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7E88FB29-A774-445E-B357-B59A7B5F978E}" xr6:coauthVersionLast="44" xr6:coauthVersionMax="45" xr10:uidLastSave="{00000000-0000-0000-0000-000000000000}"/>
  <bookViews>
    <workbookView xWindow="-120" yWindow="-120" windowWidth="29040" windowHeight="15990" tabRatio="680" firstSheet="1" activeTab="12" xr2:uid="{00000000-000D-0000-FFFF-FFFF00000000}"/>
  </bookViews>
  <sheets>
    <sheet name="湖南肠癌" sheetId="10" state="hidden" r:id="rId1"/>
    <sheet name="肝癌MRD" sheetId="14" r:id="rId2"/>
    <sheet name="南通肝癌" sheetId="16" r:id="rId3"/>
    <sheet name="上海肝硬化" sheetId="17" r:id="rId4"/>
    <sheet name="上海肝癌" sheetId="5" r:id="rId5"/>
    <sheet name="中肿肠癌" sheetId="7" r:id="rId6"/>
    <sheet name="福建肠癌" sheetId="18" r:id="rId7"/>
    <sheet name="早筛体验官" sheetId="8" state="hidden" r:id="rId8"/>
    <sheet name="北大肺癌" sheetId="11" state="hidden" r:id="rId9"/>
    <sheet name="北大肺良性" sheetId="6" state="hidden" r:id="rId10"/>
    <sheet name="南五院健康人" sheetId="9" r:id="rId11"/>
    <sheet name="六院肠癌" sheetId="13" r:id="rId12"/>
    <sheet name="上海胰腺癌" sheetId="4" r:id="rId13"/>
    <sheet name="上海肺癌" sheetId="3" r:id="rId14"/>
    <sheet name="胃癌组织" sheetId="15" r:id="rId15"/>
    <sheet name="上海组织" sheetId="12" r:id="rId16"/>
    <sheet name="粪便DNA" sheetId="20" r:id="rId17"/>
  </sheets>
  <definedNames>
    <definedName name="_xlnm._FilterDatabase" localSheetId="8" hidden="1">北大肺癌!$A$1:$R$120</definedName>
    <definedName name="_xlnm._FilterDatabase" localSheetId="9" hidden="1">北大肺良性!$A$1:$P$116</definedName>
    <definedName name="_xlnm._FilterDatabase" localSheetId="16" hidden="1">粪便DNA!$A$1:$M$427</definedName>
    <definedName name="_xlnm._FilterDatabase" localSheetId="1" hidden="1">肝癌MRD!$A$1:$Y$193</definedName>
    <definedName name="_xlnm._FilterDatabase" localSheetId="0" hidden="1">湖南肠癌!$A$1:$R$99</definedName>
    <definedName name="_xlnm._FilterDatabase" localSheetId="11" hidden="1">六院肠癌!$A$1:$X$254</definedName>
    <definedName name="_xlnm._FilterDatabase" localSheetId="10" hidden="1">南五院健康人!$A$1:$X$197</definedName>
    <definedName name="_xlnm._FilterDatabase" localSheetId="13" hidden="1">上海肺癌!$A$1:$R$212</definedName>
    <definedName name="_xlnm._FilterDatabase" localSheetId="4" hidden="1">上海肝癌!$A$1:$X$380</definedName>
    <definedName name="_xlnm._FilterDatabase" localSheetId="12" hidden="1">上海胰腺癌!$A$1:$X$163</definedName>
    <definedName name="_xlnm._FilterDatabase" localSheetId="14" hidden="1">胃癌组织!$A$1:$I$81</definedName>
    <definedName name="_xlnm._FilterDatabase" localSheetId="7" hidden="1">早筛体验官!$A$1:$S$97</definedName>
    <definedName name="_xlnm._FilterDatabase" localSheetId="5" hidden="1">中肿肠癌!$A$1:$P$183</definedName>
    <definedName name="_xlnm.Print_Area" localSheetId="14">胃癌组织!$K$40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2" i="9" l="1"/>
  <c r="P138" i="9"/>
  <c r="P107" i="9"/>
  <c r="P171" i="9"/>
  <c r="P136" i="9"/>
  <c r="P121" i="9"/>
  <c r="P159" i="9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N172" i="4"/>
  <c r="N173" i="4"/>
  <c r="N174" i="4"/>
  <c r="N175" i="4"/>
  <c r="N163" i="4"/>
  <c r="N164" i="4"/>
  <c r="N165" i="4"/>
  <c r="N166" i="4"/>
  <c r="N167" i="4"/>
  <c r="N168" i="4"/>
  <c r="N169" i="4"/>
  <c r="N162" i="4"/>
  <c r="N426" i="5"/>
  <c r="N427" i="5"/>
  <c r="N425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382" i="5"/>
  <c r="N381" i="5"/>
  <c r="Q209" i="13"/>
  <c r="Q218" i="13"/>
  <c r="Q207" i="13"/>
  <c r="Q219" i="13"/>
  <c r="Q220" i="13"/>
  <c r="Q216" i="13"/>
  <c r="Q202" i="13"/>
  <c r="Q198" i="13"/>
  <c r="Q210" i="13"/>
  <c r="Q203" i="13"/>
  <c r="Q217" i="13"/>
  <c r="Q201" i="13"/>
  <c r="Q206" i="13"/>
  <c r="Q199" i="13"/>
  <c r="Q215" i="13"/>
  <c r="Q204" i="13"/>
  <c r="Q212" i="13"/>
  <c r="Q214" i="13"/>
  <c r="Q205" i="13"/>
  <c r="Q200" i="13"/>
  <c r="Q191" i="13"/>
  <c r="Q186" i="13"/>
  <c r="Q174" i="13"/>
  <c r="Q187" i="13"/>
  <c r="Q167" i="13"/>
  <c r="Q173" i="13"/>
  <c r="Q185" i="13"/>
  <c r="Q182" i="13"/>
  <c r="Q180" i="13"/>
  <c r="Q197" i="13"/>
  <c r="Q190" i="13"/>
  <c r="Q184" i="13"/>
  <c r="Q178" i="13"/>
  <c r="Q196" i="13"/>
  <c r="Q188" i="13"/>
  <c r="Q177" i="13"/>
  <c r="Q171" i="13"/>
  <c r="Q183" i="13"/>
  <c r="Q172" i="13"/>
  <c r="Q181" i="13"/>
  <c r="Q195" i="13"/>
  <c r="Q168" i="13"/>
  <c r="Q170" i="13"/>
  <c r="N175" i="13"/>
  <c r="N169" i="13"/>
  <c r="N166" i="13"/>
  <c r="N194" i="13"/>
  <c r="N193" i="13"/>
  <c r="N213" i="13"/>
  <c r="N211" i="13"/>
  <c r="N208" i="13"/>
  <c r="N179" i="13"/>
  <c r="N176" i="13"/>
  <c r="N221" i="13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50" i="7"/>
  <c r="N192" i="13"/>
  <c r="N189" i="13"/>
  <c r="N142" i="4"/>
  <c r="N147" i="4"/>
  <c r="N148" i="4"/>
  <c r="N149" i="4"/>
  <c r="N144" i="4"/>
  <c r="N136" i="4"/>
  <c r="N146" i="4"/>
  <c r="N28" i="17"/>
  <c r="Q28" i="17"/>
  <c r="N29" i="17"/>
  <c r="Q29" i="17"/>
  <c r="N30" i="17"/>
  <c r="Q30" i="17"/>
  <c r="N31" i="17"/>
  <c r="Q31" i="17"/>
  <c r="N32" i="17"/>
  <c r="Q32" i="17"/>
  <c r="N33" i="17"/>
  <c r="Q33" i="17"/>
  <c r="N34" i="17"/>
  <c r="Q34" i="17"/>
  <c r="N35" i="17"/>
  <c r="Q35" i="17"/>
  <c r="N36" i="17"/>
  <c r="Q36" i="17"/>
  <c r="N37" i="17"/>
  <c r="Q37" i="17"/>
  <c r="N38" i="17"/>
  <c r="Q38" i="17"/>
  <c r="N39" i="17"/>
  <c r="Q39" i="17"/>
  <c r="N40" i="17"/>
  <c r="Q40" i="17"/>
  <c r="N41" i="17"/>
  <c r="Q41" i="17"/>
  <c r="N42" i="17"/>
  <c r="Q42" i="17"/>
  <c r="N22" i="17"/>
  <c r="Q22" i="17"/>
  <c r="N23" i="17"/>
  <c r="Q23" i="17"/>
  <c r="N24" i="17"/>
  <c r="Q24" i="17"/>
  <c r="N25" i="17"/>
  <c r="Q25" i="17"/>
  <c r="N26" i="17"/>
  <c r="Q26" i="17"/>
  <c r="N27" i="17"/>
  <c r="Q27" i="17"/>
  <c r="N2" i="17"/>
  <c r="Q2" i="17"/>
  <c r="N3" i="17"/>
  <c r="Q3" i="17"/>
  <c r="N4" i="17"/>
  <c r="Q4" i="17"/>
  <c r="N5" i="17"/>
  <c r="Q5" i="17"/>
  <c r="N6" i="17"/>
  <c r="Q6" i="17"/>
  <c r="N7" i="17"/>
  <c r="Q7" i="17"/>
  <c r="N8" i="17"/>
  <c r="Q8" i="17"/>
  <c r="N9" i="17"/>
  <c r="Q9" i="17"/>
  <c r="N10" i="17"/>
  <c r="Q10" i="17"/>
  <c r="N11" i="17"/>
  <c r="Q11" i="17"/>
  <c r="N12" i="17"/>
  <c r="Q12" i="17"/>
  <c r="N13" i="17"/>
  <c r="Q13" i="17"/>
  <c r="N14" i="17"/>
  <c r="Q14" i="17"/>
  <c r="N15" i="17"/>
  <c r="Q15" i="17"/>
  <c r="N16" i="17"/>
  <c r="Q16" i="17"/>
  <c r="N17" i="17"/>
  <c r="Q17" i="17"/>
  <c r="N18" i="17"/>
  <c r="Q18" i="17"/>
  <c r="N19" i="17"/>
  <c r="Q19" i="17"/>
  <c r="N20" i="17"/>
  <c r="Q20" i="17"/>
  <c r="N21" i="17"/>
  <c r="Q21" i="17"/>
  <c r="N3" i="16"/>
  <c r="N4" i="16"/>
  <c r="N5" i="16"/>
  <c r="N6" i="16"/>
  <c r="N7" i="16"/>
  <c r="N8" i="16"/>
  <c r="N2" i="16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33" i="5"/>
  <c r="N334" i="5"/>
  <c r="N335" i="5"/>
  <c r="N336" i="5"/>
  <c r="N337" i="5"/>
  <c r="N332" i="5"/>
  <c r="N328" i="5"/>
  <c r="N322" i="5"/>
  <c r="N310" i="5"/>
  <c r="Q157" i="4"/>
  <c r="Q145" i="4"/>
  <c r="Q132" i="4"/>
  <c r="Q153" i="4"/>
  <c r="Q159" i="4"/>
  <c r="Q151" i="4"/>
  <c r="Q170" i="4"/>
  <c r="Q135" i="4"/>
  <c r="Q143" i="4"/>
  <c r="Q141" i="4"/>
  <c r="Q161" i="4"/>
  <c r="Q158" i="4"/>
  <c r="O150" i="4"/>
  <c r="Q150" i="4"/>
  <c r="O160" i="4"/>
  <c r="O155" i="4"/>
  <c r="O171" i="4"/>
  <c r="O154" i="4"/>
  <c r="O152" i="4"/>
  <c r="O156" i="4"/>
  <c r="Q160" i="4"/>
  <c r="Q155" i="4"/>
  <c r="Q138" i="4"/>
  <c r="Q139" i="4"/>
  <c r="Q171" i="4"/>
  <c r="Q154" i="4"/>
  <c r="Q137" i="4"/>
  <c r="Q152" i="4"/>
  <c r="Q156" i="4"/>
  <c r="Q140" i="4"/>
  <c r="Q136" i="4"/>
  <c r="Q144" i="4"/>
  <c r="Q149" i="4"/>
  <c r="Q148" i="4"/>
  <c r="Q147" i="4"/>
  <c r="Q142" i="4"/>
  <c r="Q146" i="4"/>
  <c r="Q265" i="13"/>
  <c r="N266" i="13"/>
  <c r="N267" i="13"/>
  <c r="N268" i="13"/>
  <c r="Q269" i="13"/>
  <c r="N270" i="13"/>
  <c r="N271" i="13"/>
  <c r="Q271" i="13"/>
  <c r="Q272" i="13"/>
  <c r="N273" i="13"/>
  <c r="Q274" i="13"/>
  <c r="N275" i="13"/>
  <c r="N276" i="13"/>
  <c r="Q277" i="13"/>
  <c r="N278" i="13"/>
  <c r="N279" i="13"/>
  <c r="N281" i="13"/>
  <c r="N282" i="13"/>
  <c r="N283" i="13"/>
  <c r="N284" i="13"/>
  <c r="N285" i="13"/>
  <c r="N287" i="13"/>
  <c r="Q288" i="13"/>
  <c r="N223" i="13"/>
  <c r="N222" i="13"/>
  <c r="N264" i="13"/>
  <c r="Q264" i="13"/>
  <c r="Q266" i="13"/>
  <c r="Q267" i="13"/>
  <c r="Q225" i="5"/>
  <c r="Q145" i="5"/>
  <c r="Q138" i="5"/>
  <c r="Q140" i="5"/>
  <c r="Q263" i="5"/>
  <c r="Q261" i="5"/>
  <c r="Q260" i="5"/>
  <c r="Q257" i="5"/>
  <c r="Q254" i="5"/>
  <c r="Q252" i="5"/>
  <c r="Q251" i="5"/>
  <c r="Q250" i="5"/>
  <c r="Q247" i="5"/>
  <c r="Q245" i="5"/>
  <c r="Q244" i="5"/>
  <c r="Q242" i="5"/>
  <c r="Q240" i="5"/>
  <c r="Q236" i="5"/>
  <c r="Q235" i="5"/>
  <c r="M145" i="9"/>
  <c r="M126" i="9"/>
  <c r="M178" i="9"/>
  <c r="M127" i="9"/>
  <c r="N263" i="13"/>
  <c r="Q263" i="13"/>
  <c r="N262" i="13"/>
  <c r="Q262" i="13"/>
  <c r="N261" i="13"/>
  <c r="Q261" i="13"/>
  <c r="N260" i="13"/>
  <c r="Q260" i="13"/>
  <c r="N259" i="13"/>
  <c r="Q259" i="13"/>
  <c r="N258" i="13"/>
  <c r="Q258" i="13"/>
  <c r="N257" i="13"/>
  <c r="Q257" i="13"/>
  <c r="N256" i="13"/>
  <c r="Q256" i="13"/>
  <c r="N255" i="13"/>
  <c r="Q255" i="13"/>
  <c r="N254" i="13"/>
  <c r="Q254" i="13"/>
  <c r="N253" i="13"/>
  <c r="Q253" i="13"/>
  <c r="N252" i="13"/>
  <c r="Q252" i="13"/>
  <c r="N251" i="13"/>
  <c r="Q251" i="13"/>
  <c r="N250" i="13"/>
  <c r="Q250" i="13"/>
  <c r="N249" i="13"/>
  <c r="Q249" i="13"/>
  <c r="N248" i="13"/>
  <c r="Q248" i="13"/>
  <c r="N247" i="13"/>
  <c r="Q247" i="13"/>
  <c r="N246" i="13"/>
  <c r="Q246" i="13"/>
  <c r="N245" i="13"/>
  <c r="Q245" i="13"/>
  <c r="N244" i="13"/>
  <c r="Q244" i="13"/>
  <c r="N243" i="13"/>
  <c r="Q243" i="13"/>
  <c r="N242" i="13"/>
  <c r="Q242" i="13"/>
  <c r="N241" i="13"/>
  <c r="Q241" i="13"/>
  <c r="N240" i="13"/>
  <c r="Q240" i="13"/>
  <c r="N239" i="13"/>
  <c r="Q239" i="13"/>
  <c r="N238" i="13"/>
  <c r="Q238" i="13"/>
  <c r="N237" i="13"/>
  <c r="Q237" i="13"/>
  <c r="N236" i="13"/>
  <c r="Q236" i="13"/>
  <c r="N235" i="13"/>
  <c r="Q235" i="13"/>
  <c r="N234" i="13"/>
  <c r="Q234" i="13"/>
  <c r="N233" i="13"/>
  <c r="Q233" i="13"/>
  <c r="N232" i="13"/>
  <c r="Q232" i="13"/>
  <c r="N231" i="13"/>
  <c r="Q231" i="13"/>
  <c r="N230" i="13"/>
  <c r="Q230" i="13"/>
  <c r="N229" i="13"/>
  <c r="Q229" i="13"/>
  <c r="N228" i="13"/>
  <c r="Q228" i="13"/>
  <c r="N227" i="13"/>
  <c r="Q227" i="13"/>
  <c r="N226" i="13"/>
  <c r="Q226" i="13"/>
  <c r="N225" i="13"/>
  <c r="Q225" i="13"/>
  <c r="O93" i="5"/>
  <c r="Q93" i="5"/>
  <c r="O91" i="5"/>
  <c r="Q91" i="5"/>
  <c r="O202" i="5"/>
  <c r="Q202" i="5"/>
  <c r="O214" i="5"/>
  <c r="Q214" i="5"/>
  <c r="O149" i="5"/>
  <c r="Q149" i="5"/>
  <c r="O206" i="5"/>
  <c r="Q206" i="5"/>
  <c r="O121" i="5"/>
  <c r="Q121" i="5"/>
  <c r="O24" i="5"/>
  <c r="Q24" i="5"/>
  <c r="O59" i="5"/>
  <c r="Q59" i="5"/>
  <c r="O137" i="5"/>
  <c r="Q137" i="5"/>
  <c r="O34" i="5"/>
  <c r="Q34" i="5"/>
  <c r="O26" i="5"/>
  <c r="Q26" i="5"/>
  <c r="O165" i="5"/>
  <c r="Q165" i="5"/>
  <c r="O53" i="5"/>
  <c r="Q53" i="5"/>
  <c r="O42" i="5"/>
  <c r="Q42" i="5"/>
  <c r="O124" i="5"/>
  <c r="Q124" i="5"/>
  <c r="O174" i="5"/>
  <c r="Q174" i="5"/>
  <c r="O176" i="5"/>
  <c r="Q176" i="5"/>
  <c r="O144" i="5"/>
  <c r="Q144" i="5"/>
  <c r="O217" i="5"/>
  <c r="Q217" i="5"/>
  <c r="O168" i="5"/>
  <c r="Q168" i="5"/>
  <c r="O172" i="5"/>
  <c r="Q172" i="5"/>
  <c r="O141" i="5"/>
  <c r="Q141" i="5"/>
  <c r="O227" i="5"/>
  <c r="Q227" i="5"/>
  <c r="O213" i="5"/>
  <c r="Q213" i="5"/>
  <c r="O136" i="5"/>
  <c r="Q136" i="5"/>
  <c r="O192" i="5"/>
  <c r="Q192" i="5"/>
  <c r="O75" i="5"/>
  <c r="Q75" i="5"/>
  <c r="O194" i="5"/>
  <c r="Q194" i="5"/>
  <c r="O178" i="5"/>
  <c r="Q178" i="5"/>
  <c r="O5" i="5"/>
  <c r="O203" i="5"/>
  <c r="O231" i="5"/>
  <c r="Q231" i="5"/>
  <c r="O218" i="5"/>
  <c r="Q218" i="5"/>
  <c r="O159" i="5"/>
  <c r="Q159" i="5"/>
  <c r="O142" i="5"/>
  <c r="Q142" i="5"/>
  <c r="O32" i="5"/>
  <c r="Q32" i="5"/>
  <c r="O199" i="5"/>
  <c r="Q199" i="5"/>
  <c r="O186" i="5"/>
  <c r="Q186" i="5"/>
  <c r="O158" i="5"/>
  <c r="Q158" i="5"/>
  <c r="O152" i="5"/>
  <c r="Q152" i="5"/>
  <c r="O124" i="4"/>
  <c r="Q124" i="4"/>
  <c r="O125" i="4"/>
  <c r="Q125" i="4"/>
  <c r="O126" i="4"/>
  <c r="Q126" i="4"/>
  <c r="O127" i="4"/>
  <c r="Q127" i="4"/>
  <c r="O128" i="4"/>
  <c r="Q128" i="4"/>
  <c r="O129" i="4"/>
  <c r="Q129" i="4"/>
  <c r="O130" i="4"/>
  <c r="Q130" i="4"/>
  <c r="O131" i="4"/>
  <c r="Q131" i="4"/>
  <c r="O134" i="4"/>
  <c r="Q134" i="4"/>
  <c r="O123" i="4"/>
  <c r="Q123" i="4"/>
  <c r="N32" i="13"/>
  <c r="N33" i="13"/>
  <c r="N34" i="13"/>
  <c r="N35" i="13"/>
  <c r="Q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Q61" i="13"/>
  <c r="N62" i="13"/>
  <c r="N63" i="13"/>
  <c r="N64" i="13"/>
  <c r="Q64" i="13"/>
  <c r="N65" i="13"/>
  <c r="Q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Q111" i="13"/>
  <c r="N112" i="13"/>
  <c r="N113" i="13"/>
  <c r="Q113" i="13"/>
  <c r="N114" i="13"/>
  <c r="N115" i="13"/>
  <c r="N116" i="13"/>
  <c r="N117" i="13"/>
  <c r="N118" i="13"/>
  <c r="N119" i="13"/>
  <c r="N120" i="13"/>
  <c r="Q120" i="13"/>
  <c r="N121" i="13"/>
  <c r="Q121" i="13"/>
  <c r="N122" i="13"/>
  <c r="Q122" i="13"/>
  <c r="N123" i="13"/>
  <c r="Q123" i="13"/>
  <c r="N124" i="13"/>
  <c r="N125" i="13"/>
  <c r="N126" i="13"/>
  <c r="Q126" i="13"/>
  <c r="N127" i="13"/>
  <c r="N128" i="13"/>
  <c r="N129" i="13"/>
  <c r="N130" i="13"/>
  <c r="N131" i="13"/>
  <c r="N224" i="13"/>
  <c r="Q224" i="13"/>
  <c r="N31" i="13"/>
  <c r="Q131" i="13"/>
  <c r="Q127" i="13"/>
  <c r="Q130" i="13"/>
  <c r="Q118" i="13"/>
  <c r="Q114" i="13"/>
  <c r="Q110" i="13"/>
  <c r="Q119" i="13"/>
  <c r="Q115" i="13"/>
  <c r="Q129" i="13"/>
  <c r="Q125" i="13"/>
  <c r="Q117" i="13"/>
  <c r="Q109" i="13"/>
  <c r="Q128" i="13"/>
  <c r="Q124" i="13"/>
  <c r="Q116" i="13"/>
  <c r="Q112" i="13"/>
  <c r="Q108" i="13"/>
  <c r="Q107" i="13"/>
  <c r="Q103" i="13"/>
  <c r="Q99" i="13"/>
  <c r="Q95" i="13"/>
  <c r="Q91" i="13"/>
  <c r="Q106" i="13"/>
  <c r="Q102" i="13"/>
  <c r="Q98" i="13"/>
  <c r="Q94" i="13"/>
  <c r="Q105" i="13"/>
  <c r="Q101" i="13"/>
  <c r="Q97" i="13"/>
  <c r="Q93" i="13"/>
  <c r="Q104" i="13"/>
  <c r="Q100" i="13"/>
  <c r="Q96" i="13"/>
  <c r="Q92" i="13"/>
  <c r="Q89" i="13"/>
  <c r="Q85" i="13"/>
  <c r="Q81" i="13"/>
  <c r="Q77" i="13"/>
  <c r="Q73" i="13"/>
  <c r="Q69" i="13"/>
  <c r="Q87" i="13"/>
  <c r="Q83" i="13"/>
  <c r="Q79" i="13"/>
  <c r="Q75" i="13"/>
  <c r="Q71" i="13"/>
  <c r="Q67" i="13"/>
  <c r="Q63" i="13"/>
  <c r="Q90" i="13"/>
  <c r="Q86" i="13"/>
  <c r="Q82" i="13"/>
  <c r="Q78" i="13"/>
  <c r="Q74" i="13"/>
  <c r="Q70" i="13"/>
  <c r="Q66" i="13"/>
  <c r="Q62" i="13"/>
  <c r="Q88" i="13"/>
  <c r="Q84" i="13"/>
  <c r="Q80" i="13"/>
  <c r="Q76" i="13"/>
  <c r="Q72" i="13"/>
  <c r="Q68" i="13"/>
  <c r="Q58" i="13"/>
  <c r="Q54" i="13"/>
  <c r="Q50" i="13"/>
  <c r="Q46" i="13"/>
  <c r="Q42" i="13"/>
  <c r="Q38" i="13"/>
  <c r="Q31" i="13"/>
  <c r="Q60" i="13"/>
  <c r="Q56" i="13"/>
  <c r="Q52" i="13"/>
  <c r="Q48" i="13"/>
  <c r="Q44" i="13"/>
  <c r="Q40" i="13"/>
  <c r="Q36" i="13"/>
  <c r="Q32" i="13"/>
  <c r="Q59" i="13"/>
  <c r="Q55" i="13"/>
  <c r="Q51" i="13"/>
  <c r="Q47" i="13"/>
  <c r="Q43" i="13"/>
  <c r="Q39" i="13"/>
  <c r="Q34" i="13"/>
  <c r="Q57" i="13"/>
  <c r="Q53" i="13"/>
  <c r="Q49" i="13"/>
  <c r="Q45" i="13"/>
  <c r="Q41" i="13"/>
  <c r="Q37" i="13"/>
  <c r="Q33" i="13"/>
  <c r="P287" i="5"/>
  <c r="P300" i="5"/>
  <c r="P291" i="5"/>
  <c r="P288" i="5"/>
  <c r="Q284" i="5"/>
  <c r="Q173" i="5"/>
  <c r="Q177" i="5"/>
  <c r="Q187" i="5"/>
  <c r="Q239" i="5"/>
  <c r="Q203" i="5"/>
  <c r="Q256" i="5"/>
  <c r="Q5" i="5"/>
  <c r="Q167" i="5"/>
  <c r="Q300" i="5"/>
  <c r="Q287" i="5"/>
  <c r="Q134" i="5"/>
  <c r="Q123" i="5"/>
  <c r="Q268" i="5"/>
  <c r="Q151" i="5"/>
  <c r="Q126" i="5"/>
  <c r="Q179" i="5"/>
  <c r="Q265" i="5"/>
  <c r="Q224" i="5"/>
  <c r="Q102" i="5"/>
  <c r="Q259" i="5"/>
  <c r="Q269" i="5"/>
  <c r="Q238" i="5"/>
  <c r="Q274" i="5"/>
  <c r="Q301" i="5"/>
  <c r="Q2" i="5"/>
  <c r="Q104" i="5"/>
  <c r="Q306" i="5"/>
  <c r="Q111" i="5"/>
  <c r="Q288" i="5"/>
  <c r="Q3" i="5"/>
  <c r="Q4" i="5"/>
  <c r="Q291" i="5"/>
  <c r="Q98" i="5"/>
  <c r="Q133" i="5"/>
  <c r="Q230" i="5"/>
  <c r="Q241" i="5"/>
  <c r="Q31" i="5"/>
  <c r="Q196" i="5"/>
  <c r="Q77" i="5"/>
  <c r="Q148" i="5"/>
  <c r="Q188" i="5"/>
  <c r="Q234" i="5"/>
  <c r="Q90" i="5"/>
  <c r="Q282" i="5"/>
  <c r="Q273" i="5"/>
  <c r="Q220" i="5"/>
  <c r="Q185" i="5"/>
  <c r="Q204" i="5"/>
  <c r="Q205" i="5"/>
  <c r="Q30" i="5"/>
  <c r="Q8" i="5"/>
  <c r="Q215" i="5"/>
  <c r="Q153" i="5"/>
  <c r="Q283" i="5"/>
  <c r="Q208" i="5"/>
  <c r="Q37" i="5"/>
  <c r="Q146" i="5"/>
  <c r="Q160" i="5"/>
  <c r="Q266" i="5"/>
  <c r="Q129" i="5"/>
  <c r="Q170" i="5"/>
  <c r="Q229" i="5"/>
  <c r="Q190" i="5"/>
  <c r="Q191" i="5"/>
  <c r="Q255" i="5"/>
  <c r="Q211" i="5"/>
  <c r="Q200" i="5"/>
  <c r="Q223" i="5"/>
  <c r="Q86" i="5"/>
  <c r="Q181" i="5"/>
  <c r="Q67" i="5"/>
  <c r="Q228" i="5"/>
  <c r="Q216" i="5"/>
  <c r="Q166" i="5"/>
  <c r="Q193" i="5"/>
  <c r="Q267" i="5"/>
  <c r="Q44" i="5"/>
  <c r="Q182" i="5"/>
  <c r="Q125" i="5"/>
  <c r="Q118" i="5"/>
  <c r="Q210" i="5"/>
  <c r="Q195" i="5"/>
  <c r="Q221" i="5"/>
  <c r="Q209" i="5"/>
  <c r="Q109" i="5"/>
  <c r="Q63" i="5"/>
  <c r="Q277" i="5"/>
  <c r="Q275" i="5"/>
  <c r="Q112" i="5"/>
  <c r="Q219" i="5"/>
  <c r="Q248" i="5"/>
  <c r="Q198" i="5"/>
  <c r="Q116" i="5"/>
  <c r="Q249" i="5"/>
  <c r="Q253" i="5"/>
  <c r="Q45" i="5"/>
  <c r="Q21" i="13"/>
  <c r="Q22" i="13"/>
  <c r="Q23" i="13"/>
  <c r="Q24" i="13"/>
  <c r="Q25" i="13"/>
  <c r="Q26" i="13"/>
  <c r="Q27" i="13"/>
  <c r="N30" i="13"/>
  <c r="N29" i="13"/>
  <c r="N28" i="13"/>
  <c r="Q28" i="13"/>
  <c r="Q30" i="13"/>
  <c r="Q29" i="13"/>
  <c r="P285" i="5"/>
  <c r="Q285" i="5"/>
  <c r="O110" i="5"/>
  <c r="Q110" i="5"/>
  <c r="O62" i="5"/>
  <c r="Q62" i="5"/>
  <c r="O92" i="5"/>
  <c r="Q92" i="5"/>
  <c r="O80" i="5"/>
  <c r="Q80" i="5"/>
  <c r="O10" i="5"/>
  <c r="Q10" i="5"/>
  <c r="O106" i="5"/>
  <c r="Q106" i="5"/>
  <c r="O79" i="5"/>
  <c r="Q79" i="5"/>
  <c r="O12" i="5"/>
  <c r="Q12" i="5"/>
  <c r="O48" i="5"/>
  <c r="Q48" i="5"/>
  <c r="O43" i="5"/>
  <c r="Q43" i="5"/>
  <c r="O164" i="5"/>
  <c r="Q164" i="5"/>
  <c r="O169" i="5"/>
  <c r="Q169" i="5"/>
  <c r="O184" i="5"/>
  <c r="Q184" i="5"/>
  <c r="O212" i="5"/>
  <c r="Q212" i="5"/>
  <c r="O163" i="5"/>
  <c r="Q163" i="5"/>
  <c r="O147" i="5"/>
  <c r="Q147" i="5"/>
  <c r="O128" i="5"/>
  <c r="Q128" i="5"/>
  <c r="O162" i="5"/>
  <c r="Q162" i="5"/>
  <c r="O222" i="5"/>
  <c r="Q222" i="5"/>
  <c r="O7" i="5"/>
  <c r="Q7" i="5"/>
  <c r="O131" i="5"/>
  <c r="Q131" i="5"/>
  <c r="O17" i="5"/>
  <c r="Q17" i="5"/>
  <c r="O150" i="5"/>
  <c r="Q150" i="5"/>
  <c r="O139" i="5"/>
  <c r="Q139" i="5"/>
  <c r="O96" i="5"/>
  <c r="Q96" i="5"/>
  <c r="O23" i="5"/>
  <c r="Q23" i="5"/>
  <c r="O113" i="5"/>
  <c r="Q113" i="5"/>
  <c r="O64" i="5"/>
  <c r="Q64" i="5"/>
  <c r="O180" i="5"/>
  <c r="Q180" i="5"/>
  <c r="O155" i="5"/>
  <c r="Q155" i="5"/>
  <c r="O157" i="5"/>
  <c r="Q157" i="5"/>
  <c r="O105" i="5"/>
  <c r="Q105" i="5"/>
  <c r="O201" i="5"/>
  <c r="Q201" i="5"/>
  <c r="O108" i="5"/>
  <c r="Q108" i="5"/>
  <c r="O237" i="5"/>
  <c r="Q237" i="5"/>
  <c r="O197" i="5"/>
  <c r="Q197" i="5"/>
  <c r="O100" i="5"/>
  <c r="Q100" i="5"/>
  <c r="O207" i="5"/>
  <c r="Q207" i="5"/>
  <c r="O127" i="5"/>
  <c r="Q127" i="5"/>
  <c r="O156" i="5"/>
  <c r="Q156" i="5"/>
  <c r="O226" i="5"/>
  <c r="Q226" i="5"/>
  <c r="O189" i="5"/>
  <c r="Q189" i="5"/>
  <c r="N20" i="13"/>
  <c r="Q20" i="13"/>
  <c r="N19" i="13"/>
  <c r="N18" i="13"/>
  <c r="Q18" i="13"/>
  <c r="N17" i="13"/>
  <c r="Q17" i="13"/>
  <c r="N16" i="13"/>
  <c r="N15" i="13"/>
  <c r="N14" i="13"/>
  <c r="Q14" i="13"/>
  <c r="N13" i="13"/>
  <c r="N12" i="13"/>
  <c r="N11" i="13"/>
  <c r="N10" i="13"/>
  <c r="Q10" i="13"/>
  <c r="N9" i="13"/>
  <c r="Q9" i="13"/>
  <c r="N8" i="13"/>
  <c r="Q8" i="13"/>
  <c r="N7" i="13"/>
  <c r="Q7" i="13"/>
  <c r="N6" i="13"/>
  <c r="Q6" i="13"/>
  <c r="N5" i="13"/>
  <c r="Q5" i="13"/>
  <c r="N4" i="13"/>
  <c r="Q4" i="13"/>
  <c r="N3" i="13"/>
  <c r="Q3" i="13"/>
  <c r="N2" i="13"/>
  <c r="Q2" i="13"/>
  <c r="Q16" i="13"/>
  <c r="Q12" i="13"/>
  <c r="Q13" i="13"/>
  <c r="Q15" i="13"/>
  <c r="Q11" i="13"/>
  <c r="Q19" i="13"/>
  <c r="Q89" i="5"/>
  <c r="Q120" i="5"/>
  <c r="Q183" i="5"/>
  <c r="Q18" i="5"/>
  <c r="Q57" i="5"/>
  <c r="Q22" i="5"/>
  <c r="Q94" i="5"/>
  <c r="Q130" i="5"/>
  <c r="O72" i="5"/>
  <c r="Q72" i="5"/>
  <c r="O74" i="5"/>
  <c r="Q74" i="5"/>
  <c r="O78" i="5"/>
  <c r="Q78" i="5"/>
  <c r="O81" i="5"/>
  <c r="Q81" i="5"/>
  <c r="O119" i="3"/>
  <c r="O120" i="3"/>
  <c r="O121" i="3"/>
  <c r="O122" i="3"/>
  <c r="O123" i="3"/>
  <c r="O124" i="3"/>
  <c r="O125" i="3"/>
  <c r="O126" i="3"/>
  <c r="Q69" i="4"/>
  <c r="Q71" i="4"/>
  <c r="Q74" i="4"/>
  <c r="Q68" i="4"/>
  <c r="P71" i="3"/>
  <c r="R71" i="3"/>
  <c r="P70" i="3"/>
  <c r="R70" i="3"/>
  <c r="P69" i="3"/>
  <c r="P68" i="3"/>
  <c r="R68" i="3"/>
  <c r="P67" i="3"/>
  <c r="R67" i="3"/>
  <c r="P66" i="3"/>
  <c r="P64" i="3"/>
  <c r="R64" i="3"/>
  <c r="P63" i="3"/>
  <c r="R63" i="3"/>
  <c r="M3" i="9"/>
  <c r="P3" i="9"/>
  <c r="M4" i="9"/>
  <c r="P4" i="9"/>
  <c r="M5" i="9"/>
  <c r="P5" i="9"/>
  <c r="M6" i="9"/>
  <c r="P6" i="9"/>
  <c r="M7" i="9"/>
  <c r="P7" i="9"/>
  <c r="M8" i="9"/>
  <c r="P8" i="9"/>
  <c r="M9" i="9"/>
  <c r="P9" i="9"/>
  <c r="M10" i="9"/>
  <c r="P10" i="9"/>
  <c r="M11" i="9"/>
  <c r="P11" i="9"/>
  <c r="M28" i="9"/>
  <c r="P28" i="9"/>
  <c r="M29" i="9"/>
  <c r="P29" i="9"/>
  <c r="M30" i="9"/>
  <c r="P30" i="9"/>
  <c r="M31" i="9"/>
  <c r="P31" i="9"/>
  <c r="M32" i="9"/>
  <c r="P32" i="9"/>
  <c r="M33" i="9"/>
  <c r="M34" i="9"/>
  <c r="M35" i="9"/>
  <c r="M36" i="9"/>
  <c r="M37" i="9"/>
  <c r="M38" i="9"/>
  <c r="P38" i="9"/>
  <c r="M39" i="9"/>
  <c r="P39" i="9"/>
  <c r="M40" i="9"/>
  <c r="P40" i="9"/>
  <c r="M41" i="9"/>
  <c r="P41" i="9"/>
  <c r="M42" i="9"/>
  <c r="P42" i="9"/>
  <c r="M43" i="9"/>
  <c r="P43" i="9"/>
  <c r="M44" i="9"/>
  <c r="P44" i="9"/>
  <c r="M45" i="9"/>
  <c r="P45" i="9"/>
  <c r="M46" i="9"/>
  <c r="P46" i="9"/>
  <c r="M47" i="9"/>
  <c r="P47" i="9"/>
  <c r="M48" i="9"/>
  <c r="P48" i="9"/>
  <c r="M49" i="9"/>
  <c r="P49" i="9"/>
  <c r="M50" i="9"/>
  <c r="P50" i="9"/>
  <c r="M51" i="9"/>
  <c r="P51" i="9"/>
  <c r="M52" i="9"/>
  <c r="P52" i="9"/>
  <c r="M53" i="9"/>
  <c r="P53" i="9"/>
  <c r="M54" i="9"/>
  <c r="P54" i="9"/>
  <c r="M55" i="9"/>
  <c r="P55" i="9"/>
  <c r="M56" i="9"/>
  <c r="P56" i="9"/>
  <c r="M57" i="9"/>
  <c r="P57" i="9"/>
  <c r="M58" i="9"/>
  <c r="P58" i="9"/>
  <c r="M59" i="9"/>
  <c r="P59" i="9"/>
  <c r="M60" i="9"/>
  <c r="P60" i="9"/>
  <c r="M61" i="9"/>
  <c r="P61" i="9"/>
  <c r="M62" i="9"/>
  <c r="P62" i="9"/>
  <c r="M63" i="9"/>
  <c r="P63" i="9"/>
  <c r="M64" i="9"/>
  <c r="P64" i="9"/>
  <c r="M65" i="9"/>
  <c r="P65" i="9"/>
  <c r="M12" i="9"/>
  <c r="P12" i="9"/>
  <c r="M13" i="9"/>
  <c r="M14" i="9"/>
  <c r="M15" i="9"/>
  <c r="P15" i="9"/>
  <c r="M16" i="9"/>
  <c r="P16" i="9"/>
  <c r="M17" i="9"/>
  <c r="M18" i="9"/>
  <c r="P18" i="9"/>
  <c r="M19" i="9"/>
  <c r="P19" i="9"/>
  <c r="M20" i="9"/>
  <c r="P20" i="9"/>
  <c r="M21" i="9"/>
  <c r="P21" i="9"/>
  <c r="M22" i="9"/>
  <c r="M23" i="9"/>
  <c r="M24" i="9"/>
  <c r="M25" i="9"/>
  <c r="M26" i="9"/>
  <c r="P26" i="9"/>
  <c r="M27" i="9"/>
  <c r="P27" i="9"/>
  <c r="M66" i="9"/>
  <c r="M67" i="9"/>
  <c r="M68" i="9"/>
  <c r="M69" i="9"/>
  <c r="M70" i="9"/>
  <c r="P70" i="9"/>
  <c r="M71" i="9"/>
  <c r="M72" i="9"/>
  <c r="M73" i="9"/>
  <c r="P73" i="9"/>
  <c r="M74" i="9"/>
  <c r="P74" i="9"/>
  <c r="M75" i="9"/>
  <c r="M76" i="9"/>
  <c r="P76" i="9"/>
  <c r="M77" i="9"/>
  <c r="P77" i="9"/>
  <c r="M78" i="9"/>
  <c r="P78" i="9"/>
  <c r="M79" i="9"/>
  <c r="P79" i="9"/>
  <c r="M80" i="9"/>
  <c r="M81" i="9"/>
  <c r="P81" i="9"/>
  <c r="M82" i="9"/>
  <c r="M83" i="9"/>
  <c r="P83" i="9"/>
  <c r="M84" i="9"/>
  <c r="P84" i="9"/>
  <c r="M85" i="9"/>
  <c r="P85" i="9"/>
  <c r="M86" i="9"/>
  <c r="P86" i="9"/>
  <c r="M87" i="9"/>
  <c r="P87" i="9"/>
  <c r="M88" i="9"/>
  <c r="P88" i="9"/>
  <c r="M89" i="9"/>
  <c r="P89" i="9"/>
  <c r="M90" i="9"/>
  <c r="P90" i="9"/>
  <c r="M91" i="9"/>
  <c r="P91" i="9"/>
  <c r="M92" i="9"/>
  <c r="P92" i="9"/>
  <c r="M93" i="9"/>
  <c r="P93" i="9"/>
  <c r="M94" i="9"/>
  <c r="P94" i="9"/>
  <c r="M95" i="9"/>
  <c r="M2" i="9"/>
  <c r="J65" i="8"/>
  <c r="M65" i="8"/>
  <c r="J81" i="8"/>
  <c r="M81" i="8"/>
  <c r="J82" i="8"/>
  <c r="M82" i="8"/>
  <c r="J83" i="8"/>
  <c r="M83" i="8"/>
  <c r="J84" i="8"/>
  <c r="M84" i="8"/>
  <c r="J85" i="8"/>
  <c r="M85" i="8"/>
  <c r="J86" i="8"/>
  <c r="M86" i="8"/>
  <c r="J87" i="8"/>
  <c r="M87" i="8"/>
  <c r="J88" i="8"/>
  <c r="M88" i="8"/>
  <c r="J89" i="8"/>
  <c r="M89" i="8"/>
  <c r="J90" i="8"/>
  <c r="M90" i="8"/>
  <c r="J91" i="8"/>
  <c r="M91" i="8"/>
  <c r="J92" i="8"/>
  <c r="M92" i="8"/>
  <c r="J93" i="8"/>
  <c r="M93" i="8"/>
  <c r="J94" i="8"/>
  <c r="M94" i="8"/>
  <c r="J95" i="8"/>
  <c r="M95" i="8"/>
  <c r="J96" i="8"/>
  <c r="M96" i="8"/>
  <c r="J97" i="8"/>
  <c r="M97" i="8"/>
  <c r="J80" i="8"/>
  <c r="J3" i="8"/>
  <c r="M3" i="8"/>
  <c r="J4" i="8"/>
  <c r="M4" i="8"/>
  <c r="J5" i="8"/>
  <c r="M5" i="8"/>
  <c r="J6" i="8"/>
  <c r="M6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J29" i="8"/>
  <c r="M29" i="8"/>
  <c r="J30" i="8"/>
  <c r="M30" i="8"/>
  <c r="J31" i="8"/>
  <c r="M31" i="8"/>
  <c r="J32" i="8"/>
  <c r="M32" i="8"/>
  <c r="J33" i="8"/>
  <c r="M33" i="8"/>
  <c r="J34" i="8"/>
  <c r="M34" i="8"/>
  <c r="J35" i="8"/>
  <c r="M35" i="8"/>
  <c r="J36" i="8"/>
  <c r="M36" i="8"/>
  <c r="J37" i="8"/>
  <c r="M37" i="8"/>
  <c r="J38" i="8"/>
  <c r="M38" i="8"/>
  <c r="J39" i="8"/>
  <c r="M39" i="8"/>
  <c r="J40" i="8"/>
  <c r="M40" i="8"/>
  <c r="J41" i="8"/>
  <c r="M41" i="8"/>
  <c r="J42" i="8"/>
  <c r="M42" i="8"/>
  <c r="J43" i="8"/>
  <c r="M43" i="8"/>
  <c r="J44" i="8"/>
  <c r="M44" i="8"/>
  <c r="J45" i="8"/>
  <c r="M45" i="8"/>
  <c r="J46" i="8"/>
  <c r="M46" i="8"/>
  <c r="J47" i="8"/>
  <c r="M47" i="8"/>
  <c r="J48" i="8"/>
  <c r="M48" i="8"/>
  <c r="J49" i="8"/>
  <c r="M49" i="8"/>
  <c r="J50" i="8"/>
  <c r="M50" i="8"/>
  <c r="J51" i="8"/>
  <c r="M51" i="8"/>
  <c r="J52" i="8"/>
  <c r="M52" i="8"/>
  <c r="J53" i="8"/>
  <c r="M53" i="8"/>
  <c r="J54" i="8"/>
  <c r="M54" i="8"/>
  <c r="J55" i="8"/>
  <c r="M55" i="8"/>
  <c r="J56" i="8"/>
  <c r="M56" i="8"/>
  <c r="J57" i="8"/>
  <c r="M57" i="8"/>
  <c r="J58" i="8"/>
  <c r="M58" i="8"/>
  <c r="J59" i="8"/>
  <c r="M59" i="8"/>
  <c r="J60" i="8"/>
  <c r="M60" i="8"/>
  <c r="J61" i="8"/>
  <c r="M61" i="8"/>
  <c r="J62" i="8"/>
  <c r="M62" i="8"/>
  <c r="J63" i="8"/>
  <c r="M63" i="8"/>
  <c r="J64" i="8"/>
  <c r="M64" i="8"/>
  <c r="J66" i="8"/>
  <c r="M66" i="8"/>
  <c r="J67" i="8"/>
  <c r="M67" i="8"/>
  <c r="J68" i="8"/>
  <c r="J69" i="8"/>
  <c r="M69" i="8"/>
  <c r="J70" i="8"/>
  <c r="M70" i="8"/>
  <c r="J71" i="8"/>
  <c r="M71" i="8"/>
  <c r="J72" i="8"/>
  <c r="M72" i="8"/>
  <c r="J73" i="8"/>
  <c r="M73" i="8"/>
  <c r="J74" i="8"/>
  <c r="M74" i="8"/>
  <c r="J75" i="8"/>
  <c r="M75" i="8"/>
  <c r="J76" i="8"/>
  <c r="M76" i="8"/>
  <c r="J77" i="8"/>
  <c r="M77" i="8"/>
  <c r="J78" i="8"/>
  <c r="M78" i="8"/>
  <c r="J79" i="8"/>
  <c r="M79" i="8"/>
  <c r="J2" i="8"/>
  <c r="M2" i="8"/>
  <c r="Q64" i="4"/>
  <c r="Q65" i="4"/>
  <c r="Q66" i="4"/>
  <c r="Q67" i="4"/>
  <c r="O117" i="3"/>
  <c r="R117" i="3"/>
  <c r="O118" i="3"/>
  <c r="R118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85" i="3"/>
  <c r="L90" i="6"/>
  <c r="L91" i="6"/>
  <c r="O91" i="6"/>
  <c r="L92" i="6"/>
  <c r="O92" i="6"/>
  <c r="L93" i="6"/>
  <c r="O93" i="6"/>
  <c r="L94" i="6"/>
  <c r="O94" i="6"/>
  <c r="L95" i="6"/>
  <c r="O95" i="6"/>
  <c r="L96" i="6"/>
  <c r="O96" i="6"/>
  <c r="L97" i="6"/>
  <c r="O97" i="6"/>
  <c r="L98" i="6"/>
  <c r="O98" i="6"/>
  <c r="L99" i="6"/>
  <c r="O99" i="6"/>
  <c r="L100" i="6"/>
  <c r="O100" i="6"/>
  <c r="L101" i="6"/>
  <c r="O101" i="6"/>
  <c r="L66" i="6"/>
  <c r="O66" i="6"/>
  <c r="L67" i="6"/>
  <c r="O67" i="6"/>
  <c r="L68" i="6"/>
  <c r="O68" i="6"/>
  <c r="L69" i="6"/>
  <c r="O69" i="6"/>
  <c r="L70" i="6"/>
  <c r="O70" i="6"/>
  <c r="L71" i="6"/>
  <c r="O71" i="6"/>
  <c r="L72" i="6"/>
  <c r="O72" i="6"/>
  <c r="L73" i="6"/>
  <c r="O73" i="6"/>
  <c r="L74" i="6"/>
  <c r="O74" i="6"/>
  <c r="L75" i="6"/>
  <c r="O75" i="6"/>
  <c r="L76" i="6"/>
  <c r="O76" i="6"/>
  <c r="L77" i="6"/>
  <c r="O77" i="6"/>
  <c r="L78" i="6"/>
  <c r="O78" i="6"/>
  <c r="L79" i="6"/>
  <c r="O79" i="6"/>
  <c r="L80" i="6"/>
  <c r="O80" i="6"/>
  <c r="L81" i="6"/>
  <c r="O81" i="6"/>
  <c r="L82" i="6"/>
  <c r="O82" i="6"/>
  <c r="L83" i="6"/>
  <c r="O83" i="6"/>
  <c r="L84" i="6"/>
  <c r="L85" i="6"/>
  <c r="O85" i="6"/>
  <c r="L86" i="6"/>
  <c r="O86" i="6"/>
  <c r="L87" i="6"/>
  <c r="O87" i="6"/>
  <c r="L88" i="6"/>
  <c r="O88" i="6"/>
  <c r="L89" i="6"/>
  <c r="O89" i="6"/>
  <c r="L34" i="6"/>
  <c r="O34" i="6"/>
  <c r="L35" i="6"/>
  <c r="O35" i="6"/>
  <c r="L36" i="6"/>
  <c r="O36" i="6"/>
  <c r="L37" i="6"/>
  <c r="O37" i="6"/>
  <c r="L38" i="6"/>
  <c r="O38" i="6"/>
  <c r="L39" i="6"/>
  <c r="O39" i="6"/>
  <c r="L40" i="6"/>
  <c r="O40" i="6"/>
  <c r="L41" i="6"/>
  <c r="O41" i="6"/>
  <c r="L42" i="6"/>
  <c r="L43" i="6"/>
  <c r="O43" i="6"/>
  <c r="L44" i="6"/>
  <c r="O44" i="6"/>
  <c r="L45" i="6"/>
  <c r="O45" i="6"/>
  <c r="L46" i="6"/>
  <c r="O46" i="6"/>
  <c r="L47" i="6"/>
  <c r="O47" i="6"/>
  <c r="L48" i="6"/>
  <c r="O48" i="6"/>
  <c r="L49" i="6"/>
  <c r="O49" i="6"/>
  <c r="L50" i="6"/>
  <c r="O50" i="6"/>
  <c r="L51" i="6"/>
  <c r="O51" i="6"/>
  <c r="L52" i="6"/>
  <c r="O52" i="6"/>
  <c r="L53" i="6"/>
  <c r="O53" i="6"/>
  <c r="L54" i="6"/>
  <c r="O54" i="6"/>
  <c r="L55" i="6"/>
  <c r="O55" i="6"/>
  <c r="L56" i="6"/>
  <c r="O56" i="6"/>
  <c r="L57" i="6"/>
  <c r="O57" i="6"/>
  <c r="L58" i="6"/>
  <c r="O58" i="6"/>
  <c r="L59" i="6"/>
  <c r="O59" i="6"/>
  <c r="L60" i="6"/>
  <c r="O60" i="6"/>
  <c r="L61" i="6"/>
  <c r="O61" i="6"/>
  <c r="L62" i="6"/>
  <c r="O62" i="6"/>
  <c r="L63" i="6"/>
  <c r="O63" i="6"/>
  <c r="L64" i="6"/>
  <c r="O64" i="6"/>
  <c r="L65" i="6"/>
  <c r="O65" i="6"/>
  <c r="O102" i="3"/>
  <c r="P102" i="3"/>
  <c r="O103" i="3"/>
  <c r="R103" i="3"/>
  <c r="O104" i="3"/>
  <c r="R104" i="3"/>
  <c r="O105" i="3"/>
  <c r="R105" i="3"/>
  <c r="O106" i="3"/>
  <c r="R106" i="3"/>
  <c r="O107" i="3"/>
  <c r="R107" i="3"/>
  <c r="O108" i="3"/>
  <c r="R108" i="3"/>
  <c r="O109" i="3"/>
  <c r="R109" i="3"/>
  <c r="O110" i="3"/>
  <c r="R110" i="3"/>
  <c r="O111" i="3"/>
  <c r="P111" i="3"/>
  <c r="O112" i="3"/>
  <c r="R112" i="3"/>
  <c r="O113" i="3"/>
  <c r="R113" i="3"/>
  <c r="O114" i="3"/>
  <c r="R114" i="3"/>
  <c r="O115" i="3"/>
  <c r="R115" i="3"/>
  <c r="O116" i="3"/>
  <c r="R116" i="3"/>
  <c r="O101" i="3"/>
  <c r="R101" i="3"/>
  <c r="L3" i="6"/>
  <c r="O3" i="6"/>
  <c r="L4" i="6"/>
  <c r="O4" i="6"/>
  <c r="L5" i="6"/>
  <c r="O5" i="6"/>
  <c r="L6" i="6"/>
  <c r="O6" i="6"/>
  <c r="L7" i="6"/>
  <c r="O7" i="6"/>
  <c r="L8" i="6"/>
  <c r="O8" i="6"/>
  <c r="L9" i="6"/>
  <c r="O9" i="6"/>
  <c r="L10" i="6"/>
  <c r="O10" i="6"/>
  <c r="L11" i="6"/>
  <c r="O11" i="6"/>
  <c r="L12" i="6"/>
  <c r="O12" i="6"/>
  <c r="L13" i="6"/>
  <c r="O13" i="6"/>
  <c r="L14" i="6"/>
  <c r="O14" i="6"/>
  <c r="L15" i="6"/>
  <c r="O15" i="6"/>
  <c r="L16" i="6"/>
  <c r="O16" i="6"/>
  <c r="L17" i="6"/>
  <c r="O17" i="6"/>
  <c r="L18" i="6"/>
  <c r="O18" i="6"/>
  <c r="L19" i="6"/>
  <c r="O19" i="6"/>
  <c r="L20" i="6"/>
  <c r="O20" i="6"/>
  <c r="L21" i="6"/>
  <c r="O21" i="6"/>
  <c r="L22" i="6"/>
  <c r="O22" i="6"/>
  <c r="L23" i="6"/>
  <c r="O23" i="6"/>
  <c r="L24" i="6"/>
  <c r="O24" i="6"/>
  <c r="L25" i="6"/>
  <c r="O25" i="6"/>
  <c r="L26" i="6"/>
  <c r="O26" i="6"/>
  <c r="L27" i="6"/>
  <c r="O27" i="6"/>
  <c r="L28" i="6"/>
  <c r="O28" i="6"/>
  <c r="L29" i="6"/>
  <c r="O29" i="6"/>
  <c r="L30" i="6"/>
  <c r="O30" i="6"/>
  <c r="L31" i="6"/>
  <c r="O31" i="6"/>
  <c r="L32" i="6"/>
  <c r="O32" i="6"/>
  <c r="L33" i="6"/>
  <c r="O33" i="6"/>
  <c r="L2" i="6"/>
  <c r="O2" i="6"/>
  <c r="Q4" i="4"/>
  <c r="R24" i="3"/>
  <c r="R31" i="3"/>
  <c r="R84" i="3"/>
  <c r="R83" i="3"/>
  <c r="R82" i="3"/>
  <c r="R28" i="3"/>
  <c r="R81" i="3"/>
  <c r="R80" i="3"/>
  <c r="R79" i="3"/>
  <c r="R54" i="3"/>
  <c r="R78" i="3"/>
  <c r="R77" i="3"/>
  <c r="R49" i="3"/>
  <c r="R76" i="3"/>
  <c r="R30" i="3"/>
  <c r="R75" i="3"/>
  <c r="R74" i="3"/>
  <c r="R29" i="3"/>
  <c r="R73" i="3"/>
  <c r="R3" i="3"/>
  <c r="R26" i="3"/>
  <c r="R23" i="3"/>
  <c r="R72" i="3"/>
  <c r="R2" i="3"/>
  <c r="R22" i="3"/>
  <c r="R27" i="3"/>
  <c r="R4" i="3"/>
  <c r="R51" i="3"/>
  <c r="R59" i="3"/>
  <c r="R47" i="3"/>
  <c r="R25" i="3"/>
  <c r="R5" i="3"/>
  <c r="R21" i="3"/>
  <c r="R20" i="3"/>
  <c r="R19" i="3"/>
  <c r="R18" i="3"/>
  <c r="R45" i="3"/>
  <c r="R17" i="3"/>
  <c r="R44" i="3"/>
  <c r="R16" i="3"/>
  <c r="R15" i="3"/>
  <c r="R53" i="3"/>
  <c r="R69" i="3"/>
  <c r="R58" i="3"/>
  <c r="R43" i="3"/>
  <c r="R42" i="3"/>
  <c r="R14" i="3"/>
  <c r="R41" i="3"/>
  <c r="R66" i="3"/>
  <c r="R13" i="3"/>
  <c r="R40" i="3"/>
  <c r="R39" i="3"/>
  <c r="R57" i="3"/>
  <c r="R12" i="3"/>
  <c r="R65" i="3"/>
  <c r="R38" i="3"/>
  <c r="R37" i="3"/>
  <c r="R36" i="3"/>
  <c r="R55" i="3"/>
  <c r="R50" i="3"/>
  <c r="R35" i="3"/>
  <c r="R34" i="3"/>
  <c r="R56" i="3"/>
  <c r="R62" i="3"/>
  <c r="R61" i="3"/>
  <c r="R33" i="3"/>
  <c r="R52" i="3"/>
  <c r="R60" i="3"/>
  <c r="R46" i="3"/>
  <c r="R11" i="3"/>
  <c r="R48" i="3"/>
  <c r="R10" i="3"/>
  <c r="R9" i="3"/>
  <c r="R8" i="3"/>
  <c r="R32" i="3"/>
  <c r="R7" i="3"/>
  <c r="R6" i="3"/>
  <c r="Q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9" i="4"/>
  <c r="Q60" i="4"/>
  <c r="Q61" i="4"/>
  <c r="Q62" i="4"/>
  <c r="Q63" i="4"/>
  <c r="Q55" i="4"/>
  <c r="Q56" i="4"/>
  <c r="Q57" i="4"/>
  <c r="Q58" i="4"/>
  <c r="Q53" i="4"/>
  <c r="Q54" i="4"/>
  <c r="Q2" i="4"/>
  <c r="O90" i="6"/>
  <c r="O42" i="6"/>
  <c r="O84" i="6"/>
  <c r="M68" i="8"/>
  <c r="M80" i="8"/>
  <c r="P80" i="9"/>
  <c r="P72" i="9"/>
  <c r="P68" i="9"/>
  <c r="P22" i="9"/>
  <c r="P14" i="9"/>
  <c r="P36" i="9"/>
  <c r="P2" i="9"/>
  <c r="P37" i="9"/>
  <c r="P95" i="9"/>
  <c r="P75" i="9"/>
  <c r="P71" i="9"/>
  <c r="P67" i="9"/>
  <c r="P25" i="9"/>
  <c r="P17" i="9"/>
  <c r="P13" i="9"/>
  <c r="P35" i="9"/>
  <c r="P69" i="9"/>
  <c r="P23" i="9"/>
  <c r="P33" i="9"/>
  <c r="P82" i="9"/>
  <c r="P66" i="9"/>
  <c r="P24" i="9"/>
  <c r="P34" i="9"/>
  <c r="R111" i="3"/>
  <c r="R102" i="3"/>
  <c r="P112" i="3"/>
  <c r="P113" i="3"/>
  <c r="Q72" i="4"/>
  <c r="Q73" i="4"/>
  <c r="Q7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黄色背景表示需要2100检测，绿色背景表示2100结果正常。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黄色背景表示需要2100检测，绿色背景表示2100结果正常。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1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自动化提取仪器孔号，下同</t>
        </r>
      </text>
    </comment>
    <comment ref="J70" authorId="0" shapeId="0" xr:uid="{00000000-0006-0000-0600-000002000000}">
      <text>
        <r>
          <rPr>
            <sz val="9"/>
            <color indexed="81"/>
            <rFont val="宋体"/>
            <family val="3"/>
            <charset val="134"/>
          </rPr>
          <t xml:space="preserve">韩洁莉：红色字体为重提测得的结果。
</t>
        </r>
      </text>
    </comment>
    <comment ref="P98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19P1023-2</t>
        </r>
      </text>
    </comment>
    <comment ref="L120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羊光辉:XP处理后还是有杂质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36" authorId="0" shapeId="0" xr:uid="{00000000-0006-0000-0B00-000001000000}">
      <text>
        <r>
          <rPr>
            <sz val="9"/>
            <color indexed="81"/>
            <rFont val="宋体"/>
            <family val="3"/>
            <charset val="134"/>
          </rPr>
          <t xml:space="preserve">韩洁莉：红色字体为重提测得的。
</t>
        </r>
      </text>
    </comment>
  </commentList>
</comments>
</file>

<file path=xl/sharedStrings.xml><?xml version="1.0" encoding="utf-8"?>
<sst xmlns="http://schemas.openxmlformats.org/spreadsheetml/2006/main" count="18804" uniqueCount="7772">
  <si>
    <t>采样日期</t>
  </si>
  <si>
    <t>医院编号</t>
  </si>
  <si>
    <t>癌种</t>
  </si>
  <si>
    <t>姓名</t>
  </si>
  <si>
    <t>性别</t>
  </si>
  <si>
    <t>年龄</t>
  </si>
  <si>
    <t>病理诊断</t>
    <phoneticPr fontId="1" type="noConversion"/>
  </si>
  <si>
    <t>临床分期</t>
    <phoneticPr fontId="1" type="noConversion"/>
  </si>
  <si>
    <t>原始样本编号</t>
  </si>
  <si>
    <t>送样批次</t>
  </si>
  <si>
    <t>华大编号</t>
  </si>
  <si>
    <t>血浆体积（ml）</t>
  </si>
  <si>
    <t>cfDNA浓度</t>
  </si>
  <si>
    <t>cfDNA体积</t>
  </si>
  <si>
    <t>cfDNA总量</t>
  </si>
  <si>
    <t>Oseq-S用量</t>
  </si>
  <si>
    <t>Mseq-S用量</t>
  </si>
  <si>
    <t>剩余量</t>
  </si>
  <si>
    <t>乙状结肠癌</t>
  </si>
  <si>
    <t>王光华</t>
  </si>
  <si>
    <t>男</t>
  </si>
  <si>
    <t>中分化腺癌</t>
  </si>
  <si>
    <t>II</t>
  </si>
  <si>
    <t>HU0001</t>
  </si>
  <si>
    <t>第一批</t>
    <phoneticPr fontId="1" type="noConversion"/>
  </si>
  <si>
    <t>19P0126495</t>
  </si>
  <si>
    <t>直肠癌</t>
  </si>
  <si>
    <t>黄有权</t>
  </si>
  <si>
    <t>I</t>
  </si>
  <si>
    <t>HU0002</t>
  </si>
  <si>
    <t>19P0126496</t>
  </si>
  <si>
    <t>刘建中</t>
  </si>
  <si>
    <t>HU0003</t>
  </si>
  <si>
    <t>19P0126497</t>
  </si>
  <si>
    <t>食管癌</t>
  </si>
  <si>
    <t>阳小雄</t>
  </si>
  <si>
    <t>/</t>
  </si>
  <si>
    <t>HU0004</t>
  </si>
  <si>
    <t>19P0126498</t>
  </si>
  <si>
    <t>宫颈癌、直肠癌</t>
  </si>
  <si>
    <t>李四女</t>
  </si>
  <si>
    <t>女</t>
  </si>
  <si>
    <t>高分化腺癌</t>
  </si>
  <si>
    <t>HU0005</t>
  </si>
  <si>
    <t>19P0126499</t>
  </si>
  <si>
    <t>石春秀</t>
  </si>
  <si>
    <t>高-中分化腺癌</t>
  </si>
  <si>
    <t>HU0007</t>
  </si>
  <si>
    <t>19P0126501</t>
  </si>
  <si>
    <t>右半结肠癌</t>
  </si>
  <si>
    <t>周裕康</t>
  </si>
  <si>
    <t>中分化腺癌、粘液腺癌</t>
  </si>
  <si>
    <t>III</t>
  </si>
  <si>
    <t>HU0008</t>
  </si>
  <si>
    <t>19P0126502</t>
  </si>
  <si>
    <t>谢高良</t>
  </si>
  <si>
    <t>HU0009</t>
  </si>
  <si>
    <t>19P0126503</t>
  </si>
  <si>
    <t>周国中</t>
  </si>
  <si>
    <t>HU0010</t>
  </si>
  <si>
    <t>19P0126504</t>
  </si>
  <si>
    <t>刘泽军</t>
  </si>
  <si>
    <t>HU0011</t>
  </si>
  <si>
    <t>19P0126505</t>
  </si>
  <si>
    <t>胃癌</t>
  </si>
  <si>
    <t>吴海勤</t>
  </si>
  <si>
    <t>HU0012</t>
  </si>
  <si>
    <t>19P0126506</t>
  </si>
  <si>
    <t>陈海荣</t>
  </si>
  <si>
    <t>中-低分化腺癌</t>
  </si>
  <si>
    <t>HU0013</t>
  </si>
  <si>
    <t>19P0126507</t>
  </si>
  <si>
    <t>唐郡球</t>
  </si>
  <si>
    <t>上皮内瘤变</t>
  </si>
  <si>
    <t>HU0014</t>
  </si>
  <si>
    <t>19P0126508</t>
  </si>
  <si>
    <t>贺述恒</t>
  </si>
  <si>
    <t>腺癌（活检）</t>
  </si>
  <si>
    <t>HU0015</t>
  </si>
  <si>
    <t>19P0126509</t>
  </si>
  <si>
    <t>结肠癌</t>
  </si>
  <si>
    <t>游小芬</t>
  </si>
  <si>
    <t>绒毛管状腺瘤</t>
  </si>
  <si>
    <t>HU0016</t>
  </si>
  <si>
    <t>19P0126510</t>
  </si>
  <si>
    <t>邱玉爱</t>
  </si>
  <si>
    <t>HU0017</t>
  </si>
  <si>
    <t>19P0126511</t>
  </si>
  <si>
    <t>丁尧明</t>
  </si>
  <si>
    <t>管状腺瘤、上皮内瘤变、局灶腺癌变</t>
  </si>
  <si>
    <t>HU0018</t>
  </si>
  <si>
    <t>19P0126512</t>
  </si>
  <si>
    <t>廖春来</t>
  </si>
  <si>
    <t>HU0019</t>
  </si>
  <si>
    <t>19P0126513</t>
  </si>
  <si>
    <t>李中和</t>
  </si>
  <si>
    <t>HU0020</t>
  </si>
  <si>
    <t>19P0126514</t>
  </si>
  <si>
    <t>李凤英</t>
  </si>
  <si>
    <t>上皮内瘤变、局灶腺癌变</t>
  </si>
  <si>
    <t>HU0021</t>
  </si>
  <si>
    <t>19P0126515</t>
  </si>
  <si>
    <t>黄小平</t>
  </si>
  <si>
    <t>HU0022</t>
  </si>
  <si>
    <t>19P0126516</t>
  </si>
  <si>
    <t>齐志仁</t>
  </si>
  <si>
    <t>HU0023</t>
  </si>
  <si>
    <t>19P0126517</t>
  </si>
  <si>
    <t>石湘生</t>
  </si>
  <si>
    <t>HU0024</t>
  </si>
  <si>
    <t>19P0126518</t>
  </si>
  <si>
    <t>杨再华</t>
  </si>
  <si>
    <t>HU0025</t>
  </si>
  <si>
    <t>19P0126519</t>
  </si>
  <si>
    <t>直肠癌肝转移</t>
  </si>
  <si>
    <t>李明福</t>
  </si>
  <si>
    <t>HU0026</t>
  </si>
  <si>
    <t>19P0126520</t>
  </si>
  <si>
    <t>姚丽华</t>
  </si>
  <si>
    <t>HU0027</t>
  </si>
  <si>
    <t>19P0126521</t>
  </si>
  <si>
    <t>胡菊娥</t>
  </si>
  <si>
    <t>中-低分化腺癌 脉管癌栓</t>
  </si>
  <si>
    <t>HU0028</t>
  </si>
  <si>
    <t>19P0126522</t>
  </si>
  <si>
    <t>升结肠癌</t>
  </si>
  <si>
    <t>向付定</t>
  </si>
  <si>
    <t>高-中分化腺癌、粘液腺癌</t>
  </si>
  <si>
    <t>HU0029</t>
  </si>
  <si>
    <t>19P0126523</t>
  </si>
  <si>
    <t>刘道圣</t>
  </si>
  <si>
    <t>HU0030</t>
  </si>
  <si>
    <t>19P0126524</t>
  </si>
  <si>
    <t>杨利娥</t>
  </si>
  <si>
    <t>HU0031</t>
  </si>
  <si>
    <t>19P0126525</t>
  </si>
  <si>
    <t>直肠癌术后</t>
  </si>
  <si>
    <t>钟桂英</t>
  </si>
  <si>
    <t>HU0032</t>
  </si>
  <si>
    <t>19P0126526</t>
  </si>
  <si>
    <t>左半结肠癌</t>
  </si>
  <si>
    <t>张满夫</t>
  </si>
  <si>
    <t>HU0033</t>
  </si>
  <si>
    <t>19P0126527</t>
  </si>
  <si>
    <t>肖江锋</t>
  </si>
  <si>
    <t>HU0034</t>
  </si>
  <si>
    <t>19P0126528</t>
  </si>
  <si>
    <t>丁金菊</t>
  </si>
  <si>
    <t>HU0035</t>
  </si>
  <si>
    <t>19P0126529</t>
  </si>
  <si>
    <t>许建文</t>
  </si>
  <si>
    <t>HU0036</t>
  </si>
  <si>
    <t>19P0126530</t>
  </si>
  <si>
    <t>王绍凤</t>
  </si>
  <si>
    <t>HU0037</t>
  </si>
  <si>
    <t>19P0126531</t>
  </si>
  <si>
    <t>文凤山</t>
  </si>
  <si>
    <t>高级别上皮內瘤变、区域腺癌变</t>
  </si>
  <si>
    <t>HU0038</t>
  </si>
  <si>
    <t>19P0126532</t>
  </si>
  <si>
    <t>李树芳</t>
  </si>
  <si>
    <t>HU0039</t>
  </si>
  <si>
    <t>19P0126533</t>
  </si>
  <si>
    <t>李伟东</t>
  </si>
  <si>
    <t>HU0040</t>
  </si>
  <si>
    <t>19P0126534</t>
  </si>
  <si>
    <t>彭四方</t>
  </si>
  <si>
    <t>HU0041</t>
  </si>
  <si>
    <t>19P0126535</t>
  </si>
  <si>
    <t>李石林</t>
  </si>
  <si>
    <t>HU0042</t>
  </si>
  <si>
    <t>19P0126536</t>
  </si>
  <si>
    <t>曾望一</t>
  </si>
  <si>
    <t>HU0043</t>
  </si>
  <si>
    <t>19P0126537</t>
  </si>
  <si>
    <t>付联盟</t>
  </si>
  <si>
    <t>HU0044</t>
  </si>
  <si>
    <t>19P0126538</t>
  </si>
  <si>
    <t>周新华</t>
  </si>
  <si>
    <t>HU0045</t>
  </si>
  <si>
    <t>19P0126539</t>
  </si>
  <si>
    <t>周大树</t>
  </si>
  <si>
    <t>HU0046</t>
  </si>
  <si>
    <t>19P0126540</t>
  </si>
  <si>
    <t>周静纯</t>
  </si>
  <si>
    <t>HU0047</t>
  </si>
  <si>
    <t>19P0126541</t>
  </si>
  <si>
    <t>张玉秀</t>
  </si>
  <si>
    <t>HU0048</t>
  </si>
  <si>
    <t>19P0126542</t>
  </si>
  <si>
    <t>唐勇兵</t>
  </si>
  <si>
    <t>HU0050</t>
  </si>
  <si>
    <t>19P0126544</t>
  </si>
  <si>
    <t>杨冬连</t>
  </si>
  <si>
    <t>HU0051</t>
  </si>
  <si>
    <t>19P0126545</t>
  </si>
  <si>
    <t>陈东升</t>
  </si>
  <si>
    <t>HU0052</t>
  </si>
  <si>
    <t>19P0126546</t>
  </si>
  <si>
    <t>丰克贵</t>
  </si>
  <si>
    <t>HU0053</t>
  </si>
  <si>
    <t>19P0126547</t>
  </si>
  <si>
    <t>向心花</t>
  </si>
  <si>
    <t>HU0054</t>
  </si>
  <si>
    <t>19P0126548</t>
  </si>
  <si>
    <t>谢和英</t>
  </si>
  <si>
    <t>HU0055</t>
  </si>
  <si>
    <t>19P0126549</t>
  </si>
  <si>
    <t>陈孟辉</t>
  </si>
  <si>
    <t>HU0056</t>
  </si>
  <si>
    <t>19P0126550</t>
  </si>
  <si>
    <t>秦初霞</t>
  </si>
  <si>
    <t>HU0057</t>
  </si>
  <si>
    <t>19P0126551</t>
  </si>
  <si>
    <t>王少琼</t>
  </si>
  <si>
    <t>HU0058</t>
  </si>
  <si>
    <t>19P0126552</t>
  </si>
  <si>
    <t>腹部肿块查因</t>
  </si>
  <si>
    <t>甘之秀</t>
  </si>
  <si>
    <t>HU0059</t>
  </si>
  <si>
    <t>19P0126553</t>
  </si>
  <si>
    <t>李树云</t>
  </si>
  <si>
    <t>HU0060</t>
  </si>
  <si>
    <t>19P0126554</t>
  </si>
  <si>
    <t>史作文</t>
  </si>
  <si>
    <t>HU0061</t>
  </si>
  <si>
    <t>19P0126555</t>
  </si>
  <si>
    <t>卜菊香</t>
  </si>
  <si>
    <t>中-低分化腺癌、粘液腺癌</t>
  </si>
  <si>
    <t>HU0062</t>
  </si>
  <si>
    <t>19P0126556</t>
  </si>
  <si>
    <t>刘真雄</t>
  </si>
  <si>
    <t>HU0063</t>
  </si>
  <si>
    <t>19P0126557</t>
  </si>
  <si>
    <t>谭进贤</t>
  </si>
  <si>
    <t>HU0064</t>
  </si>
  <si>
    <t>19P0126558</t>
  </si>
  <si>
    <t>符长华</t>
  </si>
  <si>
    <t>HU0065</t>
  </si>
  <si>
    <t>19P0126559</t>
  </si>
  <si>
    <t>苏吉州</t>
  </si>
  <si>
    <t>HU0066</t>
  </si>
  <si>
    <t>19P0126560</t>
  </si>
  <si>
    <t>向光生</t>
  </si>
  <si>
    <t>HU0067</t>
  </si>
  <si>
    <t>19P0126561</t>
  </si>
  <si>
    <t>沈程国</t>
  </si>
  <si>
    <t>HU0068</t>
  </si>
  <si>
    <t>19P0126562</t>
  </si>
  <si>
    <t>胡银辉</t>
  </si>
  <si>
    <t>HU0069</t>
  </si>
  <si>
    <t>19P0126563</t>
  </si>
  <si>
    <t>彭春华</t>
  </si>
  <si>
    <t>HU0070</t>
  </si>
  <si>
    <t>19P0126564</t>
  </si>
  <si>
    <t>0742920</t>
  </si>
  <si>
    <t>横结肠息肉</t>
  </si>
  <si>
    <t>繆新龙</t>
  </si>
  <si>
    <t>管状腺瘤</t>
  </si>
  <si>
    <t>HU0071</t>
  </si>
  <si>
    <t>19P0126565</t>
  </si>
  <si>
    <t>易小军</t>
  </si>
  <si>
    <t>HU0072</t>
  </si>
  <si>
    <t>19P0126566</t>
  </si>
  <si>
    <t>樊德泉</t>
  </si>
  <si>
    <t>低分化腺癌</t>
  </si>
  <si>
    <t>HU0073</t>
  </si>
  <si>
    <t>19P0126567</t>
  </si>
  <si>
    <t>王雪珍</t>
  </si>
  <si>
    <t>HU0074</t>
  </si>
  <si>
    <t>19P0126568</t>
  </si>
  <si>
    <t>易枝花</t>
  </si>
  <si>
    <t>粘液腺癌</t>
  </si>
  <si>
    <t>IV</t>
  </si>
  <si>
    <t>HU0075</t>
  </si>
  <si>
    <t>19P0126569</t>
  </si>
  <si>
    <t>江小旺</t>
  </si>
  <si>
    <t>黄色瘤样肉芽肿</t>
  </si>
  <si>
    <t>HU0076</t>
  </si>
  <si>
    <t>19P0126570</t>
  </si>
  <si>
    <t>邓元和</t>
  </si>
  <si>
    <t>HU0077</t>
  </si>
  <si>
    <t>19P0126571</t>
  </si>
  <si>
    <t>欧阳贞厚</t>
  </si>
  <si>
    <t>HU0078</t>
  </si>
  <si>
    <t>19P0126572</t>
  </si>
  <si>
    <t>唐美英</t>
  </si>
  <si>
    <t>HU0079</t>
  </si>
  <si>
    <t>19P0126573</t>
  </si>
  <si>
    <t>文良中</t>
  </si>
  <si>
    <t>HU0080</t>
  </si>
  <si>
    <t>19P0126574</t>
  </si>
  <si>
    <t>唐良均</t>
  </si>
  <si>
    <t>HU0081</t>
  </si>
  <si>
    <t>19P0126575</t>
  </si>
  <si>
    <t>何喜保</t>
  </si>
  <si>
    <t>HU0082</t>
  </si>
  <si>
    <t>19P0126576</t>
  </si>
  <si>
    <t>刘福泉</t>
  </si>
  <si>
    <t>HU0083</t>
  </si>
  <si>
    <t>19P0126577</t>
  </si>
  <si>
    <t>曾新中</t>
  </si>
  <si>
    <t>HU0084</t>
  </si>
  <si>
    <t>19P0126578</t>
  </si>
  <si>
    <t>李中秋</t>
  </si>
  <si>
    <t>弥漫大B细胞性淋巴瘤</t>
  </si>
  <si>
    <t>HU0085</t>
  </si>
  <si>
    <t>19P0126579</t>
  </si>
  <si>
    <t>徐万春</t>
  </si>
  <si>
    <t>HU0086</t>
  </si>
  <si>
    <t>19P0126580</t>
  </si>
  <si>
    <t>黄交娥</t>
  </si>
  <si>
    <t>HU0087</t>
  </si>
  <si>
    <t>19P0126581</t>
  </si>
  <si>
    <t>王远东</t>
  </si>
  <si>
    <t>HU0088</t>
  </si>
  <si>
    <t>19P0126582</t>
  </si>
  <si>
    <t>林铁石</t>
  </si>
  <si>
    <t>上皮轻-中度非典型增生</t>
  </si>
  <si>
    <t>HU0089</t>
  </si>
  <si>
    <t>19P0126583</t>
  </si>
  <si>
    <t>李伏辉</t>
  </si>
  <si>
    <t>HU0090</t>
  </si>
  <si>
    <t>19P0126584</t>
  </si>
  <si>
    <t>黄敏</t>
  </si>
  <si>
    <t>HU0091</t>
  </si>
  <si>
    <t>19P0126585</t>
  </si>
  <si>
    <t>HU0092</t>
  </si>
  <si>
    <t>19P0126586</t>
  </si>
  <si>
    <t>左昌豪</t>
  </si>
  <si>
    <t>HU0093</t>
  </si>
  <si>
    <t>19P0126587</t>
  </si>
  <si>
    <t>王兴明</t>
  </si>
  <si>
    <t>HU0094</t>
  </si>
  <si>
    <t>19P0126588</t>
  </si>
  <si>
    <t>谭飞豹</t>
  </si>
  <si>
    <t>HU0095</t>
  </si>
  <si>
    <t>19P0126589</t>
  </si>
  <si>
    <t>欧冬梅</t>
  </si>
  <si>
    <t>HU0096</t>
  </si>
  <si>
    <t>19P0126590</t>
  </si>
  <si>
    <t>孟丽华</t>
  </si>
  <si>
    <t>HU0097</t>
  </si>
  <si>
    <t>19P0126591</t>
  </si>
  <si>
    <t>丁献中</t>
  </si>
  <si>
    <t>HU0098</t>
  </si>
  <si>
    <t>19P0126592</t>
  </si>
  <si>
    <t>降结肠癌</t>
  </si>
  <si>
    <t>厉良端</t>
  </si>
  <si>
    <t>HU0099</t>
  </si>
  <si>
    <t>19P0126593</t>
  </si>
  <si>
    <t>邓汉明</t>
  </si>
  <si>
    <t>HU0100</t>
  </si>
  <si>
    <t>19P0126594</t>
  </si>
  <si>
    <t>原始编号</t>
  </si>
  <si>
    <t>提取方法</t>
    <phoneticPr fontId="1" type="noConversion"/>
  </si>
  <si>
    <t>剩余cfDNA量</t>
    <phoneticPr fontId="1" type="noConversion"/>
  </si>
  <si>
    <t>备注</t>
    <phoneticPr fontId="1" type="noConversion"/>
  </si>
  <si>
    <t>白细胞提取日期</t>
    <phoneticPr fontId="1" type="noConversion"/>
  </si>
  <si>
    <t>gDNA孔位</t>
    <phoneticPr fontId="1" type="noConversion"/>
  </si>
  <si>
    <t>gDNA浓度</t>
    <phoneticPr fontId="1" type="noConversion"/>
  </si>
  <si>
    <t>gDNA体积</t>
    <phoneticPr fontId="1" type="noConversion"/>
  </si>
  <si>
    <t>gDNA总量</t>
    <phoneticPr fontId="1" type="noConversion"/>
  </si>
  <si>
    <t>Oseq-S用量μl</t>
    <phoneticPr fontId="1" type="noConversion"/>
  </si>
  <si>
    <t>肝癌MRD</t>
    <phoneticPr fontId="1" type="noConversion"/>
  </si>
  <si>
    <t>董德仁</t>
    <phoneticPr fontId="13" type="noConversion"/>
  </si>
  <si>
    <t>001Pre</t>
  </si>
  <si>
    <t>998234Pre</t>
  </si>
  <si>
    <t>第01批</t>
    <phoneticPr fontId="1" type="noConversion"/>
  </si>
  <si>
    <t>19P5803550</t>
  </si>
  <si>
    <t>美基XP双选法</t>
    <phoneticPr fontId="1" type="noConversion"/>
  </si>
  <si>
    <t>阴性不提取</t>
    <phoneticPr fontId="1" type="noConversion"/>
  </si>
  <si>
    <t>许清泰</t>
    <phoneticPr fontId="13" type="noConversion"/>
  </si>
  <si>
    <t>002Pre</t>
  </si>
  <si>
    <t>997600Pre</t>
  </si>
  <si>
    <t>19P5803551</t>
  </si>
  <si>
    <t>张国兴</t>
    <phoneticPr fontId="13" type="noConversion"/>
  </si>
  <si>
    <t>003Pre</t>
  </si>
  <si>
    <t>997347Pre</t>
  </si>
  <si>
    <t>19P5803552</t>
  </si>
  <si>
    <t>开云富</t>
    <phoneticPr fontId="13" type="noConversion"/>
  </si>
  <si>
    <t>004Pre</t>
  </si>
  <si>
    <t>998638Pre</t>
  </si>
  <si>
    <t>19P5803553</t>
  </si>
  <si>
    <t>沈金华</t>
    <phoneticPr fontId="13" type="noConversion"/>
  </si>
  <si>
    <t>005Pre</t>
  </si>
  <si>
    <t>999017Pre</t>
  </si>
  <si>
    <t>19P5803554</t>
  </si>
  <si>
    <t>刘巍</t>
    <phoneticPr fontId="13" type="noConversion"/>
  </si>
  <si>
    <t>006Pre</t>
  </si>
  <si>
    <t>998745Pre</t>
  </si>
  <si>
    <t>19P5803555</t>
  </si>
  <si>
    <t>管红和</t>
    <phoneticPr fontId="13" type="noConversion"/>
  </si>
  <si>
    <t>007Pre</t>
  </si>
  <si>
    <t>1000250Pre</t>
  </si>
  <si>
    <t>19P5803556</t>
  </si>
  <si>
    <t>1000630</t>
    <phoneticPr fontId="13" type="noConversion"/>
  </si>
  <si>
    <t>黄炳千</t>
    <phoneticPr fontId="13" type="noConversion"/>
  </si>
  <si>
    <t>008Pre</t>
  </si>
  <si>
    <t>1000630Pre</t>
  </si>
  <si>
    <t>19P5803557</t>
  </si>
  <si>
    <t>1000565</t>
    <phoneticPr fontId="13" type="noConversion"/>
  </si>
  <si>
    <t>GAO SHU</t>
    <phoneticPr fontId="13" type="noConversion"/>
  </si>
  <si>
    <t>009Pre</t>
  </si>
  <si>
    <t>1000565Pre</t>
  </si>
  <si>
    <t>19P5803558</t>
  </si>
  <si>
    <t>1000117</t>
    <phoneticPr fontId="13" type="noConversion"/>
  </si>
  <si>
    <t>王先敏</t>
    <phoneticPr fontId="13" type="noConversion"/>
  </si>
  <si>
    <t>010Pre</t>
  </si>
  <si>
    <t>1000117Pre</t>
  </si>
  <si>
    <t>19P5803559</t>
  </si>
  <si>
    <t>863110</t>
    <phoneticPr fontId="13" type="noConversion"/>
  </si>
  <si>
    <t>高元申</t>
    <phoneticPr fontId="13" type="noConversion"/>
  </si>
  <si>
    <t>011Pre</t>
  </si>
  <si>
    <t>863110Pre</t>
  </si>
  <si>
    <t>19P5803560</t>
  </si>
  <si>
    <t>1001917</t>
    <phoneticPr fontId="13" type="noConversion"/>
  </si>
  <si>
    <t>陈新康</t>
    <phoneticPr fontId="13" type="noConversion"/>
  </si>
  <si>
    <t>012Pre</t>
  </si>
  <si>
    <t>1001917Pre</t>
  </si>
  <si>
    <t>19P5803561</t>
  </si>
  <si>
    <t>1001475</t>
    <phoneticPr fontId="13" type="noConversion"/>
  </si>
  <si>
    <t>赖景成</t>
    <phoneticPr fontId="13" type="noConversion"/>
  </si>
  <si>
    <t>013Pre</t>
  </si>
  <si>
    <t>1001475Pre</t>
  </si>
  <si>
    <t>19P5803562</t>
  </si>
  <si>
    <t>873454</t>
    <phoneticPr fontId="13" type="noConversion"/>
  </si>
  <si>
    <t>孙建成</t>
    <phoneticPr fontId="13" type="noConversion"/>
  </si>
  <si>
    <t>014Pre</t>
  </si>
  <si>
    <t>873454Pre</t>
  </si>
  <si>
    <t>19P5803563</t>
  </si>
  <si>
    <t>1002580</t>
    <phoneticPr fontId="13" type="noConversion"/>
  </si>
  <si>
    <t>卢美玲</t>
    <phoneticPr fontId="13" type="noConversion"/>
  </si>
  <si>
    <t>015Pre</t>
  </si>
  <si>
    <t>1002580Pre</t>
  </si>
  <si>
    <t>19P5803564</t>
  </si>
  <si>
    <t>885253</t>
    <phoneticPr fontId="13" type="noConversion"/>
  </si>
  <si>
    <t>姬凤楼</t>
    <phoneticPr fontId="13" type="noConversion"/>
  </si>
  <si>
    <t>016Pre</t>
  </si>
  <si>
    <t>885253Pre</t>
  </si>
  <si>
    <t>19P5803565</t>
  </si>
  <si>
    <t>1003498</t>
    <phoneticPr fontId="13" type="noConversion"/>
  </si>
  <si>
    <t>李美新</t>
    <phoneticPr fontId="13" type="noConversion"/>
  </si>
  <si>
    <t>017Pre</t>
  </si>
  <si>
    <t>1003498Pre</t>
  </si>
  <si>
    <t>19P5803566</t>
  </si>
  <si>
    <t>697357</t>
    <phoneticPr fontId="13" type="noConversion"/>
  </si>
  <si>
    <t>郑林</t>
    <phoneticPr fontId="13" type="noConversion"/>
  </si>
  <si>
    <t>018Pre</t>
  </si>
  <si>
    <t>697357Pre</t>
  </si>
  <si>
    <t>19P5803567</t>
  </si>
  <si>
    <t>1001915</t>
    <phoneticPr fontId="13" type="noConversion"/>
  </si>
  <si>
    <t>唐年华</t>
    <phoneticPr fontId="13" type="noConversion"/>
  </si>
  <si>
    <t>019Pre</t>
  </si>
  <si>
    <t>1001915Pre</t>
  </si>
  <si>
    <t>19P5803568</t>
  </si>
  <si>
    <t>1003856</t>
    <phoneticPr fontId="13" type="noConversion"/>
  </si>
  <si>
    <t>施惠忠</t>
    <phoneticPr fontId="13" type="noConversion"/>
  </si>
  <si>
    <t>020Pre</t>
  </si>
  <si>
    <t>1003856Pre</t>
  </si>
  <si>
    <t>19P5803569</t>
  </si>
  <si>
    <t>1004507</t>
    <phoneticPr fontId="13" type="noConversion"/>
  </si>
  <si>
    <t>吴春荣</t>
    <phoneticPr fontId="13" type="noConversion"/>
  </si>
  <si>
    <t>021Pre</t>
  </si>
  <si>
    <t>1004507Pre</t>
  </si>
  <si>
    <t>19P5803570</t>
  </si>
  <si>
    <t>1004532</t>
    <phoneticPr fontId="13" type="noConversion"/>
  </si>
  <si>
    <t>董红梅</t>
    <phoneticPr fontId="13" type="noConversion"/>
  </si>
  <si>
    <t>022Pre</t>
  </si>
  <si>
    <t>1004532Pre</t>
  </si>
  <si>
    <t>19P5803571</t>
  </si>
  <si>
    <t>569078</t>
    <phoneticPr fontId="13" type="noConversion"/>
  </si>
  <si>
    <t>蔡雨林</t>
    <phoneticPr fontId="13" type="noConversion"/>
  </si>
  <si>
    <t>023Pre</t>
  </si>
  <si>
    <t>569078Pre</t>
  </si>
  <si>
    <t>19P5803572</t>
  </si>
  <si>
    <t>1004857</t>
    <phoneticPr fontId="13" type="noConversion"/>
  </si>
  <si>
    <t>孙琢梁</t>
    <phoneticPr fontId="13" type="noConversion"/>
  </si>
  <si>
    <t>024Pre</t>
  </si>
  <si>
    <t>1004857Pre</t>
  </si>
  <si>
    <t>19P5803573</t>
  </si>
  <si>
    <t>1004955</t>
    <phoneticPr fontId="13" type="noConversion"/>
  </si>
  <si>
    <t>李顺祥</t>
    <phoneticPr fontId="13" type="noConversion"/>
  </si>
  <si>
    <t>025Pre</t>
  </si>
  <si>
    <t>1004955Pre</t>
  </si>
  <si>
    <t>19P5803574</t>
  </si>
  <si>
    <t>976324</t>
    <phoneticPr fontId="13" type="noConversion"/>
  </si>
  <si>
    <t>马效山</t>
    <phoneticPr fontId="13" type="noConversion"/>
  </si>
  <si>
    <t>026Pre</t>
  </si>
  <si>
    <t>976324Pre</t>
  </si>
  <si>
    <t>19P5803575</t>
  </si>
  <si>
    <t>1006415</t>
    <phoneticPr fontId="13" type="noConversion"/>
  </si>
  <si>
    <t>俞新华</t>
    <phoneticPr fontId="13" type="noConversion"/>
  </si>
  <si>
    <t>027Pre</t>
  </si>
  <si>
    <t>1006415Pre</t>
  </si>
  <si>
    <t>19P5803576</t>
  </si>
  <si>
    <t>1005683</t>
    <phoneticPr fontId="13" type="noConversion"/>
  </si>
  <si>
    <t>王国株</t>
    <phoneticPr fontId="13" type="noConversion"/>
  </si>
  <si>
    <t>028Pre</t>
  </si>
  <si>
    <t>1005683Pre</t>
  </si>
  <si>
    <t>19P5803577</t>
  </si>
  <si>
    <t>1004961</t>
    <phoneticPr fontId="13" type="noConversion"/>
  </si>
  <si>
    <t>周庆高</t>
    <phoneticPr fontId="13" type="noConversion"/>
  </si>
  <si>
    <t>029Pre</t>
  </si>
  <si>
    <t>1004961Pre</t>
  </si>
  <si>
    <t>19P5803578</t>
  </si>
  <si>
    <t>1004509</t>
    <phoneticPr fontId="13" type="noConversion"/>
  </si>
  <si>
    <t>蒋克贵</t>
    <phoneticPr fontId="13" type="noConversion"/>
  </si>
  <si>
    <t>030Pre</t>
  </si>
  <si>
    <t>1004509Pre</t>
  </si>
  <si>
    <t>19P5803579</t>
  </si>
  <si>
    <t>1007078</t>
    <phoneticPr fontId="13" type="noConversion"/>
  </si>
  <si>
    <t>孙启祥</t>
    <phoneticPr fontId="13" type="noConversion"/>
  </si>
  <si>
    <t>031Pre</t>
  </si>
  <si>
    <t>1007078Pre</t>
  </si>
  <si>
    <t>19P5803580</t>
  </si>
  <si>
    <t>1007507</t>
    <phoneticPr fontId="13" type="noConversion"/>
  </si>
  <si>
    <t>顾士良</t>
    <phoneticPr fontId="13" type="noConversion"/>
  </si>
  <si>
    <t>032Pre</t>
  </si>
  <si>
    <t>1007507Pre</t>
  </si>
  <si>
    <t>19P5803581</t>
  </si>
  <si>
    <t>1008185</t>
    <phoneticPr fontId="13" type="noConversion"/>
  </si>
  <si>
    <t>童金慧</t>
    <phoneticPr fontId="13" type="noConversion"/>
  </si>
  <si>
    <t>033Pre</t>
  </si>
  <si>
    <t>1008185Pre</t>
  </si>
  <si>
    <t>19P5803582</t>
  </si>
  <si>
    <t>722504</t>
    <phoneticPr fontId="13" type="noConversion"/>
  </si>
  <si>
    <t>张宁辉</t>
    <phoneticPr fontId="13" type="noConversion"/>
  </si>
  <si>
    <t>034Pre</t>
  </si>
  <si>
    <t>722504Pre</t>
  </si>
  <si>
    <t>19P5803583</t>
  </si>
  <si>
    <t>830290</t>
    <phoneticPr fontId="13" type="noConversion"/>
  </si>
  <si>
    <t>马一力</t>
    <phoneticPr fontId="13" type="noConversion"/>
  </si>
  <si>
    <t>035Pre</t>
  </si>
  <si>
    <t>830290Pre</t>
  </si>
  <si>
    <t>19P5803584</t>
  </si>
  <si>
    <t>1009516</t>
    <phoneticPr fontId="13" type="noConversion"/>
  </si>
  <si>
    <t>屈强</t>
    <phoneticPr fontId="13" type="noConversion"/>
  </si>
  <si>
    <t>036Pre</t>
  </si>
  <si>
    <t>1009516Pre</t>
  </si>
  <si>
    <t>19P5803585</t>
  </si>
  <si>
    <t>565510</t>
    <phoneticPr fontId="13" type="noConversion"/>
  </si>
  <si>
    <t>周连芳</t>
    <phoneticPr fontId="13" type="noConversion"/>
  </si>
  <si>
    <t>037Pre</t>
  </si>
  <si>
    <t>565510Pre</t>
  </si>
  <si>
    <t>19P5803586</t>
  </si>
  <si>
    <t>1008643</t>
    <phoneticPr fontId="13" type="noConversion"/>
  </si>
  <si>
    <t>李展</t>
    <phoneticPr fontId="13" type="noConversion"/>
  </si>
  <si>
    <t>038Pre</t>
  </si>
  <si>
    <t>1008643Pre</t>
  </si>
  <si>
    <t>19P5803587</t>
  </si>
  <si>
    <t>1008975</t>
    <phoneticPr fontId="13" type="noConversion"/>
  </si>
  <si>
    <t>洪旭明</t>
    <phoneticPr fontId="13" type="noConversion"/>
  </si>
  <si>
    <t>039Pre</t>
  </si>
  <si>
    <t>1008975Pre</t>
  </si>
  <si>
    <t>19P5803588</t>
  </si>
  <si>
    <t>1007949</t>
    <phoneticPr fontId="13" type="noConversion"/>
  </si>
  <si>
    <t>包学良</t>
    <phoneticPr fontId="13" type="noConversion"/>
  </si>
  <si>
    <t>040Pre</t>
  </si>
  <si>
    <t>1007949Pre</t>
  </si>
  <si>
    <t>19P5803589</t>
  </si>
  <si>
    <t>1009021</t>
    <phoneticPr fontId="13" type="noConversion"/>
  </si>
  <si>
    <t>汪磊</t>
    <phoneticPr fontId="13" type="noConversion"/>
  </si>
  <si>
    <t>041Pre</t>
  </si>
  <si>
    <t>1009021Pre</t>
  </si>
  <si>
    <t>19P5803590</t>
  </si>
  <si>
    <t>1011131</t>
    <phoneticPr fontId="13" type="noConversion"/>
  </si>
  <si>
    <t>范新宝</t>
    <phoneticPr fontId="13" type="noConversion"/>
  </si>
  <si>
    <t>042Pre</t>
  </si>
  <si>
    <t>1011131Pre</t>
  </si>
  <si>
    <t>19P5803591</t>
  </si>
  <si>
    <t>1011023</t>
    <phoneticPr fontId="13" type="noConversion"/>
  </si>
  <si>
    <t>项敏</t>
    <phoneticPr fontId="13" type="noConversion"/>
  </si>
  <si>
    <t>043Pre</t>
  </si>
  <si>
    <t>1011023Pre</t>
  </si>
  <si>
    <t>19P5803592</t>
  </si>
  <si>
    <t>697748</t>
    <phoneticPr fontId="13" type="noConversion"/>
  </si>
  <si>
    <t>张一新</t>
    <phoneticPr fontId="13" type="noConversion"/>
  </si>
  <si>
    <t>044Pre</t>
  </si>
  <si>
    <t>697748Pre</t>
  </si>
  <si>
    <t>19P5803593</t>
  </si>
  <si>
    <t>1010515</t>
    <phoneticPr fontId="13" type="noConversion"/>
  </si>
  <si>
    <t>曹荣</t>
    <phoneticPr fontId="13" type="noConversion"/>
  </si>
  <si>
    <t>045Pre</t>
  </si>
  <si>
    <t>1010515Pre</t>
  </si>
  <si>
    <t>19P5803594</t>
  </si>
  <si>
    <t>1010968</t>
    <phoneticPr fontId="13" type="noConversion"/>
  </si>
  <si>
    <t>王云珍</t>
    <phoneticPr fontId="13" type="noConversion"/>
  </si>
  <si>
    <t>046Pre</t>
  </si>
  <si>
    <t>1010968Pre</t>
  </si>
  <si>
    <t>19P5803595</t>
  </si>
  <si>
    <t>898067</t>
    <phoneticPr fontId="13" type="noConversion"/>
  </si>
  <si>
    <t>曹国瑞</t>
    <phoneticPr fontId="13" type="noConversion"/>
  </si>
  <si>
    <t>047Pre</t>
  </si>
  <si>
    <t>898067Pre</t>
  </si>
  <si>
    <t>19P5803596</t>
  </si>
  <si>
    <t>1012000</t>
    <phoneticPr fontId="13" type="noConversion"/>
  </si>
  <si>
    <t>吴军</t>
    <phoneticPr fontId="13" type="noConversion"/>
  </si>
  <si>
    <t>048Pre</t>
  </si>
  <si>
    <t>1012000Pre</t>
  </si>
  <si>
    <t>19P5803597</t>
  </si>
  <si>
    <t>1012052</t>
    <phoneticPr fontId="13" type="noConversion"/>
  </si>
  <si>
    <t>钟和源</t>
    <phoneticPr fontId="13" type="noConversion"/>
  </si>
  <si>
    <t>049Pre</t>
  </si>
  <si>
    <t>1012052Pre</t>
  </si>
  <si>
    <t>19P5803598</t>
  </si>
  <si>
    <t>1010526</t>
    <phoneticPr fontId="13" type="noConversion"/>
  </si>
  <si>
    <t>林庄宋</t>
    <phoneticPr fontId="13" type="noConversion"/>
  </si>
  <si>
    <t>050Pre</t>
  </si>
  <si>
    <t>1010526Pre</t>
  </si>
  <si>
    <t>19P5803599</t>
  </si>
  <si>
    <t>937658</t>
    <phoneticPr fontId="13" type="noConversion"/>
  </si>
  <si>
    <t>马爱莲</t>
    <phoneticPr fontId="13" type="noConversion"/>
  </si>
  <si>
    <t>051Pre</t>
  </si>
  <si>
    <t>937658Pre</t>
  </si>
  <si>
    <t>19P5803600</t>
  </si>
  <si>
    <t>1012399</t>
    <phoneticPr fontId="13" type="noConversion"/>
  </si>
  <si>
    <t>谬兴元</t>
    <phoneticPr fontId="13" type="noConversion"/>
  </si>
  <si>
    <t>052Pre</t>
  </si>
  <si>
    <t>1012399Pre</t>
  </si>
  <si>
    <t>19P5803601</t>
  </si>
  <si>
    <t>1011333</t>
    <phoneticPr fontId="13" type="noConversion"/>
  </si>
  <si>
    <t>姜新荣</t>
    <phoneticPr fontId="13" type="noConversion"/>
  </si>
  <si>
    <t>053Pre</t>
  </si>
  <si>
    <t>1011333Pre</t>
  </si>
  <si>
    <t>19P5803602</t>
  </si>
  <si>
    <t>1013438</t>
    <phoneticPr fontId="13" type="noConversion"/>
  </si>
  <si>
    <t>王明玉</t>
    <phoneticPr fontId="13" type="noConversion"/>
  </si>
  <si>
    <t>054Pre</t>
  </si>
  <si>
    <t>1013438Pre</t>
  </si>
  <si>
    <t>19P5803603</t>
  </si>
  <si>
    <t>1013284</t>
    <phoneticPr fontId="13" type="noConversion"/>
  </si>
  <si>
    <t>支成仑</t>
    <phoneticPr fontId="13" type="noConversion"/>
  </si>
  <si>
    <t>055Pre</t>
  </si>
  <si>
    <t>1013284Pre</t>
  </si>
  <si>
    <t>19P5803604</t>
  </si>
  <si>
    <t>819703</t>
    <phoneticPr fontId="13" type="noConversion"/>
  </si>
  <si>
    <t>邱跃林</t>
    <phoneticPr fontId="13" type="noConversion"/>
  </si>
  <si>
    <t>056Pre</t>
  </si>
  <si>
    <t>819703Pre</t>
  </si>
  <si>
    <t>19P5803605</t>
  </si>
  <si>
    <t>1013046</t>
    <phoneticPr fontId="13" type="noConversion"/>
  </si>
  <si>
    <t>朱荣彬</t>
    <phoneticPr fontId="13" type="noConversion"/>
  </si>
  <si>
    <t>057Pre</t>
  </si>
  <si>
    <t>1013046Pre</t>
  </si>
  <si>
    <t>19P5803606</t>
  </si>
  <si>
    <t>1014254</t>
    <phoneticPr fontId="13" type="noConversion"/>
  </si>
  <si>
    <t>裴英力</t>
    <phoneticPr fontId="13" type="noConversion"/>
  </si>
  <si>
    <t>058Pre</t>
  </si>
  <si>
    <t>1014254Pre</t>
  </si>
  <si>
    <t>19P5803607</t>
  </si>
  <si>
    <t>1013985</t>
    <phoneticPr fontId="13" type="noConversion"/>
  </si>
  <si>
    <t>谢振根</t>
    <phoneticPr fontId="13" type="noConversion"/>
  </si>
  <si>
    <t>059Pre</t>
  </si>
  <si>
    <t>1013985Pre</t>
  </si>
  <si>
    <t>19P5803608</t>
  </si>
  <si>
    <t>1014979</t>
    <phoneticPr fontId="13" type="noConversion"/>
  </si>
  <si>
    <t>卢晓刚</t>
    <phoneticPr fontId="13" type="noConversion"/>
  </si>
  <si>
    <t>060Pre</t>
  </si>
  <si>
    <t>1014979Pre</t>
  </si>
  <si>
    <t>19P5803609</t>
  </si>
  <si>
    <t>1020431</t>
    <phoneticPr fontId="13" type="noConversion"/>
  </si>
  <si>
    <t>熊克华</t>
    <phoneticPr fontId="13" type="noConversion"/>
  </si>
  <si>
    <t>061Pre</t>
  </si>
  <si>
    <t>1020431Pre</t>
  </si>
  <si>
    <t>19P5803610</t>
  </si>
  <si>
    <t>1019518</t>
    <phoneticPr fontId="13" type="noConversion"/>
  </si>
  <si>
    <t>胡永昌</t>
    <phoneticPr fontId="13" type="noConversion"/>
  </si>
  <si>
    <t>062Pre</t>
  </si>
  <si>
    <t>1019518Pre</t>
  </si>
  <si>
    <t>19P5803611</t>
  </si>
  <si>
    <t>1015733</t>
    <phoneticPr fontId="13" type="noConversion"/>
  </si>
  <si>
    <t>吴仁</t>
    <phoneticPr fontId="13" type="noConversion"/>
  </si>
  <si>
    <t>063Pre</t>
  </si>
  <si>
    <t>1015733Pre</t>
  </si>
  <si>
    <t>19P5803612</t>
  </si>
  <si>
    <t>1015874</t>
    <phoneticPr fontId="13" type="noConversion"/>
  </si>
  <si>
    <t>高阳明</t>
    <phoneticPr fontId="13" type="noConversion"/>
  </si>
  <si>
    <t>064Pre</t>
  </si>
  <si>
    <t>1015874Pre</t>
  </si>
  <si>
    <t>19P5803613</t>
  </si>
  <si>
    <t>1019921</t>
    <phoneticPr fontId="13" type="noConversion"/>
  </si>
  <si>
    <t>季连喜</t>
    <phoneticPr fontId="13" type="noConversion"/>
  </si>
  <si>
    <t>065Pre</t>
  </si>
  <si>
    <t>1019921Pre</t>
  </si>
  <si>
    <t>19P5803614</t>
  </si>
  <si>
    <t>10+10</t>
    <phoneticPr fontId="1" type="noConversion"/>
  </si>
  <si>
    <t>1021706</t>
    <phoneticPr fontId="13" type="noConversion"/>
  </si>
  <si>
    <t>肖金水</t>
    <phoneticPr fontId="13" type="noConversion"/>
  </si>
  <si>
    <t>066Pre</t>
  </si>
  <si>
    <t>1021706Pre</t>
  </si>
  <si>
    <t>19P5803615</t>
  </si>
  <si>
    <t>784859</t>
    <phoneticPr fontId="13" type="noConversion"/>
  </si>
  <si>
    <t>周志刚</t>
    <phoneticPr fontId="13" type="noConversion"/>
  </si>
  <si>
    <t>067Pre</t>
  </si>
  <si>
    <t>784859Pre</t>
  </si>
  <si>
    <t>19P5803616</t>
  </si>
  <si>
    <t>814819</t>
    <phoneticPr fontId="13" type="noConversion"/>
  </si>
  <si>
    <t>季军</t>
    <phoneticPr fontId="13" type="noConversion"/>
  </si>
  <si>
    <t>068Pre</t>
  </si>
  <si>
    <t>814819Pre</t>
  </si>
  <si>
    <t>19P5803617</t>
  </si>
  <si>
    <t>1021211</t>
    <phoneticPr fontId="13" type="noConversion"/>
  </si>
  <si>
    <t>蔡华阳</t>
    <phoneticPr fontId="13" type="noConversion"/>
  </si>
  <si>
    <t>069Pre</t>
  </si>
  <si>
    <t>1021211Pre</t>
  </si>
  <si>
    <t>19P5803618</t>
  </si>
  <si>
    <t>953776</t>
    <phoneticPr fontId="13" type="noConversion"/>
  </si>
  <si>
    <t>曹光荣</t>
    <phoneticPr fontId="13" type="noConversion"/>
  </si>
  <si>
    <t>070Pre</t>
  </si>
  <si>
    <t>953776Pre</t>
  </si>
  <si>
    <t>19P5803619</t>
  </si>
  <si>
    <t>1023650</t>
    <phoneticPr fontId="13" type="noConversion"/>
  </si>
  <si>
    <t>吴国伟</t>
    <phoneticPr fontId="13" type="noConversion"/>
  </si>
  <si>
    <t>071Pre</t>
  </si>
  <si>
    <t>1023650Pre</t>
  </si>
  <si>
    <t>19P5803620</t>
  </si>
  <si>
    <t>1023636</t>
    <phoneticPr fontId="13" type="noConversion"/>
  </si>
  <si>
    <t>施洪伟</t>
    <phoneticPr fontId="13" type="noConversion"/>
  </si>
  <si>
    <t>072Pre</t>
  </si>
  <si>
    <t>1023636Pre</t>
  </si>
  <si>
    <t>19P5803621</t>
  </si>
  <si>
    <t>1023071</t>
    <phoneticPr fontId="13" type="noConversion"/>
  </si>
  <si>
    <t>何海芳</t>
    <phoneticPr fontId="13" type="noConversion"/>
  </si>
  <si>
    <t>073Pre</t>
  </si>
  <si>
    <t>1023071Pre</t>
  </si>
  <si>
    <t>19P5803622</t>
  </si>
  <si>
    <t>1019974</t>
    <phoneticPr fontId="13" type="noConversion"/>
  </si>
  <si>
    <t>于国庆</t>
    <phoneticPr fontId="13" type="noConversion"/>
  </si>
  <si>
    <t>074Pre</t>
  </si>
  <si>
    <t>1019974Pre</t>
  </si>
  <si>
    <t>19P5803623</t>
  </si>
  <si>
    <t>1023291</t>
    <phoneticPr fontId="13" type="noConversion"/>
  </si>
  <si>
    <t>王兴军</t>
    <phoneticPr fontId="13" type="noConversion"/>
  </si>
  <si>
    <t>075Pre</t>
  </si>
  <si>
    <t>1023291Pre</t>
  </si>
  <si>
    <t>19P5803624</t>
  </si>
  <si>
    <t>906648</t>
    <phoneticPr fontId="13" type="noConversion"/>
  </si>
  <si>
    <t>毛云法</t>
    <phoneticPr fontId="13" type="noConversion"/>
  </si>
  <si>
    <t>076Pre</t>
  </si>
  <si>
    <t>906648Pre</t>
  </si>
  <si>
    <t>19P5803625</t>
  </si>
  <si>
    <t>1024142</t>
    <phoneticPr fontId="13" type="noConversion"/>
  </si>
  <si>
    <t>陈金娣</t>
    <phoneticPr fontId="13" type="noConversion"/>
  </si>
  <si>
    <t>077Pre</t>
  </si>
  <si>
    <t>1024142Pre</t>
  </si>
  <si>
    <t>19P5803626</t>
  </si>
  <si>
    <t>1003487</t>
    <phoneticPr fontId="13" type="noConversion"/>
  </si>
  <si>
    <t>薛朝华</t>
    <phoneticPr fontId="13" type="noConversion"/>
  </si>
  <si>
    <t>078Pre</t>
  </si>
  <si>
    <t>1003487Pre</t>
  </si>
  <si>
    <t>19P5803627</t>
  </si>
  <si>
    <t>931737</t>
    <phoneticPr fontId="13" type="noConversion"/>
  </si>
  <si>
    <t>王永祥</t>
    <phoneticPr fontId="13" type="noConversion"/>
  </si>
  <si>
    <t>079Pre</t>
  </si>
  <si>
    <t>931737Pre</t>
  </si>
  <si>
    <t>19P5803628</t>
  </si>
  <si>
    <t>1024432</t>
    <phoneticPr fontId="13" type="noConversion"/>
  </si>
  <si>
    <t>王祖汉</t>
    <phoneticPr fontId="13" type="noConversion"/>
  </si>
  <si>
    <t>080Pre</t>
  </si>
  <si>
    <t>1024432Pre</t>
  </si>
  <si>
    <t>19P5803629</t>
  </si>
  <si>
    <t>1025927</t>
    <phoneticPr fontId="13" type="noConversion"/>
  </si>
  <si>
    <t>吴银土</t>
    <phoneticPr fontId="13" type="noConversion"/>
  </si>
  <si>
    <t>081Pre</t>
  </si>
  <si>
    <t>1025927Pre</t>
  </si>
  <si>
    <t>19P5803630</t>
  </si>
  <si>
    <t>650035</t>
    <phoneticPr fontId="13" type="noConversion"/>
  </si>
  <si>
    <t>郑有力</t>
    <phoneticPr fontId="13" type="noConversion"/>
  </si>
  <si>
    <t>082Pre</t>
  </si>
  <si>
    <t>650035Pre</t>
  </si>
  <si>
    <t>19P5803631</t>
  </si>
  <si>
    <t>1025765</t>
    <phoneticPr fontId="13" type="noConversion"/>
  </si>
  <si>
    <t>李忠福</t>
    <phoneticPr fontId="13" type="noConversion"/>
  </si>
  <si>
    <t>083Pre</t>
  </si>
  <si>
    <t>1025765Pre</t>
  </si>
  <si>
    <t>19P5803632</t>
  </si>
  <si>
    <t>898262</t>
    <phoneticPr fontId="13" type="noConversion"/>
  </si>
  <si>
    <t>毛朝晖</t>
    <phoneticPr fontId="13" type="noConversion"/>
  </si>
  <si>
    <t>084Pre</t>
  </si>
  <si>
    <t>898262Pre</t>
  </si>
  <si>
    <t>19P5803633</t>
  </si>
  <si>
    <t>1029580</t>
    <phoneticPr fontId="13" type="noConversion"/>
  </si>
  <si>
    <t>金世林</t>
    <phoneticPr fontId="13" type="noConversion"/>
  </si>
  <si>
    <t>085Pre</t>
  </si>
  <si>
    <t>1029580Pre</t>
  </si>
  <si>
    <t>19P5803634</t>
  </si>
  <si>
    <t>669658</t>
    <phoneticPr fontId="13" type="noConversion"/>
  </si>
  <si>
    <t>张庆生</t>
    <phoneticPr fontId="13" type="noConversion"/>
  </si>
  <si>
    <t>086Pre</t>
  </si>
  <si>
    <t>669658Pre</t>
  </si>
  <si>
    <t>19P5803635</t>
  </si>
  <si>
    <t>1029254</t>
    <phoneticPr fontId="13" type="noConversion"/>
  </si>
  <si>
    <t>陈继</t>
    <phoneticPr fontId="13" type="noConversion"/>
  </si>
  <si>
    <t>087Pre</t>
  </si>
  <si>
    <t>1029254Pre</t>
  </si>
  <si>
    <t>19P5803636</t>
  </si>
  <si>
    <t>1029122</t>
    <phoneticPr fontId="13" type="noConversion"/>
  </si>
  <si>
    <t>殷存</t>
    <phoneticPr fontId="13" type="noConversion"/>
  </si>
  <si>
    <t>088Pre</t>
  </si>
  <si>
    <t>1029122Pre</t>
  </si>
  <si>
    <t>19P5803637</t>
  </si>
  <si>
    <t>1028636</t>
    <phoneticPr fontId="13" type="noConversion"/>
  </si>
  <si>
    <t>李树才</t>
    <phoneticPr fontId="13" type="noConversion"/>
  </si>
  <si>
    <t>089Pre</t>
  </si>
  <si>
    <t>1028636Pre</t>
  </si>
  <si>
    <t>19P5803638</t>
  </si>
  <si>
    <t>1028324</t>
    <phoneticPr fontId="13" type="noConversion"/>
  </si>
  <si>
    <t>谢钟丽</t>
    <phoneticPr fontId="13" type="noConversion"/>
  </si>
  <si>
    <t>090Pre</t>
  </si>
  <si>
    <t>1028324Pre</t>
  </si>
  <si>
    <t>19P5803639</t>
  </si>
  <si>
    <t>1030671</t>
    <phoneticPr fontId="13" type="noConversion"/>
  </si>
  <si>
    <t>王如桂</t>
    <phoneticPr fontId="13" type="noConversion"/>
  </si>
  <si>
    <t>091Pre</t>
  </si>
  <si>
    <t>1030671Pre</t>
  </si>
  <si>
    <t>19P5803640</t>
  </si>
  <si>
    <t>1030483</t>
    <phoneticPr fontId="13" type="noConversion"/>
  </si>
  <si>
    <t>黄贤洪</t>
    <phoneticPr fontId="13" type="noConversion"/>
  </si>
  <si>
    <t>092Pre</t>
  </si>
  <si>
    <t>1030483Pre</t>
  </si>
  <si>
    <t>19P5803641</t>
  </si>
  <si>
    <t>648627</t>
    <phoneticPr fontId="13" type="noConversion"/>
  </si>
  <si>
    <t>沈金红</t>
    <phoneticPr fontId="13" type="noConversion"/>
  </si>
  <si>
    <t>093Pre</t>
  </si>
  <si>
    <t>648627Pre</t>
  </si>
  <si>
    <t>19P5803642</t>
  </si>
  <si>
    <t>1029045</t>
    <phoneticPr fontId="13" type="noConversion"/>
  </si>
  <si>
    <t>雷松瑞</t>
    <phoneticPr fontId="13" type="noConversion"/>
  </si>
  <si>
    <t>094Pre</t>
  </si>
  <si>
    <t>1029045Pre</t>
  </si>
  <si>
    <t>19P5803643</t>
  </si>
  <si>
    <t>1030989</t>
    <phoneticPr fontId="13" type="noConversion"/>
  </si>
  <si>
    <t>虞顺来</t>
    <phoneticPr fontId="13" type="noConversion"/>
  </si>
  <si>
    <t>095Pre</t>
  </si>
  <si>
    <t>1030989Pre</t>
  </si>
  <si>
    <t>19P5803644</t>
  </si>
  <si>
    <t>765879</t>
    <phoneticPr fontId="13" type="noConversion"/>
  </si>
  <si>
    <t>陆筱亭</t>
    <phoneticPr fontId="13" type="noConversion"/>
  </si>
  <si>
    <t>096Pre</t>
  </si>
  <si>
    <t>765879Pre</t>
  </si>
  <si>
    <t>19P5803645</t>
  </si>
  <si>
    <t>1031337</t>
    <phoneticPr fontId="13" type="noConversion"/>
  </si>
  <si>
    <t>朱林兴</t>
    <phoneticPr fontId="13" type="noConversion"/>
  </si>
  <si>
    <t>097Pre</t>
  </si>
  <si>
    <t>1031337Pre</t>
  </si>
  <si>
    <t>19P5803646</t>
  </si>
  <si>
    <t>1031403</t>
    <phoneticPr fontId="13" type="noConversion"/>
  </si>
  <si>
    <t>刘德义</t>
    <phoneticPr fontId="13" type="noConversion"/>
  </si>
  <si>
    <t>098Pre</t>
  </si>
  <si>
    <t>1031403Pre</t>
  </si>
  <si>
    <t>19P5803647</t>
  </si>
  <si>
    <t>1033372</t>
    <phoneticPr fontId="13" type="noConversion"/>
  </si>
  <si>
    <t>王成建</t>
    <phoneticPr fontId="13" type="noConversion"/>
  </si>
  <si>
    <t>099Pre</t>
  </si>
  <si>
    <t>1033372Pre</t>
  </si>
  <si>
    <t>19P5803648</t>
  </si>
  <si>
    <t>1033060</t>
    <phoneticPr fontId="13" type="noConversion"/>
  </si>
  <si>
    <t>谢勤波</t>
    <phoneticPr fontId="13" type="noConversion"/>
  </si>
  <si>
    <t>100Pre</t>
  </si>
  <si>
    <t>1033060Pre</t>
  </si>
  <si>
    <t>19P5803649</t>
  </si>
  <si>
    <t>1033973</t>
    <phoneticPr fontId="13" type="noConversion"/>
  </si>
  <si>
    <t>俞云龙</t>
    <phoneticPr fontId="13" type="noConversion"/>
  </si>
  <si>
    <t>101Pre</t>
  </si>
  <si>
    <t>1033973Pre</t>
  </si>
  <si>
    <t>19P5803650</t>
  </si>
  <si>
    <t>1036164</t>
    <phoneticPr fontId="13" type="noConversion"/>
  </si>
  <si>
    <t>姚黎星</t>
    <phoneticPr fontId="13" type="noConversion"/>
  </si>
  <si>
    <t>102Pre</t>
  </si>
  <si>
    <t>1036164Pre</t>
  </si>
  <si>
    <t>19P5803651</t>
  </si>
  <si>
    <t>1036422</t>
    <phoneticPr fontId="13" type="noConversion"/>
  </si>
  <si>
    <t>程贤军</t>
    <phoneticPr fontId="13" type="noConversion"/>
  </si>
  <si>
    <t>103Pre</t>
  </si>
  <si>
    <t>1036422Pre</t>
  </si>
  <si>
    <t>19P5803652</t>
  </si>
  <si>
    <t>1037331</t>
    <phoneticPr fontId="13" type="noConversion"/>
  </si>
  <si>
    <t>章国顺</t>
    <phoneticPr fontId="13" type="noConversion"/>
  </si>
  <si>
    <t>104Pre</t>
  </si>
  <si>
    <t>1037331Pre</t>
  </si>
  <si>
    <t>19P5803653</t>
  </si>
  <si>
    <t>731502</t>
    <phoneticPr fontId="13" type="noConversion"/>
  </si>
  <si>
    <t>税玉仁</t>
    <phoneticPr fontId="13" type="noConversion"/>
  </si>
  <si>
    <t>105Pre</t>
  </si>
  <si>
    <t>731502Pre</t>
  </si>
  <si>
    <t>19P5803654</t>
  </si>
  <si>
    <t>1037740</t>
    <phoneticPr fontId="13" type="noConversion"/>
  </si>
  <si>
    <t>谢碎荣</t>
    <phoneticPr fontId="13" type="noConversion"/>
  </si>
  <si>
    <t>106Pre</t>
  </si>
  <si>
    <t>1037740Pre</t>
  </si>
  <si>
    <t>19P5803655</t>
  </si>
  <si>
    <t>1037680</t>
    <phoneticPr fontId="13" type="noConversion"/>
  </si>
  <si>
    <t>林杨武</t>
    <phoneticPr fontId="13" type="noConversion"/>
  </si>
  <si>
    <t>107Pre</t>
  </si>
  <si>
    <t>1037680Pre</t>
  </si>
  <si>
    <t>19P5803656</t>
  </si>
  <si>
    <t>1037698</t>
    <phoneticPr fontId="13" type="noConversion"/>
  </si>
  <si>
    <t>杜亚洲</t>
    <phoneticPr fontId="13" type="noConversion"/>
  </si>
  <si>
    <t>108Pre</t>
  </si>
  <si>
    <t>1037698Pre</t>
  </si>
  <si>
    <t>19P5803657</t>
  </si>
  <si>
    <t>1039390</t>
    <phoneticPr fontId="13" type="noConversion"/>
  </si>
  <si>
    <t>叶子才</t>
    <phoneticPr fontId="13" type="noConversion"/>
  </si>
  <si>
    <t>109Pre</t>
  </si>
  <si>
    <t>1039390Pre</t>
  </si>
  <si>
    <t>19P5803658</t>
  </si>
  <si>
    <t>1010495</t>
    <phoneticPr fontId="33" type="noConversion"/>
  </si>
  <si>
    <t>周竟成</t>
    <phoneticPr fontId="33" type="noConversion"/>
  </si>
  <si>
    <t>110Pre</t>
  </si>
  <si>
    <t>1010495Pre</t>
    <phoneticPr fontId="33" type="noConversion"/>
  </si>
  <si>
    <t>19P6714067</t>
  </si>
  <si>
    <t>1039058</t>
    <phoneticPr fontId="13" type="noConversion"/>
  </si>
  <si>
    <t>孙堂进</t>
    <phoneticPr fontId="13" type="noConversion"/>
  </si>
  <si>
    <t>111Pre</t>
  </si>
  <si>
    <t>1039058Pre</t>
  </si>
  <si>
    <t>19P5803659</t>
  </si>
  <si>
    <t>1038419</t>
    <phoneticPr fontId="13" type="noConversion"/>
  </si>
  <si>
    <t>陈星伟</t>
    <phoneticPr fontId="13" type="noConversion"/>
  </si>
  <si>
    <t>112Pre</t>
  </si>
  <si>
    <t>1038419Pre</t>
  </si>
  <si>
    <t>19P5803660</t>
  </si>
  <si>
    <t>04387682</t>
  </si>
  <si>
    <t>南通大学附属医院肝癌</t>
    <phoneticPr fontId="1" type="noConversion"/>
  </si>
  <si>
    <t>蔡振天</t>
  </si>
  <si>
    <t>20P4396017</t>
  </si>
  <si>
    <t>南科手工提取</t>
    <phoneticPr fontId="1" type="noConversion"/>
  </si>
  <si>
    <t>严炳华</t>
  </si>
  <si>
    <t>20P4396018</t>
  </si>
  <si>
    <t>刘定进</t>
  </si>
  <si>
    <t>20P4396019</t>
  </si>
  <si>
    <t>蔡安石</t>
  </si>
  <si>
    <t>20P4396020</t>
  </si>
  <si>
    <t>夏明俊</t>
  </si>
  <si>
    <t>20P4396021</t>
  </si>
  <si>
    <t>姜芝圣</t>
  </si>
  <si>
    <t>20P4396022</t>
  </si>
  <si>
    <t>汪金群</t>
  </si>
  <si>
    <t>20P4396023</t>
  </si>
  <si>
    <t>黄炳成</t>
  </si>
  <si>
    <t>20P4396024</t>
  </si>
  <si>
    <t>2100质控不合格</t>
    <phoneticPr fontId="1" type="noConversion"/>
  </si>
  <si>
    <t>羌国庆</t>
  </si>
  <si>
    <t>20P4396025</t>
  </si>
  <si>
    <t>列17</t>
  </si>
  <si>
    <t>乙肝肝硬化</t>
    <phoneticPr fontId="1" type="noConversion"/>
  </si>
  <si>
    <t>HBV-11</t>
  </si>
  <si>
    <t>20P4425301</t>
  </si>
  <si>
    <t>HBV-12</t>
  </si>
  <si>
    <t>20P4425302</t>
  </si>
  <si>
    <t>HBV-13</t>
  </si>
  <si>
    <t>20P4425303</t>
  </si>
  <si>
    <t>HBV-14</t>
  </si>
  <si>
    <t>20P4425304</t>
  </si>
  <si>
    <t>HBV-15</t>
  </si>
  <si>
    <t>20P4425305</t>
  </si>
  <si>
    <t>HBV-16</t>
  </si>
  <si>
    <t>20P4425306</t>
  </si>
  <si>
    <t>HBV-17</t>
  </si>
  <si>
    <t>20P4425307</t>
  </si>
  <si>
    <t>HBV-18</t>
  </si>
  <si>
    <t>20P4425308</t>
  </si>
  <si>
    <t>HBV-19</t>
  </si>
  <si>
    <t>20P4425309</t>
  </si>
  <si>
    <t>HBV-20</t>
  </si>
  <si>
    <t>20P4425310</t>
  </si>
  <si>
    <t>HBV-27</t>
  </si>
  <si>
    <t>20P4425311</t>
  </si>
  <si>
    <t>HBV-28</t>
  </si>
  <si>
    <t>20P4425312</t>
  </si>
  <si>
    <t>HBV-29</t>
  </si>
  <si>
    <t>20P4425313</t>
  </si>
  <si>
    <t>HBV-56</t>
  </si>
  <si>
    <t>20P4425314</t>
  </si>
  <si>
    <t>HBV-58</t>
  </si>
  <si>
    <t>20P4425315</t>
  </si>
  <si>
    <t>HBV-60</t>
  </si>
  <si>
    <t>20P4425316</t>
  </si>
  <si>
    <t>HBV-61</t>
  </si>
  <si>
    <t>20P4425317</t>
  </si>
  <si>
    <t>HBV-62</t>
  </si>
  <si>
    <t>20P4425318</t>
  </si>
  <si>
    <t>HBV-64</t>
  </si>
  <si>
    <t>20P4425319</t>
  </si>
  <si>
    <t>HBV-83</t>
  </si>
  <si>
    <t>20P4425320</t>
  </si>
  <si>
    <t>程国栋</t>
  </si>
  <si>
    <t>第02批</t>
  </si>
  <si>
    <t>19P6938566</t>
  </si>
  <si>
    <t>徐秀英</t>
  </si>
  <si>
    <t>19P6938567</t>
  </si>
  <si>
    <t>黄雄飞</t>
  </si>
  <si>
    <t>19P6938568</t>
  </si>
  <si>
    <t>陆敬其</t>
  </si>
  <si>
    <t>19P6938569</t>
  </si>
  <si>
    <t>冷娟</t>
  </si>
  <si>
    <t>19P6938570</t>
  </si>
  <si>
    <t>陈鸿</t>
    <phoneticPr fontId="1" type="noConversion"/>
  </si>
  <si>
    <t>19P6938571</t>
  </si>
  <si>
    <t>20P2947088</t>
    <phoneticPr fontId="1" type="noConversion"/>
  </si>
  <si>
    <t>20P2947089</t>
  </si>
  <si>
    <t>20P2947090</t>
  </si>
  <si>
    <t>20P2947091</t>
  </si>
  <si>
    <t>20P2947092</t>
  </si>
  <si>
    <t>20P2947093</t>
  </si>
  <si>
    <t>20P2947094</t>
  </si>
  <si>
    <t>20P2947095</t>
  </si>
  <si>
    <t>20P2947096</t>
  </si>
  <si>
    <t>20P2947097</t>
  </si>
  <si>
    <t>20P2947098</t>
  </si>
  <si>
    <t>20P2947099</t>
  </si>
  <si>
    <t>上海肝癌</t>
  </si>
  <si>
    <t>陈东</t>
    <phoneticPr fontId="1" type="noConversion"/>
  </si>
  <si>
    <t>男</t>
    <phoneticPr fontId="1" type="noConversion"/>
  </si>
  <si>
    <r>
      <t>18B4064300</t>
    </r>
    <r>
      <rPr>
        <sz val="11"/>
        <color theme="1"/>
        <rFont val="等线"/>
        <family val="3"/>
        <charset val="134"/>
        <scheme val="minor"/>
      </rPr>
      <t/>
    </r>
  </si>
  <si>
    <t>第11批</t>
  </si>
  <si>
    <t>19P6714076</t>
  </si>
  <si>
    <t>-</t>
  </si>
  <si>
    <t>-</t>
    <phoneticPr fontId="1" type="noConversion"/>
  </si>
  <si>
    <t>不足不做</t>
    <phoneticPr fontId="1" type="noConversion"/>
  </si>
  <si>
    <t>贾振菁</t>
    <phoneticPr fontId="1" type="noConversion"/>
  </si>
  <si>
    <t>女</t>
    <phoneticPr fontId="1" type="noConversion"/>
  </si>
  <si>
    <r>
      <t>18B4064306</t>
    </r>
    <r>
      <rPr>
        <sz val="11"/>
        <color theme="1"/>
        <rFont val="等线"/>
        <family val="3"/>
        <charset val="134"/>
        <scheme val="minor"/>
      </rPr>
      <t/>
    </r>
  </si>
  <si>
    <t>19P6714081</t>
  </si>
  <si>
    <t>庄世苗</t>
    <phoneticPr fontId="1" type="noConversion"/>
  </si>
  <si>
    <r>
      <t>18B4064307</t>
    </r>
    <r>
      <rPr>
        <sz val="11"/>
        <color theme="1"/>
        <rFont val="等线"/>
        <family val="3"/>
        <charset val="134"/>
        <scheme val="minor"/>
      </rPr>
      <t/>
    </r>
  </si>
  <si>
    <t>19P6714082</t>
  </si>
  <si>
    <t>徐丽群</t>
    <phoneticPr fontId="1" type="noConversion"/>
  </si>
  <si>
    <r>
      <t>18B4064334</t>
    </r>
    <r>
      <rPr>
        <sz val="11"/>
        <color theme="1"/>
        <rFont val="等线"/>
        <family val="3"/>
        <charset val="134"/>
        <scheme val="minor"/>
      </rPr>
      <t/>
    </r>
  </si>
  <si>
    <t>19P6714110</t>
  </si>
  <si>
    <t>H37</t>
  </si>
  <si>
    <t>厉昌菊</t>
  </si>
  <si>
    <t>第04批</t>
  </si>
  <si>
    <t>19P0156404</t>
  </si>
  <si>
    <t>美基磁珠标准法</t>
    <phoneticPr fontId="1" type="noConversion"/>
  </si>
  <si>
    <t>蒋培华</t>
    <phoneticPr fontId="1" type="noConversion"/>
  </si>
  <si>
    <t>18P4064221</t>
  </si>
  <si>
    <t>第09批</t>
  </si>
  <si>
    <t>19P5298104</t>
  </si>
  <si>
    <t>陈冬女</t>
  </si>
  <si>
    <t>18P4064078</t>
  </si>
  <si>
    <t>第07批</t>
  </si>
  <si>
    <t>19P4178187</t>
  </si>
  <si>
    <t>H63</t>
  </si>
  <si>
    <t>蒋志平</t>
    <rPh sb="0" eb="2">
      <t>jiang'zhi'pin</t>
    </rPh>
    <phoneticPr fontId="21" type="noConversion"/>
  </si>
  <si>
    <t>第06批</t>
  </si>
  <si>
    <t>19P0165019</t>
  </si>
  <si>
    <t>李书芝</t>
    <phoneticPr fontId="1" type="noConversion"/>
  </si>
  <si>
    <t>18P4064268</t>
  </si>
  <si>
    <t>第10批</t>
  </si>
  <si>
    <t>19P5790189</t>
  </si>
  <si>
    <t>H7</t>
  </si>
  <si>
    <t>缪孝伟</t>
  </si>
  <si>
    <t>第01批</t>
  </si>
  <si>
    <t>19P0138947</t>
  </si>
  <si>
    <t>姚秉忠</t>
    <phoneticPr fontId="1" type="noConversion"/>
  </si>
  <si>
    <t>18P4064238</t>
  </si>
  <si>
    <t>19P5790159</t>
  </si>
  <si>
    <t>H15</t>
  </si>
  <si>
    <t>张来国</t>
  </si>
  <si>
    <t>第03批</t>
  </si>
  <si>
    <t>19P0156382</t>
  </si>
  <si>
    <t>H16</t>
  </si>
  <si>
    <t>黄少林</t>
  </si>
  <si>
    <t>19P0156383</t>
  </si>
  <si>
    <t>H8</t>
  </si>
  <si>
    <t>陈文忠</t>
  </si>
  <si>
    <t>19P0138948</t>
  </si>
  <si>
    <t>H61</t>
  </si>
  <si>
    <t>叶柳青</t>
    <phoneticPr fontId="21" type="noConversion"/>
  </si>
  <si>
    <t>19P0165017</t>
  </si>
  <si>
    <t>邵汉范</t>
    <phoneticPr fontId="1" type="noConversion"/>
  </si>
  <si>
    <t>18P4064219</t>
  </si>
  <si>
    <t>19P5298102</t>
  </si>
  <si>
    <t>姚小清</t>
    <phoneticPr fontId="1" type="noConversion"/>
  </si>
  <si>
    <t>18P4064241</t>
  </si>
  <si>
    <t>19P5790162</t>
  </si>
  <si>
    <t>H36</t>
  </si>
  <si>
    <t>黄漠富</t>
  </si>
  <si>
    <t>19P0156403</t>
  </si>
  <si>
    <t>均一性测试消耗45ng</t>
    <phoneticPr fontId="1" type="noConversion"/>
  </si>
  <si>
    <t>H25</t>
  </si>
  <si>
    <t>陈国忠</t>
  </si>
  <si>
    <t>19P0156392</t>
  </si>
  <si>
    <t>H23</t>
  </si>
  <si>
    <t>毛凤春</t>
  </si>
  <si>
    <t>19P0156390</t>
  </si>
  <si>
    <t>李春</t>
    <phoneticPr fontId="1" type="noConversion"/>
  </si>
  <si>
    <t>18P4064239</t>
  </si>
  <si>
    <t>19P5790160</t>
  </si>
  <si>
    <t>钱菊芳</t>
    <phoneticPr fontId="1" type="noConversion"/>
  </si>
  <si>
    <t>18P4064214</t>
  </si>
  <si>
    <t>19P5298098</t>
  </si>
  <si>
    <t>肝癌</t>
  </si>
  <si>
    <t>欧侠</t>
    <phoneticPr fontId="1" type="noConversion"/>
  </si>
  <si>
    <t>19P1161</t>
  </si>
  <si>
    <t>第12批</t>
  </si>
  <si>
    <t>19P7247314</t>
  </si>
  <si>
    <t>美基自动化</t>
    <phoneticPr fontId="1" type="noConversion"/>
  </si>
  <si>
    <t>H26</t>
  </si>
  <si>
    <t>周素荣</t>
  </si>
  <si>
    <t>19P0156393</t>
  </si>
  <si>
    <t>杨炳生</t>
    <phoneticPr fontId="1" type="noConversion"/>
  </si>
  <si>
    <t>19P1155</t>
  </si>
  <si>
    <t>19P7247308</t>
  </si>
  <si>
    <t>H33</t>
  </si>
  <si>
    <t>李秀芹</t>
  </si>
  <si>
    <t>19P0156400</t>
  </si>
  <si>
    <t>H12</t>
  </si>
  <si>
    <t>任开建</t>
  </si>
  <si>
    <t>19P0156379</t>
  </si>
  <si>
    <t>H62</t>
  </si>
  <si>
    <t>陆卫兵</t>
    <phoneticPr fontId="21" type="noConversion"/>
  </si>
  <si>
    <t>19P0165018</t>
  </si>
  <si>
    <t>王炳英</t>
  </si>
  <si>
    <t>18P4064077</t>
  </si>
  <si>
    <t>19P4178186</t>
  </si>
  <si>
    <t>王忠</t>
    <phoneticPr fontId="1" type="noConversion"/>
  </si>
  <si>
    <r>
      <t>18B4064315</t>
    </r>
    <r>
      <rPr>
        <sz val="11"/>
        <color theme="1"/>
        <rFont val="等线"/>
        <family val="3"/>
        <charset val="134"/>
        <scheme val="minor"/>
      </rPr>
      <t/>
    </r>
  </si>
  <si>
    <t>19P6714088</t>
  </si>
  <si>
    <t>许学华</t>
    <phoneticPr fontId="1" type="noConversion"/>
  </si>
  <si>
    <r>
      <t>18B4064333</t>
    </r>
    <r>
      <rPr>
        <sz val="11"/>
        <color theme="1"/>
        <rFont val="等线"/>
        <family val="3"/>
        <charset val="134"/>
        <scheme val="minor"/>
      </rPr>
      <t/>
    </r>
    <phoneticPr fontId="1" type="noConversion"/>
  </si>
  <si>
    <t>19P6714097</t>
  </si>
  <si>
    <t>H13</t>
  </si>
  <si>
    <t>彭发华</t>
  </si>
  <si>
    <t>19P0156380</t>
  </si>
  <si>
    <t>戴健康</t>
    <phoneticPr fontId="1" type="noConversion"/>
  </si>
  <si>
    <t>19P1156</t>
  </si>
  <si>
    <t>19P7247309</t>
  </si>
  <si>
    <t>H9</t>
  </si>
  <si>
    <t>王树琴</t>
  </si>
  <si>
    <t>19P0138949</t>
  </si>
  <si>
    <t>H40</t>
  </si>
  <si>
    <t>张兆贵</t>
    <phoneticPr fontId="15" type="noConversion"/>
  </si>
  <si>
    <t>第05批</t>
  </si>
  <si>
    <t>19P0156407</t>
  </si>
  <si>
    <t>庄能培</t>
  </si>
  <si>
    <t>18P4064088</t>
  </si>
  <si>
    <t>19P4178192</t>
  </si>
  <si>
    <t>H27</t>
  </si>
  <si>
    <t>胡亦平</t>
  </si>
  <si>
    <t>19P0156394</t>
  </si>
  <si>
    <t>H38</t>
  </si>
  <si>
    <t>张素珠</t>
  </si>
  <si>
    <t>19P0156405</t>
  </si>
  <si>
    <t>H50</t>
  </si>
  <si>
    <t>陆建华</t>
    <phoneticPr fontId="15" type="noConversion"/>
  </si>
  <si>
    <t>19P0156417</t>
  </si>
  <si>
    <t>H19</t>
  </si>
  <si>
    <t>池建福</t>
  </si>
  <si>
    <t>19P0156386</t>
  </si>
  <si>
    <t>谭汉才</t>
  </si>
  <si>
    <t>19P1150</t>
  </si>
  <si>
    <t>19P7247304</t>
  </si>
  <si>
    <t>俞华平</t>
    <phoneticPr fontId="1" type="noConversion"/>
  </si>
  <si>
    <t>18P4064223</t>
  </si>
  <si>
    <t>19P5298106</t>
  </si>
  <si>
    <t>季建昌</t>
    <phoneticPr fontId="1" type="noConversion"/>
  </si>
  <si>
    <t>18P4064135</t>
  </si>
  <si>
    <t>第08批</t>
  </si>
  <si>
    <t>19P5127839</t>
  </si>
  <si>
    <t>赵清荣</t>
  </si>
  <si>
    <t>18P4064037</t>
  </si>
  <si>
    <t>19P4178176</t>
  </si>
  <si>
    <t>H10</t>
  </si>
  <si>
    <t>汤建福</t>
  </si>
  <si>
    <t>19P0138950</t>
  </si>
  <si>
    <t>H3</t>
  </si>
  <si>
    <t>吴敏康</t>
  </si>
  <si>
    <t>19P0138943</t>
  </si>
  <si>
    <t>金友行</t>
    <phoneticPr fontId="1" type="noConversion"/>
  </si>
  <si>
    <t>18P4064235</t>
  </si>
  <si>
    <t>19P5790156</t>
  </si>
  <si>
    <t>H28</t>
  </si>
  <si>
    <t>任克保</t>
  </si>
  <si>
    <t>19P0156395</t>
  </si>
  <si>
    <t>H6</t>
  </si>
  <si>
    <t>甘泉</t>
  </si>
  <si>
    <t>19P0138946</t>
  </si>
  <si>
    <t>H64</t>
  </si>
  <si>
    <t>闵建忠</t>
    <rPh sb="0" eb="2">
      <t>min'jian'zhon</t>
    </rPh>
    <phoneticPr fontId="21" type="noConversion"/>
  </si>
  <si>
    <t>19P0165020</t>
  </si>
  <si>
    <t>H56</t>
  </si>
  <si>
    <t>谢忠奎</t>
    <phoneticPr fontId="21" type="noConversion"/>
  </si>
  <si>
    <t>19P0156423</t>
  </si>
  <si>
    <t>乐斌</t>
    <phoneticPr fontId="1" type="noConversion"/>
  </si>
  <si>
    <t>19P1152</t>
  </si>
  <si>
    <t>19P7247305</t>
  </si>
  <si>
    <t>H51</t>
    <phoneticPr fontId="15" type="noConversion"/>
  </si>
  <si>
    <t>王献增</t>
    <phoneticPr fontId="15" type="noConversion"/>
  </si>
  <si>
    <t>19P0156418</t>
  </si>
  <si>
    <t>H1</t>
  </si>
  <si>
    <t>朱崇班</t>
  </si>
  <si>
    <t>19P0138941</t>
  </si>
  <si>
    <t>H43</t>
  </si>
  <si>
    <t>蔡明治</t>
    <phoneticPr fontId="15" type="noConversion"/>
  </si>
  <si>
    <t>19P0156410</t>
  </si>
  <si>
    <t>雷良明</t>
    <phoneticPr fontId="1" type="noConversion"/>
  </si>
  <si>
    <t>18P4064240</t>
  </si>
  <si>
    <t>19P5790161</t>
  </si>
  <si>
    <t>H21</t>
  </si>
  <si>
    <t>何淑琴</t>
  </si>
  <si>
    <t>19P0156388</t>
  </si>
  <si>
    <t>王瑞丽</t>
    <phoneticPr fontId="1" type="noConversion"/>
  </si>
  <si>
    <t>19P1160</t>
  </si>
  <si>
    <t>19P7247313</t>
  </si>
  <si>
    <t>H41</t>
  </si>
  <si>
    <t>刘云</t>
    <phoneticPr fontId="15" type="noConversion"/>
  </si>
  <si>
    <t>19P0156408</t>
  </si>
  <si>
    <t>H35</t>
  </si>
  <si>
    <t>范友勤</t>
  </si>
  <si>
    <t>19P0156402</t>
  </si>
  <si>
    <t>曾加婕</t>
    <phoneticPr fontId="1" type="noConversion"/>
  </si>
  <si>
    <t>18P4064275</t>
  </si>
  <si>
    <t>19P5790196</t>
  </si>
  <si>
    <t>张国华</t>
    <phoneticPr fontId="1" type="noConversion"/>
  </si>
  <si>
    <t>18P4064159</t>
  </si>
  <si>
    <t>19P5127863</t>
  </si>
  <si>
    <t>施余庆</t>
    <phoneticPr fontId="1" type="noConversion"/>
  </si>
  <si>
    <t>18P4064210</t>
  </si>
  <si>
    <t>19P5298095</t>
  </si>
  <si>
    <t>H5</t>
  </si>
  <si>
    <t>马永行</t>
  </si>
  <si>
    <t>19P0138945</t>
  </si>
  <si>
    <t>H2</t>
  </si>
  <si>
    <t>张招林</t>
  </si>
  <si>
    <t>19P0138942</t>
  </si>
  <si>
    <t>胡问根</t>
    <phoneticPr fontId="1" type="noConversion"/>
  </si>
  <si>
    <t>18P4064116</t>
  </si>
  <si>
    <t>19P5127820</t>
  </si>
  <si>
    <t>H30</t>
  </si>
  <si>
    <t>蔡冷双</t>
  </si>
  <si>
    <t>19P0156397</t>
  </si>
  <si>
    <t>H11</t>
  </si>
  <si>
    <t>于胜洋</t>
  </si>
  <si>
    <t>19P0156378</t>
  </si>
  <si>
    <t>H17</t>
  </si>
  <si>
    <t>彭汝斌</t>
  </si>
  <si>
    <t>19P0156384</t>
  </si>
  <si>
    <t>H65</t>
  </si>
  <si>
    <t>吴国伟</t>
    <rPh sb="0" eb="2">
      <t>wu'guo'we</t>
    </rPh>
    <phoneticPr fontId="21" type="noConversion"/>
  </si>
  <si>
    <t>19P0165021</t>
  </si>
  <si>
    <t>林士秋</t>
    <phoneticPr fontId="1" type="noConversion"/>
  </si>
  <si>
    <t>18P4064222</t>
  </si>
  <si>
    <t>19P5298105</t>
  </si>
  <si>
    <t>不足</t>
    <phoneticPr fontId="1" type="noConversion"/>
  </si>
  <si>
    <t>H4</t>
  </si>
  <si>
    <t>章松清</t>
  </si>
  <si>
    <t>19P0138944</t>
  </si>
  <si>
    <t>王国志</t>
    <phoneticPr fontId="1" type="noConversion"/>
  </si>
  <si>
    <t>18P4064213</t>
  </si>
  <si>
    <t>19P5298097</t>
  </si>
  <si>
    <t>陈本兰</t>
  </si>
  <si>
    <t>19P1112</t>
  </si>
  <si>
    <t>19P7247280</t>
  </si>
  <si>
    <t>H42</t>
  </si>
  <si>
    <t>李国平</t>
    <phoneticPr fontId="15" type="noConversion"/>
  </si>
  <si>
    <t>19P0156409</t>
  </si>
  <si>
    <t>金登德</t>
    <phoneticPr fontId="1" type="noConversion"/>
  </si>
  <si>
    <r>
      <t>18B4064317</t>
    </r>
    <r>
      <rPr>
        <sz val="11"/>
        <color theme="1"/>
        <rFont val="等线"/>
        <family val="3"/>
        <charset val="134"/>
        <scheme val="minor"/>
      </rPr>
      <t/>
    </r>
  </si>
  <si>
    <t>19P6714090</t>
  </si>
  <si>
    <t>余达仁</t>
    <phoneticPr fontId="1" type="noConversion"/>
  </si>
  <si>
    <t>18P4064175</t>
  </si>
  <si>
    <t>19P5298082</t>
  </si>
  <si>
    <t>杨学金</t>
    <phoneticPr fontId="1" type="noConversion"/>
  </si>
  <si>
    <t>18P4064246</t>
  </si>
  <si>
    <t>19P5790167</t>
  </si>
  <si>
    <t>常慧</t>
    <phoneticPr fontId="1" type="noConversion"/>
  </si>
  <si>
    <t>18P4064272</t>
  </si>
  <si>
    <t>19P5790193</t>
  </si>
  <si>
    <t>陈正翠</t>
    <phoneticPr fontId="1" type="noConversion"/>
  </si>
  <si>
    <t>18P4064188</t>
  </si>
  <si>
    <t>19P5298086</t>
  </si>
  <si>
    <t>H59</t>
  </si>
  <si>
    <t>曹海霞</t>
    <rPh sb="0" eb="2">
      <t>cao'hai'xi</t>
    </rPh>
    <phoneticPr fontId="21" type="noConversion"/>
  </si>
  <si>
    <t>19P0156426</t>
  </si>
  <si>
    <t>H60</t>
  </si>
  <si>
    <t>刘国印</t>
    <rPh sb="0" eb="2">
      <t>liu'guo'yi</t>
    </rPh>
    <phoneticPr fontId="21" type="noConversion"/>
  </si>
  <si>
    <t>19P0156427</t>
  </si>
  <si>
    <t>H48</t>
  </si>
  <si>
    <t>周秉法</t>
    <phoneticPr fontId="15" type="noConversion"/>
  </si>
  <si>
    <t>19P0156415</t>
  </si>
  <si>
    <t>1202563-EDTA</t>
    <phoneticPr fontId="1" type="noConversion"/>
  </si>
  <si>
    <t>倪国云</t>
    <phoneticPr fontId="14" type="noConversion"/>
  </si>
  <si>
    <t>男</t>
    <phoneticPr fontId="14" type="noConversion"/>
  </si>
  <si>
    <t>19P3955031</t>
  </si>
  <si>
    <t>仰新民</t>
    <phoneticPr fontId="1" type="noConversion"/>
  </si>
  <si>
    <t>18P4064114</t>
  </si>
  <si>
    <t>19P5127818</t>
  </si>
  <si>
    <t>H39</t>
  </si>
  <si>
    <t>杨沈伟</t>
    <phoneticPr fontId="15" type="noConversion"/>
  </si>
  <si>
    <t>19P0156406</t>
  </si>
  <si>
    <t>H53</t>
  </si>
  <si>
    <t>付正友</t>
    <rPh sb="0" eb="2">
      <t>fu'zheng'yo</t>
    </rPh>
    <phoneticPr fontId="15" type="noConversion"/>
  </si>
  <si>
    <t>19P0156420</t>
  </si>
  <si>
    <t>陈永康</t>
    <phoneticPr fontId="1" type="noConversion"/>
  </si>
  <si>
    <t>18P4064263</t>
  </si>
  <si>
    <t>19P5790184</t>
  </si>
  <si>
    <t>姚武华</t>
  </si>
  <si>
    <t>18P4064070</t>
  </si>
  <si>
    <t>19P4178179</t>
  </si>
  <si>
    <t>叶伯兵</t>
    <phoneticPr fontId="1" type="noConversion"/>
  </si>
  <si>
    <t>19P1190</t>
  </si>
  <si>
    <t>19P7247335</t>
  </si>
  <si>
    <t>刘广凤</t>
    <phoneticPr fontId="1" type="noConversion"/>
  </si>
  <si>
    <t>18P4064274</t>
  </si>
  <si>
    <t>19P5790195</t>
  </si>
  <si>
    <t>血管瘤</t>
  </si>
  <si>
    <t>林晖</t>
  </si>
  <si>
    <t>19P1121</t>
  </si>
  <si>
    <t>19P7247344</t>
  </si>
  <si>
    <t>刘石香</t>
    <phoneticPr fontId="1" type="noConversion"/>
  </si>
  <si>
    <t>18P4064234</t>
  </si>
  <si>
    <t>19P5790155</t>
  </si>
  <si>
    <t>H20</t>
  </si>
  <si>
    <t>孔海波</t>
  </si>
  <si>
    <t>19P0156387</t>
  </si>
  <si>
    <t>黄连荣</t>
    <phoneticPr fontId="1" type="noConversion"/>
  </si>
  <si>
    <t>18P4064215</t>
  </si>
  <si>
    <t>19P5298099</t>
  </si>
  <si>
    <t>H32</t>
  </si>
  <si>
    <t>黄记党</t>
  </si>
  <si>
    <t>19P0156399</t>
  </si>
  <si>
    <t>许梦飞</t>
    <phoneticPr fontId="1" type="noConversion"/>
  </si>
  <si>
    <r>
      <t>18B4064309</t>
    </r>
    <r>
      <rPr>
        <sz val="11"/>
        <color theme="1"/>
        <rFont val="等线"/>
        <family val="3"/>
        <charset val="134"/>
        <scheme val="minor"/>
      </rPr>
      <t/>
    </r>
  </si>
  <si>
    <t>19P6714084</t>
  </si>
  <si>
    <t>1202563-RT</t>
    <phoneticPr fontId="1" type="noConversion"/>
  </si>
  <si>
    <t>19P3955032</t>
  </si>
  <si>
    <t>袁秀英</t>
    <phoneticPr fontId="1" type="noConversion"/>
  </si>
  <si>
    <t>18P4064176</t>
  </si>
  <si>
    <t>19P5298083</t>
  </si>
  <si>
    <t>H22</t>
  </si>
  <si>
    <t>沈汉鑫</t>
  </si>
  <si>
    <t>19P0156389</t>
  </si>
  <si>
    <t>郑建刚</t>
    <phoneticPr fontId="1" type="noConversion"/>
  </si>
  <si>
    <r>
      <t>18B4064293</t>
    </r>
    <r>
      <rPr>
        <sz val="11"/>
        <color theme="1"/>
        <rFont val="等线"/>
        <family val="3"/>
        <charset val="134"/>
        <scheme val="minor"/>
      </rPr>
      <t/>
    </r>
  </si>
  <si>
    <t>19P6714070</t>
  </si>
  <si>
    <t>H58</t>
  </si>
  <si>
    <t>任以燕</t>
    <rPh sb="0" eb="2">
      <t>y</t>
    </rPh>
    <phoneticPr fontId="21" type="noConversion"/>
  </si>
  <si>
    <t>19P0156425</t>
  </si>
  <si>
    <t>金民华</t>
    <phoneticPr fontId="1" type="noConversion"/>
  </si>
  <si>
    <r>
      <t>18B4064302</t>
    </r>
    <r>
      <rPr>
        <sz val="11"/>
        <color theme="1"/>
        <rFont val="等线"/>
        <family val="3"/>
        <charset val="134"/>
        <scheme val="minor"/>
      </rPr>
      <t/>
    </r>
  </si>
  <si>
    <t>19P6714077</t>
  </si>
  <si>
    <t>臧利明</t>
    <phoneticPr fontId="1" type="noConversion"/>
  </si>
  <si>
    <t>18P4064195</t>
  </si>
  <si>
    <t>19P5298090</t>
  </si>
  <si>
    <t>陈雪英</t>
    <phoneticPr fontId="1" type="noConversion"/>
  </si>
  <si>
    <t>18P4064264</t>
  </si>
  <si>
    <t>19P5790185</t>
  </si>
  <si>
    <t>H24</t>
  </si>
  <si>
    <t>李盘会</t>
  </si>
  <si>
    <t>19P0156391</t>
  </si>
  <si>
    <t>丁茂军</t>
    <phoneticPr fontId="1" type="noConversion"/>
  </si>
  <si>
    <t>18P4064193</t>
  </si>
  <si>
    <t>19P5298088</t>
  </si>
  <si>
    <t>龚卫昌</t>
    <phoneticPr fontId="1" type="noConversion"/>
  </si>
  <si>
    <t>18P4064158</t>
  </si>
  <si>
    <t>19P5127862</t>
  </si>
  <si>
    <t>黎建平</t>
    <phoneticPr fontId="1" type="noConversion"/>
  </si>
  <si>
    <t>18P4064289</t>
  </si>
  <si>
    <t>19P5790210</t>
  </si>
  <si>
    <t>张祝春</t>
    <phoneticPr fontId="1" type="noConversion"/>
  </si>
  <si>
    <r>
      <t>18B4064304</t>
    </r>
    <r>
      <rPr>
        <sz val="11"/>
        <color theme="1"/>
        <rFont val="等线"/>
        <family val="3"/>
        <charset val="134"/>
        <scheme val="minor"/>
      </rPr>
      <t/>
    </r>
  </si>
  <si>
    <t>19P6714079</t>
  </si>
  <si>
    <t>潘夕凤</t>
    <phoneticPr fontId="1" type="noConversion"/>
  </si>
  <si>
    <t>18P4064162</t>
  </si>
  <si>
    <t>19P5127866</t>
  </si>
  <si>
    <t>孙谋莉</t>
    <phoneticPr fontId="1" type="noConversion"/>
  </si>
  <si>
    <t>18P4064211</t>
  </si>
  <si>
    <t>19P5298096</t>
  </si>
  <si>
    <t>H52</t>
  </si>
  <si>
    <t>赵希龙</t>
    <rPh sb="0" eb="2">
      <t>zhao'xi'lon</t>
    </rPh>
    <phoneticPr fontId="15" type="noConversion"/>
  </si>
  <si>
    <t>19P0156419</t>
  </si>
  <si>
    <t>1202494-RT</t>
    <phoneticPr fontId="1" type="noConversion"/>
  </si>
  <si>
    <t>高德福</t>
    <phoneticPr fontId="14" type="noConversion"/>
  </si>
  <si>
    <t>19P3955030</t>
  </si>
  <si>
    <t>陈元和</t>
    <phoneticPr fontId="1" type="noConversion"/>
  </si>
  <si>
    <t>18P4064172</t>
  </si>
  <si>
    <t>19P5298079</t>
  </si>
  <si>
    <t>不足</t>
  </si>
  <si>
    <t>H14</t>
  </si>
  <si>
    <t>朱元兴</t>
  </si>
  <si>
    <t>19P0156381</t>
  </si>
  <si>
    <t>曹集坤</t>
    <phoneticPr fontId="1" type="noConversion"/>
  </si>
  <si>
    <t>18P4064138</t>
  </si>
  <si>
    <t>19P5127842</t>
  </si>
  <si>
    <t>H54</t>
  </si>
  <si>
    <t>朱永生</t>
    <rPh sb="0" eb="2">
      <t>zhu'yong'shen</t>
    </rPh>
    <phoneticPr fontId="15" type="noConversion"/>
  </si>
  <si>
    <t>19P0156421</t>
  </si>
  <si>
    <t>奚志良</t>
    <phoneticPr fontId="1" type="noConversion"/>
  </si>
  <si>
    <t>18P4064262</t>
  </si>
  <si>
    <t>19P5790183</t>
  </si>
  <si>
    <t>蔡方展</t>
    <phoneticPr fontId="1" type="noConversion"/>
  </si>
  <si>
    <t>19P1162</t>
  </si>
  <si>
    <t>19P7247315</t>
  </si>
  <si>
    <t>H34</t>
  </si>
  <si>
    <t>张华仙</t>
  </si>
  <si>
    <t>19P0156401</t>
  </si>
  <si>
    <t>徐体迎</t>
    <phoneticPr fontId="1" type="noConversion"/>
  </si>
  <si>
    <t>18P4064271</t>
  </si>
  <si>
    <t>19P5790192</t>
  </si>
  <si>
    <t>王善林</t>
  </si>
  <si>
    <t>19P1149</t>
  </si>
  <si>
    <t>19P7247303</t>
  </si>
  <si>
    <t>顾祖福</t>
    <phoneticPr fontId="1" type="noConversion"/>
  </si>
  <si>
    <t>18P4064137</t>
  </si>
  <si>
    <t>19P5127841</t>
    <phoneticPr fontId="1" type="noConversion"/>
  </si>
  <si>
    <t>胡旭明</t>
    <phoneticPr fontId="1" type="noConversion"/>
  </si>
  <si>
    <t>18P4064288</t>
  </si>
  <si>
    <t>19P5790209</t>
  </si>
  <si>
    <t>李书清</t>
    <phoneticPr fontId="1" type="noConversion"/>
  </si>
  <si>
    <t>18P4064173</t>
  </si>
  <si>
    <t>19P5298080</t>
  </si>
  <si>
    <t>汤火财</t>
    <phoneticPr fontId="1" type="noConversion"/>
  </si>
  <si>
    <t>18P4064244</t>
  </si>
  <si>
    <t>19P5790165</t>
  </si>
  <si>
    <t>顾鹏州</t>
    <phoneticPr fontId="1" type="noConversion"/>
  </si>
  <si>
    <t>18P4064101</t>
  </si>
  <si>
    <t>19P5127805</t>
  </si>
  <si>
    <t>黄德兴</t>
    <phoneticPr fontId="1" type="noConversion"/>
  </si>
  <si>
    <t>18P4064233</t>
  </si>
  <si>
    <t>19P5790154</t>
  </si>
  <si>
    <t>彭海林</t>
    <phoneticPr fontId="1" type="noConversion"/>
  </si>
  <si>
    <t>18P4064220</t>
  </si>
  <si>
    <t>19P5298103</t>
  </si>
  <si>
    <t>H45</t>
  </si>
  <si>
    <t>林建兴</t>
    <phoneticPr fontId="15" type="noConversion"/>
  </si>
  <si>
    <t>19P0156412</t>
  </si>
  <si>
    <t>王瑾</t>
    <phoneticPr fontId="1" type="noConversion"/>
  </si>
  <si>
    <r>
      <t>18B4064310</t>
    </r>
    <r>
      <rPr>
        <sz val="11"/>
        <color theme="1"/>
        <rFont val="等线"/>
        <family val="3"/>
        <charset val="134"/>
        <scheme val="minor"/>
      </rPr>
      <t/>
    </r>
  </si>
  <si>
    <t>19P6714085</t>
  </si>
  <si>
    <t>陈惠明</t>
    <phoneticPr fontId="1" type="noConversion"/>
  </si>
  <si>
    <r>
      <t>18B4064345</t>
    </r>
    <r>
      <rPr>
        <sz val="11"/>
        <color theme="1"/>
        <rFont val="等线"/>
        <family val="3"/>
        <charset val="134"/>
        <scheme val="minor"/>
      </rPr>
      <t/>
    </r>
  </si>
  <si>
    <t>19P6714102</t>
  </si>
  <si>
    <t>H57</t>
  </si>
  <si>
    <t>仇正玉</t>
    <rPh sb="0" eb="2">
      <t>qiu'zhengyu</t>
    </rPh>
    <phoneticPr fontId="21" type="noConversion"/>
  </si>
  <si>
    <t>19P0156424</t>
  </si>
  <si>
    <t>张汉民</t>
  </si>
  <si>
    <t>19P1128</t>
  </si>
  <si>
    <t>19P7247287</t>
  </si>
  <si>
    <t>金引珍</t>
    <phoneticPr fontId="1" type="noConversion"/>
  </si>
  <si>
    <t>19P1159</t>
  </si>
  <si>
    <t>19P7247312</t>
  </si>
  <si>
    <t>阮绍兵</t>
    <phoneticPr fontId="1" type="noConversion"/>
  </si>
  <si>
    <t>18P4064273</t>
  </si>
  <si>
    <t>19P5790194</t>
  </si>
  <si>
    <t>陈明</t>
    <phoneticPr fontId="1" type="noConversion"/>
  </si>
  <si>
    <t>18P4064216</t>
  </si>
  <si>
    <t>19P5298100</t>
  </si>
  <si>
    <t>H49</t>
  </si>
  <si>
    <t>吴根兵</t>
    <phoneticPr fontId="15" type="noConversion"/>
  </si>
  <si>
    <t>19P0156416</t>
  </si>
  <si>
    <t>胡小平</t>
  </si>
  <si>
    <t>19P1134</t>
  </si>
  <si>
    <t>19P7247293</t>
  </si>
  <si>
    <t>王俊国</t>
    <phoneticPr fontId="1" type="noConversion"/>
  </si>
  <si>
    <r>
      <t>18B4064338</t>
    </r>
    <r>
      <rPr>
        <sz val="11"/>
        <color theme="1"/>
        <rFont val="等线"/>
        <family val="3"/>
        <charset val="134"/>
        <scheme val="minor"/>
      </rPr>
      <t/>
    </r>
  </si>
  <si>
    <t>19P6714098</t>
  </si>
  <si>
    <t>1202494-EDTA</t>
    <phoneticPr fontId="1" type="noConversion"/>
  </si>
  <si>
    <t>19P3955029</t>
  </si>
  <si>
    <t>黄周</t>
  </si>
  <si>
    <t>19P1143</t>
  </si>
  <si>
    <t>19P7247298</t>
  </si>
  <si>
    <t>龚红雷</t>
    <phoneticPr fontId="1" type="noConversion"/>
  </si>
  <si>
    <r>
      <t>18B4064319</t>
    </r>
    <r>
      <rPr>
        <sz val="11"/>
        <color theme="1"/>
        <rFont val="等线"/>
        <family val="3"/>
        <charset val="134"/>
        <scheme val="minor"/>
      </rPr>
      <t/>
    </r>
  </si>
  <si>
    <t>19P6714092</t>
  </si>
  <si>
    <t>尧菊水</t>
  </si>
  <si>
    <t>18P4064089</t>
  </si>
  <si>
    <t>19P4178193</t>
  </si>
  <si>
    <t>Oseq-S由于Pre-PCR引物问题，检测失败</t>
    <phoneticPr fontId="1" type="noConversion"/>
  </si>
  <si>
    <t>董菊花</t>
    <phoneticPr fontId="1" type="noConversion"/>
  </si>
  <si>
    <t>18P4064245</t>
  </si>
  <si>
    <t>19P5790166</t>
  </si>
  <si>
    <t>江学根</t>
    <phoneticPr fontId="1" type="noConversion"/>
  </si>
  <si>
    <r>
      <t>18B4064318</t>
    </r>
    <r>
      <rPr>
        <sz val="11"/>
        <color theme="1"/>
        <rFont val="等线"/>
        <family val="3"/>
        <charset val="134"/>
        <scheme val="minor"/>
      </rPr>
      <t/>
    </r>
  </si>
  <si>
    <t>19P6714091</t>
  </si>
  <si>
    <t>陈士良</t>
    <phoneticPr fontId="1" type="noConversion"/>
  </si>
  <si>
    <t>19P1169</t>
  </si>
  <si>
    <t>19P7247320</t>
  </si>
  <si>
    <t>黄碧石</t>
    <phoneticPr fontId="1" type="noConversion"/>
  </si>
  <si>
    <t>18P4064217</t>
  </si>
  <si>
    <t>19P5298101</t>
  </si>
  <si>
    <t>孙根宝</t>
    <phoneticPr fontId="1" type="noConversion"/>
  </si>
  <si>
    <t>18P4064287</t>
  </si>
  <si>
    <t>19P5790208</t>
  </si>
  <si>
    <t>徐伟民</t>
    <phoneticPr fontId="1" type="noConversion"/>
  </si>
  <si>
    <r>
      <t>18B4064324</t>
    </r>
    <r>
      <rPr>
        <sz val="11"/>
        <color theme="1"/>
        <rFont val="等线"/>
        <family val="3"/>
        <charset val="134"/>
        <scheme val="minor"/>
      </rPr>
      <t/>
    </r>
  </si>
  <si>
    <t>19P6714093</t>
  </si>
  <si>
    <t>翟美云</t>
  </si>
  <si>
    <t>18P4064085</t>
  </si>
  <si>
    <t>19P4178189</t>
  </si>
  <si>
    <t>H47</t>
  </si>
  <si>
    <t>潘本华</t>
    <phoneticPr fontId="15" type="noConversion"/>
  </si>
  <si>
    <t>19P0156414</t>
  </si>
  <si>
    <t>张淑平</t>
    <phoneticPr fontId="1" type="noConversion"/>
  </si>
  <si>
    <t>18P4064197</t>
  </si>
  <si>
    <t>19P5298092</t>
  </si>
  <si>
    <t>钟正龙</t>
    <phoneticPr fontId="1" type="noConversion"/>
  </si>
  <si>
    <t>18P4064171</t>
  </si>
  <si>
    <t>19P5298078</t>
  </si>
  <si>
    <t>于华</t>
    <phoneticPr fontId="1" type="noConversion"/>
  </si>
  <si>
    <t>18P4064196</t>
  </si>
  <si>
    <t>19P5298091</t>
  </si>
  <si>
    <t>吴广菊</t>
    <phoneticPr fontId="1" type="noConversion"/>
  </si>
  <si>
    <r>
      <t>18B4064327</t>
    </r>
    <r>
      <rPr>
        <sz val="11"/>
        <color theme="1"/>
        <rFont val="等线"/>
        <family val="3"/>
        <charset val="134"/>
        <scheme val="minor"/>
      </rPr>
      <t/>
    </r>
  </si>
  <si>
    <t>19P6714094</t>
  </si>
  <si>
    <t>汪学明</t>
    <phoneticPr fontId="1" type="noConversion"/>
  </si>
  <si>
    <r>
      <t>18B4064339</t>
    </r>
    <r>
      <rPr>
        <sz val="11"/>
        <color theme="1"/>
        <rFont val="等线"/>
        <family val="3"/>
        <charset val="134"/>
        <scheme val="minor"/>
      </rPr>
      <t/>
    </r>
  </si>
  <si>
    <t>19P6714099</t>
  </si>
  <si>
    <t>勾金兰</t>
  </si>
  <si>
    <t>18P4064090</t>
  </si>
  <si>
    <t>19P4178194</t>
  </si>
  <si>
    <t>H31</t>
  </si>
  <si>
    <t>周嵘</t>
  </si>
  <si>
    <t>19P0156398</t>
  </si>
  <si>
    <t>皇甫惠均</t>
    <phoneticPr fontId="1" type="noConversion"/>
  </si>
  <si>
    <t>18P4064243</t>
  </si>
  <si>
    <t>19P5790164</t>
  </si>
  <si>
    <t>张金玉</t>
    <phoneticPr fontId="1" type="noConversion"/>
  </si>
  <si>
    <t>18P4064265</t>
  </si>
  <si>
    <t>19P5790186</t>
  </si>
  <si>
    <t>胡真金</t>
    <phoneticPr fontId="1" type="noConversion"/>
  </si>
  <si>
    <t>18P4064270</t>
  </si>
  <si>
    <t>19P5790191</t>
  </si>
  <si>
    <t>张玉琴</t>
    <phoneticPr fontId="1" type="noConversion"/>
  </si>
  <si>
    <t>19P1153</t>
  </si>
  <si>
    <t>19P7247306</t>
  </si>
  <si>
    <t>吴林进</t>
    <phoneticPr fontId="1" type="noConversion"/>
  </si>
  <si>
    <t>18P4064132</t>
  </si>
  <si>
    <t>19P5127836</t>
    <phoneticPr fontId="1" type="noConversion"/>
  </si>
  <si>
    <t>曹丽华</t>
    <phoneticPr fontId="1" type="noConversion"/>
  </si>
  <si>
    <r>
      <t>18B4064337</t>
    </r>
    <r>
      <rPr>
        <sz val="11"/>
        <color theme="1"/>
        <rFont val="等线"/>
        <family val="3"/>
        <charset val="134"/>
        <scheme val="minor"/>
      </rPr>
      <t/>
    </r>
  </si>
  <si>
    <t>19P6714111</t>
  </si>
  <si>
    <t>杨云宝</t>
  </si>
  <si>
    <t>19P1141</t>
  </si>
  <si>
    <t>19P7247296</t>
  </si>
  <si>
    <t>戴天松</t>
    <phoneticPr fontId="1" type="noConversion"/>
  </si>
  <si>
    <t>18P4064269</t>
  </si>
  <si>
    <t>19P5790190</t>
  </si>
  <si>
    <t>18P4064105</t>
  </si>
  <si>
    <t>19P5127809</t>
  </si>
  <si>
    <t>H46</t>
  </si>
  <si>
    <t>黄志英</t>
    <phoneticPr fontId="15" type="noConversion"/>
  </si>
  <si>
    <t>19P0156413</t>
  </si>
  <si>
    <t>杨凤兰</t>
  </si>
  <si>
    <t>19P1140</t>
  </si>
  <si>
    <t>19P7247295</t>
  </si>
  <si>
    <t>张天辉</t>
    <phoneticPr fontId="1" type="noConversion"/>
  </si>
  <si>
    <t>19P1102</t>
  </si>
  <si>
    <t>19P6714104</t>
  </si>
  <si>
    <t>郎正萍</t>
  </si>
  <si>
    <t>19P1148</t>
  </si>
  <si>
    <t>19P7247302</t>
  </si>
  <si>
    <t>H18</t>
  </si>
  <si>
    <t>刘洪祥</t>
  </si>
  <si>
    <t>19P0156385</t>
  </si>
  <si>
    <t>张晓纹</t>
  </si>
  <si>
    <t>19P1145</t>
  </si>
  <si>
    <t>19P7247300</t>
  </si>
  <si>
    <t>俞明法</t>
    <phoneticPr fontId="1" type="noConversion"/>
  </si>
  <si>
    <t>19P1103</t>
  </si>
  <si>
    <t>19P6714105</t>
  </si>
  <si>
    <t>施旖</t>
  </si>
  <si>
    <t>19P1108</t>
  </si>
  <si>
    <t>19P7247277</t>
  </si>
  <si>
    <t>龚能贤</t>
    <phoneticPr fontId="1" type="noConversion"/>
  </si>
  <si>
    <t>18P4064290</t>
  </si>
  <si>
    <t>19P5790211</t>
  </si>
  <si>
    <t>陈宣春</t>
    <phoneticPr fontId="1" type="noConversion"/>
  </si>
  <si>
    <t>18P4064209</t>
  </si>
  <si>
    <t>19P5298094</t>
  </si>
  <si>
    <t>丁文生</t>
    <phoneticPr fontId="1" type="noConversion"/>
  </si>
  <si>
    <t>18P4064115</t>
  </si>
  <si>
    <t>19P5127819</t>
  </si>
  <si>
    <t>阮小春</t>
    <phoneticPr fontId="1" type="noConversion"/>
  </si>
  <si>
    <t>18P4064136</t>
  </si>
  <si>
    <t>19P5127840</t>
  </si>
  <si>
    <t>张德青</t>
    <phoneticPr fontId="1" type="noConversion"/>
  </si>
  <si>
    <t>18P4064261</t>
  </si>
  <si>
    <t>19P5790182</t>
  </si>
  <si>
    <t>何淑仪</t>
    <phoneticPr fontId="1" type="noConversion"/>
  </si>
  <si>
    <t>18P4064267</t>
  </si>
  <si>
    <t>19P5790188</t>
  </si>
  <si>
    <t>许建平</t>
  </si>
  <si>
    <t>18P4064074</t>
  </si>
  <si>
    <t>19P4178183</t>
  </si>
  <si>
    <t>王文光</t>
    <phoneticPr fontId="1" type="noConversion"/>
  </si>
  <si>
    <r>
      <t>18B4064328</t>
    </r>
    <r>
      <rPr>
        <sz val="11"/>
        <color theme="1"/>
        <rFont val="等线"/>
        <family val="3"/>
        <charset val="134"/>
        <scheme val="minor"/>
      </rPr>
      <t/>
    </r>
  </si>
  <si>
    <t>19P6714095</t>
  </si>
  <si>
    <t>徐富林</t>
    <phoneticPr fontId="1" type="noConversion"/>
  </si>
  <si>
    <t>19P1104</t>
  </si>
  <si>
    <t>19P6714106</t>
  </si>
  <si>
    <t>曾太阳</t>
  </si>
  <si>
    <t>18P4064068</t>
  </si>
  <si>
    <t>19P4178177</t>
  </si>
  <si>
    <t>殷兴琳</t>
    <phoneticPr fontId="1" type="noConversion"/>
  </si>
  <si>
    <t>18P4064169</t>
  </si>
  <si>
    <t>19P5298076</t>
  </si>
  <si>
    <t>邱洪亮</t>
    <phoneticPr fontId="1" type="noConversion"/>
  </si>
  <si>
    <t>18P4064107</t>
  </si>
  <si>
    <t>19P5127811</t>
  </si>
  <si>
    <t>宋校林</t>
    <phoneticPr fontId="1" type="noConversion"/>
  </si>
  <si>
    <t>18P4064108</t>
  </si>
  <si>
    <t>19P5127812</t>
  </si>
  <si>
    <t>周克凤</t>
  </si>
  <si>
    <t>19P1119</t>
  </si>
  <si>
    <t>19P7247283</t>
  </si>
  <si>
    <t>钱忠芳</t>
    <phoneticPr fontId="1" type="noConversion"/>
  </si>
  <si>
    <t>18P4064133</t>
  </si>
  <si>
    <t>19P5127837</t>
  </si>
  <si>
    <t>史忠敏</t>
  </si>
  <si>
    <t>19P1111</t>
  </si>
  <si>
    <t>19P7247279</t>
  </si>
  <si>
    <t>徐建军</t>
    <phoneticPr fontId="1" type="noConversion"/>
  </si>
  <si>
    <t>18P4064155</t>
  </si>
  <si>
    <t>19P5127859</t>
  </si>
  <si>
    <t>顾洪其</t>
    <phoneticPr fontId="1" type="noConversion"/>
  </si>
  <si>
    <r>
      <t>18B4064316</t>
    </r>
    <r>
      <rPr>
        <sz val="11"/>
        <color theme="1"/>
        <rFont val="等线"/>
        <family val="3"/>
        <charset val="134"/>
        <scheme val="minor"/>
      </rPr>
      <t/>
    </r>
  </si>
  <si>
    <t>19P6714089</t>
  </si>
  <si>
    <t>陈孝汇</t>
    <phoneticPr fontId="1" type="noConversion"/>
  </si>
  <si>
    <t>18P4064187</t>
  </si>
  <si>
    <t>19P5298085</t>
  </si>
  <si>
    <t>陈金龙</t>
    <phoneticPr fontId="1" type="noConversion"/>
  </si>
  <si>
    <t>18P4064165</t>
  </si>
  <si>
    <t>19P5127869</t>
  </si>
  <si>
    <t>徐道林</t>
    <phoneticPr fontId="1" type="noConversion"/>
  </si>
  <si>
    <r>
      <t>18B4064332</t>
    </r>
    <r>
      <rPr>
        <sz val="11"/>
        <color theme="1"/>
        <rFont val="等线"/>
        <family val="3"/>
        <charset val="134"/>
        <scheme val="minor"/>
      </rPr>
      <t/>
    </r>
  </si>
  <si>
    <t>19P6714096</t>
  </si>
  <si>
    <t>孙宝庆</t>
    <phoneticPr fontId="1" type="noConversion"/>
  </si>
  <si>
    <t>18P4064111</t>
  </si>
  <si>
    <t>19P5127815</t>
  </si>
  <si>
    <t>徐卫佳</t>
    <phoneticPr fontId="1" type="noConversion"/>
  </si>
  <si>
    <t>18P4064194</t>
  </si>
  <si>
    <t>19P5298089</t>
  </si>
  <si>
    <t>聂海涛</t>
    <phoneticPr fontId="1" type="noConversion"/>
  </si>
  <si>
    <t>19P1189</t>
  </si>
  <si>
    <t>19P7247334</t>
  </si>
  <si>
    <t>尹春芬</t>
    <phoneticPr fontId="1" type="noConversion"/>
  </si>
  <si>
    <r>
      <t>18B4064321</t>
    </r>
    <r>
      <rPr>
        <sz val="11"/>
        <color theme="1"/>
        <rFont val="等线"/>
        <family val="3"/>
        <charset val="134"/>
        <scheme val="minor"/>
      </rPr>
      <t/>
    </r>
  </si>
  <si>
    <t>19P6714108</t>
  </si>
  <si>
    <t>梁翠兰</t>
  </si>
  <si>
    <t>18P4064075</t>
  </si>
  <si>
    <t>19P4178184</t>
  </si>
  <si>
    <t>竺士瑾</t>
  </si>
  <si>
    <t>18P4064076</t>
  </si>
  <si>
    <t>19P4178185</t>
  </si>
  <si>
    <t>朱球明</t>
    <phoneticPr fontId="1" type="noConversion"/>
  </si>
  <si>
    <t>19P1166</t>
  </si>
  <si>
    <t>19P7247317</t>
  </si>
  <si>
    <t>刘康</t>
    <phoneticPr fontId="1" type="noConversion"/>
  </si>
  <si>
    <t>18P4064174</t>
  </si>
  <si>
    <t>19P5298081</t>
  </si>
  <si>
    <t>刘训霞</t>
  </si>
  <si>
    <t>18P4064087</t>
  </si>
  <si>
    <t>19P4178191</t>
  </si>
  <si>
    <t>倪瑞芳</t>
    <phoneticPr fontId="1" type="noConversion"/>
  </si>
  <si>
    <t>18P4064157</t>
  </si>
  <si>
    <t>19P5127861</t>
  </si>
  <si>
    <t>徐维明</t>
    <phoneticPr fontId="1" type="noConversion"/>
  </si>
  <si>
    <t>18P4064154</t>
  </si>
  <si>
    <t>19P5127858</t>
  </si>
  <si>
    <t>徐伯琴</t>
    <phoneticPr fontId="1" type="noConversion"/>
  </si>
  <si>
    <t>18P4064110</t>
  </si>
  <si>
    <t>19P5127814</t>
  </si>
  <si>
    <t>乐以礼</t>
    <phoneticPr fontId="1" type="noConversion"/>
  </si>
  <si>
    <t>18P4064266</t>
  </si>
  <si>
    <t>19P5790187</t>
  </si>
  <si>
    <t>武月琴</t>
  </si>
  <si>
    <t>19P1129</t>
  </si>
  <si>
    <t>19P7247288</t>
  </si>
  <si>
    <t>陈伟国</t>
    <phoneticPr fontId="1" type="noConversion"/>
  </si>
  <si>
    <t>19P1173</t>
  </si>
  <si>
    <t>19P7247324</t>
  </si>
  <si>
    <t>王承明</t>
  </si>
  <si>
    <t>18P4064079</t>
  </si>
  <si>
    <t>19P4178188</t>
  </si>
  <si>
    <t>徐兰秀</t>
    <phoneticPr fontId="1" type="noConversion"/>
  </si>
  <si>
    <t>18P4064118</t>
  </si>
  <si>
    <t>19P5127822</t>
  </si>
  <si>
    <t>程建强</t>
  </si>
  <si>
    <t>19P1142</t>
  </si>
  <si>
    <t>19P7247297</t>
  </si>
  <si>
    <t>陈培慈</t>
    <phoneticPr fontId="1" type="noConversion"/>
  </si>
  <si>
    <r>
      <t>18B4064340</t>
    </r>
    <r>
      <rPr>
        <sz val="11"/>
        <color theme="1"/>
        <rFont val="等线"/>
        <family val="3"/>
        <charset val="134"/>
        <scheme val="minor"/>
      </rPr>
      <t/>
    </r>
  </si>
  <si>
    <t>19P6714100</t>
  </si>
  <si>
    <t>高炳泉</t>
    <phoneticPr fontId="1" type="noConversion"/>
  </si>
  <si>
    <t>18P4064163</t>
  </si>
  <si>
    <t>19P5127867</t>
  </si>
  <si>
    <t>李启萍</t>
  </si>
  <si>
    <t>18P4064073</t>
  </si>
  <si>
    <t>19P4178182</t>
  </si>
  <si>
    <t>瞿小宁</t>
    <phoneticPr fontId="1" type="noConversion"/>
  </si>
  <si>
    <t>18P4064156</t>
  </si>
  <si>
    <t>19P5127860</t>
  </si>
  <si>
    <t>张振堂</t>
    <phoneticPr fontId="1" type="noConversion"/>
  </si>
  <si>
    <t>18P4064232</t>
  </si>
  <si>
    <t>19P5790153</t>
  </si>
  <si>
    <t>周昭良</t>
    <phoneticPr fontId="1" type="noConversion"/>
  </si>
  <si>
    <t>18P4064113</t>
  </si>
  <si>
    <t>19P5127817</t>
  </si>
  <si>
    <t>许逢华</t>
    <phoneticPr fontId="1" type="noConversion"/>
  </si>
  <si>
    <r>
      <t>18B4064292</t>
    </r>
    <r>
      <rPr>
        <sz val="11"/>
        <color theme="1"/>
        <rFont val="等线"/>
        <family val="3"/>
        <charset val="134"/>
        <scheme val="minor"/>
      </rPr>
      <t/>
    </r>
  </si>
  <si>
    <t>19P6714069</t>
  </si>
  <si>
    <t>全祝英</t>
  </si>
  <si>
    <t>19P1113</t>
  </si>
  <si>
    <t>19P7247343</t>
  </si>
  <si>
    <t>周克芳</t>
    <phoneticPr fontId="1" type="noConversion"/>
  </si>
  <si>
    <t>18P4064170</t>
  </si>
  <si>
    <t>19P5298077</t>
  </si>
  <si>
    <t>邵金南</t>
  </si>
  <si>
    <t>19P1133</t>
  </si>
  <si>
    <t>19P7247292</t>
  </si>
  <si>
    <t>王复春</t>
    <phoneticPr fontId="1" type="noConversion"/>
  </si>
  <si>
    <t>18P4064117</t>
  </si>
  <si>
    <t>19P5127821</t>
  </si>
  <si>
    <t>徐柳香</t>
    <phoneticPr fontId="1" type="noConversion"/>
  </si>
  <si>
    <t>18P4064106</t>
  </si>
  <si>
    <t>19P5127810</t>
  </si>
  <si>
    <t>宋幸福</t>
    <phoneticPr fontId="1" type="noConversion"/>
  </si>
  <si>
    <r>
      <t>18B4064311</t>
    </r>
    <r>
      <rPr>
        <sz val="11"/>
        <color theme="1"/>
        <rFont val="等线"/>
        <family val="3"/>
        <charset val="134"/>
        <scheme val="minor"/>
      </rPr>
      <t/>
    </r>
  </si>
  <si>
    <t>19P6714086</t>
  </si>
  <si>
    <t>周玉宝</t>
    <phoneticPr fontId="1" type="noConversion"/>
  </si>
  <si>
    <r>
      <t>18B4064341</t>
    </r>
    <r>
      <rPr>
        <sz val="11"/>
        <color theme="1"/>
        <rFont val="等线"/>
        <family val="3"/>
        <charset val="134"/>
        <scheme val="minor"/>
      </rPr>
      <t/>
    </r>
  </si>
  <si>
    <t>19P6714101</t>
  </si>
  <si>
    <t>1202326-RT</t>
    <phoneticPr fontId="1" type="noConversion"/>
  </si>
  <si>
    <t>王再石</t>
    <phoneticPr fontId="14" type="noConversion"/>
  </si>
  <si>
    <t>19P3955028</t>
  </si>
  <si>
    <t>H29</t>
  </si>
  <si>
    <t>金建备</t>
  </si>
  <si>
    <t>19P0156396</t>
  </si>
  <si>
    <t>孙芝萍</t>
  </si>
  <si>
    <t>18P4064069</t>
  </si>
  <si>
    <t>19P4178178</t>
  </si>
  <si>
    <t>谢胜中</t>
  </si>
  <si>
    <t>19P1139</t>
  </si>
  <si>
    <t>19P7247294</t>
  </si>
  <si>
    <t>李德永</t>
    <phoneticPr fontId="1" type="noConversion"/>
  </si>
  <si>
    <t>19P1158</t>
  </si>
  <si>
    <t>19P7247311</t>
  </si>
  <si>
    <t>顾明才</t>
    <phoneticPr fontId="1" type="noConversion"/>
  </si>
  <si>
    <t>18P4064189</t>
  </si>
  <si>
    <t>19P5298087</t>
  </si>
  <si>
    <t>丁磊</t>
    <phoneticPr fontId="1" type="noConversion"/>
  </si>
  <si>
    <r>
      <t>18B4064297</t>
    </r>
    <r>
      <rPr>
        <sz val="11"/>
        <color theme="1"/>
        <rFont val="等线"/>
        <family val="3"/>
        <charset val="134"/>
        <scheme val="minor"/>
      </rPr>
      <t/>
    </r>
  </si>
  <si>
    <t>19P6714073</t>
  </si>
  <si>
    <t>何海燕</t>
    <phoneticPr fontId="1" type="noConversion"/>
  </si>
  <si>
    <r>
      <t>18B4064335</t>
    </r>
    <r>
      <rPr>
        <sz val="11"/>
        <color theme="1"/>
        <rFont val="等线"/>
        <family val="3"/>
        <charset val="134"/>
        <scheme val="minor"/>
      </rPr>
      <t/>
    </r>
  </si>
  <si>
    <t>19P6714107</t>
  </si>
  <si>
    <t>燕云</t>
  </si>
  <si>
    <t>19P1130</t>
  </si>
  <si>
    <t>19P7247289</t>
  </si>
  <si>
    <t>孙妹文</t>
    <phoneticPr fontId="1" type="noConversion"/>
  </si>
  <si>
    <r>
      <t>18B4064314</t>
    </r>
    <r>
      <rPr>
        <sz val="11"/>
        <color theme="1"/>
        <rFont val="等线"/>
        <family val="3"/>
        <charset val="134"/>
        <scheme val="minor"/>
      </rPr>
      <t/>
    </r>
  </si>
  <si>
    <t>19P6714087</t>
  </si>
  <si>
    <t>张银蟾</t>
    <phoneticPr fontId="1" type="noConversion"/>
  </si>
  <si>
    <t>19P1182</t>
  </si>
  <si>
    <t>19P7247331</t>
  </si>
  <si>
    <t>H44</t>
  </si>
  <si>
    <t>吴国军</t>
    <phoneticPr fontId="15" type="noConversion"/>
  </si>
  <si>
    <t>19P0156411</t>
  </si>
  <si>
    <t>李景春</t>
    <phoneticPr fontId="1" type="noConversion"/>
  </si>
  <si>
    <t>19P1181</t>
  </si>
  <si>
    <t>19P7247330</t>
  </si>
  <si>
    <t>顾艳花</t>
  </si>
  <si>
    <t>19P1126</t>
  </si>
  <si>
    <t>19P7247285</t>
  </si>
  <si>
    <t>1202326-EDTA</t>
    <phoneticPr fontId="1" type="noConversion"/>
  </si>
  <si>
    <t>19P3955027</t>
  </si>
  <si>
    <t>朱英明</t>
    <phoneticPr fontId="1" type="noConversion"/>
  </si>
  <si>
    <t>19P1154</t>
  </si>
  <si>
    <t>19P7247307</t>
  </si>
  <si>
    <t>赵志毓</t>
    <phoneticPr fontId="1" type="noConversion"/>
  </si>
  <si>
    <t>18P4064164</t>
  </si>
  <si>
    <t>19P5127868</t>
  </si>
  <si>
    <t>胡满意</t>
    <phoneticPr fontId="1" type="noConversion"/>
  </si>
  <si>
    <t>18P4064186</t>
  </si>
  <si>
    <t>19P5298084</t>
  </si>
  <si>
    <t>周后玲</t>
  </si>
  <si>
    <t>19P1144</t>
  </si>
  <si>
    <t>19P7247299</t>
  </si>
  <si>
    <t>鲁红益</t>
    <phoneticPr fontId="1" type="noConversion"/>
  </si>
  <si>
    <t>19P1167</t>
  </si>
  <si>
    <t>19P7247318</t>
  </si>
  <si>
    <t>血管瘤</t>
    <phoneticPr fontId="1" type="noConversion"/>
  </si>
  <si>
    <t>陆夕琴</t>
    <phoneticPr fontId="1" type="noConversion"/>
  </si>
  <si>
    <r>
      <t>18B4064325</t>
    </r>
    <r>
      <rPr>
        <sz val="11"/>
        <color theme="1"/>
        <rFont val="等线"/>
        <family val="3"/>
        <charset val="134"/>
        <scheme val="minor"/>
      </rPr>
      <t/>
    </r>
  </si>
  <si>
    <t>19P6714114</t>
  </si>
  <si>
    <t>美基自动化</t>
  </si>
  <si>
    <t>陈冠龄</t>
    <phoneticPr fontId="1" type="noConversion"/>
  </si>
  <si>
    <t>18P4064208</t>
  </si>
  <si>
    <t>19P5298093</t>
  </si>
  <si>
    <t>胆管囊腺瘤</t>
  </si>
  <si>
    <t>邱小妹</t>
  </si>
  <si>
    <t>19P1115</t>
  </si>
  <si>
    <t>19P7247338</t>
  </si>
  <si>
    <t>施卫新</t>
    <phoneticPr fontId="1" type="noConversion"/>
  </si>
  <si>
    <t>18P4064109</t>
  </si>
  <si>
    <t>19P5127813</t>
  </si>
  <si>
    <t>张宝兴</t>
    <phoneticPr fontId="1" type="noConversion"/>
  </si>
  <si>
    <r>
      <t>18B4064326</t>
    </r>
    <r>
      <rPr>
        <sz val="11"/>
        <color theme="1"/>
        <rFont val="等线"/>
        <family val="3"/>
        <charset val="134"/>
        <scheme val="minor"/>
      </rPr>
      <t/>
    </r>
  </si>
  <si>
    <t>19P6714109</t>
  </si>
  <si>
    <t>陈孝泼</t>
  </si>
  <si>
    <t>19P1109</t>
  </si>
  <si>
    <t>19P7247278</t>
  </si>
  <si>
    <t>1074870-RT</t>
    <phoneticPr fontId="1" type="noConversion"/>
  </si>
  <si>
    <t>王金水</t>
    <phoneticPr fontId="14" type="noConversion"/>
  </si>
  <si>
    <t>19P3955026</t>
  </si>
  <si>
    <t>任平吉</t>
    <phoneticPr fontId="1" type="noConversion"/>
  </si>
  <si>
    <r>
      <t>18B4064294</t>
    </r>
    <r>
      <rPr>
        <sz val="11"/>
        <color theme="1"/>
        <rFont val="等线"/>
        <family val="3"/>
        <charset val="134"/>
        <scheme val="minor"/>
      </rPr>
      <t/>
    </r>
  </si>
  <si>
    <t>19P6714071</t>
  </si>
  <si>
    <t>陈林源</t>
    <phoneticPr fontId="1" type="noConversion"/>
  </si>
  <si>
    <t>19P1163</t>
  </si>
  <si>
    <t>19P7247316</t>
  </si>
  <si>
    <t>候腊香</t>
  </si>
  <si>
    <t>19P1110</t>
  </si>
  <si>
    <t>19P7247342</t>
  </si>
  <si>
    <t>1202921-RT</t>
    <phoneticPr fontId="1" type="noConversion"/>
  </si>
  <si>
    <t>王妙春</t>
    <phoneticPr fontId="14" type="noConversion"/>
  </si>
  <si>
    <t>19P3955034</t>
  </si>
  <si>
    <t>陈玉芳</t>
    <phoneticPr fontId="1" type="noConversion"/>
  </si>
  <si>
    <t>19P1184</t>
  </si>
  <si>
    <t>19P7247333</t>
  </si>
  <si>
    <t>顾坤来</t>
    <phoneticPr fontId="1" type="noConversion"/>
  </si>
  <si>
    <t>19P1183</t>
  </si>
  <si>
    <t>19P7247332</t>
  </si>
  <si>
    <t>叶国剑</t>
    <phoneticPr fontId="1" type="noConversion"/>
  </si>
  <si>
    <r>
      <t>18B4064291</t>
    </r>
    <r>
      <rPr>
        <sz val="11"/>
        <color theme="1"/>
        <rFont val="等线"/>
        <family val="3"/>
        <charset val="134"/>
        <scheme val="minor"/>
      </rPr>
      <t/>
    </r>
  </si>
  <si>
    <t>19P6714068</t>
  </si>
  <si>
    <t>田新强</t>
  </si>
  <si>
    <t>18P4064091</t>
  </si>
  <si>
    <t>19P4178195</t>
  </si>
  <si>
    <t>许大军</t>
    <phoneticPr fontId="1" type="noConversion"/>
  </si>
  <si>
    <t>18P4064134</t>
  </si>
  <si>
    <t>19P5127838</t>
  </si>
  <si>
    <t>林波娜</t>
    <phoneticPr fontId="1" type="noConversion"/>
  </si>
  <si>
    <t>18P4064277</t>
  </si>
  <si>
    <t>19P5790198</t>
  </si>
  <si>
    <t>冯泉泉</t>
    <phoneticPr fontId="1" type="noConversion"/>
  </si>
  <si>
    <r>
      <t>18B4064295</t>
    </r>
    <r>
      <rPr>
        <sz val="11"/>
        <color theme="1"/>
        <rFont val="等线"/>
        <family val="3"/>
        <charset val="134"/>
        <scheme val="minor"/>
      </rPr>
      <t/>
    </r>
  </si>
  <si>
    <t>19P6714072</t>
  </si>
  <si>
    <t>许希黎</t>
  </si>
  <si>
    <t>19P1146</t>
  </si>
  <si>
    <t>19P7247301</t>
  </si>
  <si>
    <t>瞿维湘</t>
  </si>
  <si>
    <t>19P1114</t>
  </si>
  <si>
    <t>19P7247281</t>
  </si>
  <si>
    <t>胆管下段癌</t>
  </si>
  <si>
    <t>崔协良</t>
  </si>
  <si>
    <t>19P1147</t>
  </si>
  <si>
    <t>19P7247339</t>
  </si>
  <si>
    <t>吕海军</t>
  </si>
  <si>
    <t>18P4064072</t>
  </si>
  <si>
    <t>19P4178181</t>
  </si>
  <si>
    <t>顾钧</t>
    <phoneticPr fontId="1" type="noConversion"/>
  </si>
  <si>
    <r>
      <t>18B4064298</t>
    </r>
    <r>
      <rPr>
        <sz val="11"/>
        <color theme="1"/>
        <rFont val="等线"/>
        <family val="3"/>
        <charset val="134"/>
        <scheme val="minor"/>
      </rPr>
      <t/>
    </r>
  </si>
  <si>
    <t>19P6714074</t>
  </si>
  <si>
    <t>袁金妹</t>
    <phoneticPr fontId="1" type="noConversion"/>
  </si>
  <si>
    <t>18P4064161</t>
  </si>
  <si>
    <t>19P5127865</t>
  </si>
  <si>
    <t>肝血管瘤</t>
    <phoneticPr fontId="1" type="noConversion"/>
  </si>
  <si>
    <t>陈莉莉</t>
    <phoneticPr fontId="1" type="noConversion"/>
  </si>
  <si>
    <t>19P1175</t>
  </si>
  <si>
    <t>19P7247341</t>
  </si>
  <si>
    <t>金剑波</t>
    <phoneticPr fontId="1" type="noConversion"/>
  </si>
  <si>
    <t>18P4064160</t>
  </si>
  <si>
    <t>19P5127864</t>
  </si>
  <si>
    <t>1202921-EDTA</t>
    <phoneticPr fontId="1" type="noConversion"/>
  </si>
  <si>
    <t>19P3955033</t>
  </si>
  <si>
    <t>1074870-EDTA</t>
    <phoneticPr fontId="1" type="noConversion"/>
  </si>
  <si>
    <t>19P3955025</t>
  </si>
  <si>
    <t>田森</t>
    <phoneticPr fontId="1" type="noConversion"/>
  </si>
  <si>
    <t>19P1176</t>
  </si>
  <si>
    <t>19P7247326</t>
  </si>
  <si>
    <t>喻荣耀</t>
  </si>
  <si>
    <t>19P1116</t>
  </si>
  <si>
    <t>19P7247282</t>
  </si>
  <si>
    <t>杨德志</t>
  </si>
  <si>
    <t>18P4064071</t>
  </si>
  <si>
    <t>19P4178180</t>
  </si>
  <si>
    <t>罗华夫</t>
  </si>
  <si>
    <t>18P4064086</t>
  </si>
  <si>
    <t>19P4178190</t>
  </si>
  <si>
    <t>吴珠凤</t>
    <phoneticPr fontId="1" type="noConversion"/>
  </si>
  <si>
    <t>19P1101</t>
    <phoneticPr fontId="1" type="noConversion"/>
  </si>
  <si>
    <t>19P6714103</t>
  </si>
  <si>
    <t>徐灵</t>
    <phoneticPr fontId="1" type="noConversion"/>
  </si>
  <si>
    <t>18P4064276</t>
  </si>
  <si>
    <t>19P5790197</t>
  </si>
  <si>
    <t>周雪林</t>
    <phoneticPr fontId="1" type="noConversion"/>
  </si>
  <si>
    <t>19P1174</t>
  </si>
  <si>
    <t>19P7247325</t>
  </si>
  <si>
    <t>姜欢明</t>
    <phoneticPr fontId="1" type="noConversion"/>
  </si>
  <si>
    <r>
      <t>18B4064336</t>
    </r>
    <r>
      <rPr>
        <sz val="11"/>
        <color theme="1"/>
        <rFont val="等线"/>
        <family val="3"/>
        <charset val="134"/>
        <scheme val="minor"/>
      </rPr>
      <t/>
    </r>
  </si>
  <si>
    <t>19P6714113</t>
  </si>
  <si>
    <t>李大伟</t>
    <phoneticPr fontId="1" type="noConversion"/>
  </si>
  <si>
    <r>
      <t>18B4064305</t>
    </r>
    <r>
      <rPr>
        <sz val="11"/>
        <color theme="1"/>
        <rFont val="等线"/>
        <family val="3"/>
        <charset val="134"/>
        <scheme val="minor"/>
      </rPr>
      <t/>
    </r>
  </si>
  <si>
    <t>19P6714080</t>
  </si>
  <si>
    <t>何红艳</t>
  </si>
  <si>
    <t>19P1125</t>
  </si>
  <si>
    <t>19P7247284</t>
  </si>
  <si>
    <t>秦卫星</t>
    <phoneticPr fontId="1" type="noConversion"/>
  </si>
  <si>
    <t>19P1157</t>
  </si>
  <si>
    <t>19P7247310</t>
  </si>
  <si>
    <t>王明山</t>
    <phoneticPr fontId="1" type="noConversion"/>
  </si>
  <si>
    <r>
      <t>18B4064308</t>
    </r>
    <r>
      <rPr>
        <sz val="11"/>
        <color theme="1"/>
        <rFont val="等线"/>
        <family val="3"/>
        <charset val="134"/>
        <scheme val="minor"/>
      </rPr>
      <t/>
    </r>
  </si>
  <si>
    <t>19P6714083</t>
  </si>
  <si>
    <t>吕立文</t>
    <phoneticPr fontId="1" type="noConversion"/>
  </si>
  <si>
    <t>19P1171</t>
  </si>
  <si>
    <t>19P7247322</t>
  </si>
  <si>
    <t>洪为亮</t>
    <phoneticPr fontId="1" type="noConversion"/>
  </si>
  <si>
    <t>19P1172</t>
  </si>
  <si>
    <t>19P7247323</t>
  </si>
  <si>
    <t>杜长福</t>
    <phoneticPr fontId="1" type="noConversion"/>
  </si>
  <si>
    <t>19P1170</t>
  </si>
  <si>
    <t>19P7247321</t>
  </si>
  <si>
    <t>王国周</t>
    <phoneticPr fontId="1" type="noConversion"/>
  </si>
  <si>
    <t>19P1178</t>
  </si>
  <si>
    <t>19P7247328</t>
  </si>
  <si>
    <t>李传宝</t>
    <phoneticPr fontId="1" type="noConversion"/>
  </si>
  <si>
    <t>19P1168</t>
  </si>
  <si>
    <t>19P7247319</t>
  </si>
  <si>
    <t>19P1127</t>
  </si>
  <si>
    <t>19P7247286</t>
  </si>
  <si>
    <t>钱仁荣</t>
  </si>
  <si>
    <t>19P1131</t>
  </si>
  <si>
    <t>19P7247290</t>
  </si>
  <si>
    <t>管明生</t>
    <phoneticPr fontId="1" type="noConversion"/>
  </si>
  <si>
    <t>19P1177</t>
  </si>
  <si>
    <t>19P7247327</t>
  </si>
  <si>
    <t>陆群</t>
    <phoneticPr fontId="1" type="noConversion"/>
  </si>
  <si>
    <r>
      <t>18B4064320</t>
    </r>
    <r>
      <rPr>
        <sz val="11"/>
        <color theme="1"/>
        <rFont val="等线"/>
        <family val="3"/>
        <charset val="134"/>
        <scheme val="minor"/>
      </rPr>
      <t/>
    </r>
  </si>
  <si>
    <t>19P6714112</t>
  </si>
  <si>
    <t>陆小芳</t>
    <phoneticPr fontId="1" type="noConversion"/>
  </si>
  <si>
    <r>
      <t>18B4064299</t>
    </r>
    <r>
      <rPr>
        <sz val="11"/>
        <color theme="1"/>
        <rFont val="等线"/>
        <family val="3"/>
        <charset val="134"/>
        <scheme val="minor"/>
      </rPr>
      <t/>
    </r>
  </si>
  <si>
    <t>19P6714075</t>
  </si>
  <si>
    <t>马嘉伟</t>
    <phoneticPr fontId="1" type="noConversion"/>
  </si>
  <si>
    <t>19P1179</t>
  </si>
  <si>
    <t>19P7247329</t>
  </si>
  <si>
    <t>孔祥建</t>
    <phoneticPr fontId="1" type="noConversion"/>
  </si>
  <si>
    <t>19P1192</t>
  </si>
  <si>
    <t>19P7247337</t>
  </si>
  <si>
    <t>肝血管瘤</t>
  </si>
  <si>
    <t>傅奇才</t>
  </si>
  <si>
    <t>19P1120</t>
  </si>
  <si>
    <t>19P7247340</t>
  </si>
  <si>
    <t>徐佳玮</t>
    <phoneticPr fontId="1" type="noConversion"/>
  </si>
  <si>
    <t>19P1191</t>
  </si>
  <si>
    <t>19P7247336</t>
  </si>
  <si>
    <t>戴红俊</t>
    <phoneticPr fontId="1" type="noConversion"/>
  </si>
  <si>
    <r>
      <t>18B4064303</t>
    </r>
    <r>
      <rPr>
        <sz val="11"/>
        <color theme="1"/>
        <rFont val="等线"/>
        <family val="3"/>
        <charset val="134"/>
        <scheme val="minor"/>
      </rPr>
      <t/>
    </r>
  </si>
  <si>
    <t>19P6714078</t>
  </si>
  <si>
    <t>邓勃馨</t>
  </si>
  <si>
    <t>19P1132</t>
  </si>
  <si>
    <t>19P7247291</t>
  </si>
  <si>
    <t xml:space="preserve">                 血浆过少不提取</t>
    <phoneticPr fontId="1" type="noConversion"/>
  </si>
  <si>
    <t>肝癌</t>
    <phoneticPr fontId="1" type="noConversion"/>
  </si>
  <si>
    <t>杨永政</t>
    <phoneticPr fontId="1" type="noConversion"/>
  </si>
  <si>
    <t>19P1195</t>
  </si>
  <si>
    <t>第13批</t>
    <phoneticPr fontId="1" type="noConversion"/>
  </si>
  <si>
    <t>20P2914856</t>
  </si>
  <si>
    <t>蒋建康</t>
    <phoneticPr fontId="1" type="noConversion"/>
  </si>
  <si>
    <t>19P1196</t>
  </si>
  <si>
    <t>20P2914857</t>
  </si>
  <si>
    <t>顾晓娥</t>
    <phoneticPr fontId="1" type="noConversion"/>
  </si>
  <si>
    <t>19P1197</t>
  </si>
  <si>
    <t>20P2914858</t>
  </si>
  <si>
    <t>徐慧芬</t>
    <phoneticPr fontId="1" type="noConversion"/>
  </si>
  <si>
    <t>19P1198</t>
  </si>
  <si>
    <t>20P2914859</t>
  </si>
  <si>
    <t>陈有连</t>
    <phoneticPr fontId="1" type="noConversion"/>
  </si>
  <si>
    <t>19P1199</t>
  </si>
  <si>
    <t>20P2914860</t>
  </si>
  <si>
    <t>胡青荣</t>
    <phoneticPr fontId="1" type="noConversion"/>
  </si>
  <si>
    <t>19P1200</t>
  </si>
  <si>
    <t>20P2914861</t>
  </si>
  <si>
    <t>徐道生</t>
    <phoneticPr fontId="1" type="noConversion"/>
  </si>
  <si>
    <t>19P1201</t>
  </si>
  <si>
    <t>20P2914862</t>
  </si>
  <si>
    <t>岳凤娥</t>
    <phoneticPr fontId="1" type="noConversion"/>
  </si>
  <si>
    <t>19P1202</t>
  </si>
  <si>
    <t>20P2914863</t>
  </si>
  <si>
    <t>钱少文</t>
    <phoneticPr fontId="1" type="noConversion"/>
  </si>
  <si>
    <t>19P1203</t>
  </si>
  <si>
    <t>20P2914864</t>
  </si>
  <si>
    <t>周梦飞</t>
    <phoneticPr fontId="1" type="noConversion"/>
  </si>
  <si>
    <t>19P1204</t>
  </si>
  <si>
    <t>20P2914865</t>
  </si>
  <si>
    <t>刘永浒</t>
    <phoneticPr fontId="1" type="noConversion"/>
  </si>
  <si>
    <t>19P7247451</t>
  </si>
  <si>
    <t>姚杰</t>
    <phoneticPr fontId="1" type="noConversion"/>
  </si>
  <si>
    <t>19P7247452</t>
  </si>
  <si>
    <t>邵燕英</t>
    <phoneticPr fontId="1" type="noConversion"/>
  </si>
  <si>
    <t>19P7247453</t>
  </si>
  <si>
    <t>厉现华</t>
    <phoneticPr fontId="1" type="noConversion"/>
  </si>
  <si>
    <t>19P7247454</t>
  </si>
  <si>
    <t>张正涛</t>
    <phoneticPr fontId="1" type="noConversion"/>
  </si>
  <si>
    <t>19P7247455</t>
  </si>
  <si>
    <t>叶少青</t>
    <phoneticPr fontId="1" type="noConversion"/>
  </si>
  <si>
    <t>19P7247456</t>
  </si>
  <si>
    <t>陈中基</t>
    <phoneticPr fontId="1" type="noConversion"/>
  </si>
  <si>
    <t>19P7247457</t>
  </si>
  <si>
    <t>陆维燕</t>
    <phoneticPr fontId="1" type="noConversion"/>
  </si>
  <si>
    <t>19P7247458</t>
  </si>
  <si>
    <t>柴旭辉</t>
    <phoneticPr fontId="1" type="noConversion"/>
  </si>
  <si>
    <t>19P7247459</t>
  </si>
  <si>
    <t>陈凯杰</t>
    <phoneticPr fontId="1" type="noConversion"/>
  </si>
  <si>
    <t>19P7247460</t>
  </si>
  <si>
    <t>马士凤</t>
    <phoneticPr fontId="1" type="noConversion"/>
  </si>
  <si>
    <t>19P7247461</t>
  </si>
  <si>
    <t>朱继华</t>
    <phoneticPr fontId="1" type="noConversion"/>
  </si>
  <si>
    <t>19P7247464</t>
  </si>
  <si>
    <t>朱国平</t>
    <phoneticPr fontId="1" type="noConversion"/>
  </si>
  <si>
    <t>19P7247465</t>
  </si>
  <si>
    <t>孙红莲</t>
    <phoneticPr fontId="1" type="noConversion"/>
  </si>
  <si>
    <t>19P7247466</t>
  </si>
  <si>
    <t>钱雯沁</t>
    <phoneticPr fontId="1" type="noConversion"/>
  </si>
  <si>
    <t>19P7247467</t>
  </si>
  <si>
    <t>吕敏</t>
    <phoneticPr fontId="1" type="noConversion"/>
  </si>
  <si>
    <t>19P7247468</t>
  </si>
  <si>
    <t>彭晓林</t>
    <phoneticPr fontId="1" type="noConversion"/>
  </si>
  <si>
    <t>19P7247469</t>
  </si>
  <si>
    <t>刘静</t>
    <phoneticPr fontId="1" type="noConversion"/>
  </si>
  <si>
    <t>19P7247470</t>
  </si>
  <si>
    <t>吴晓莉</t>
    <phoneticPr fontId="1" type="noConversion"/>
  </si>
  <si>
    <t>19P7247471</t>
  </si>
  <si>
    <t>沈保红</t>
    <phoneticPr fontId="1" type="noConversion"/>
  </si>
  <si>
    <t>19P7247472</t>
  </si>
  <si>
    <t>杨彩娣</t>
    <phoneticPr fontId="1" type="noConversion"/>
  </si>
  <si>
    <t>19P7247473</t>
  </si>
  <si>
    <t>高开年</t>
    <phoneticPr fontId="1" type="noConversion"/>
  </si>
  <si>
    <t>19P7247474</t>
  </si>
  <si>
    <t>周斌</t>
    <phoneticPr fontId="1" type="noConversion"/>
  </si>
  <si>
    <t>19P7247475</t>
  </si>
  <si>
    <t>史济民</t>
    <phoneticPr fontId="1" type="noConversion"/>
  </si>
  <si>
    <t>19P7247477</t>
  </si>
  <si>
    <t>朱美香</t>
    <phoneticPr fontId="1" type="noConversion"/>
  </si>
  <si>
    <t>19P7247478</t>
  </si>
  <si>
    <t>刘晶</t>
    <phoneticPr fontId="1" type="noConversion"/>
  </si>
  <si>
    <t>19P7247479</t>
  </si>
  <si>
    <t>邵雪新</t>
    <phoneticPr fontId="1" type="noConversion"/>
  </si>
  <si>
    <t>19P7247480</t>
  </si>
  <si>
    <t>刘应生</t>
    <phoneticPr fontId="1" type="noConversion"/>
  </si>
  <si>
    <t>19P7247481</t>
  </si>
  <si>
    <t>钱昱润</t>
    <phoneticPr fontId="1" type="noConversion"/>
  </si>
  <si>
    <t>19P7247485</t>
  </si>
  <si>
    <t>董丽华</t>
    <phoneticPr fontId="1" type="noConversion"/>
  </si>
  <si>
    <t>19P7247486</t>
  </si>
  <si>
    <t>苗宗艳</t>
    <phoneticPr fontId="1" type="noConversion"/>
  </si>
  <si>
    <t>19P7247487</t>
  </si>
  <si>
    <t>魏尧燕</t>
    <phoneticPr fontId="1" type="noConversion"/>
  </si>
  <si>
    <t>19P7247488</t>
  </si>
  <si>
    <t>梁素芹</t>
    <phoneticPr fontId="1" type="noConversion"/>
  </si>
  <si>
    <t>19P7247489</t>
  </si>
  <si>
    <t>熊为亮</t>
    <phoneticPr fontId="1" type="noConversion"/>
  </si>
  <si>
    <t>19P7247490</t>
  </si>
  <si>
    <t>李金星</t>
    <phoneticPr fontId="1" type="noConversion"/>
  </si>
  <si>
    <t>19P7247491</t>
  </si>
  <si>
    <t>陈贤能</t>
    <phoneticPr fontId="1" type="noConversion"/>
  </si>
  <si>
    <t>19P7247492</t>
  </si>
  <si>
    <t>董红</t>
    <phoneticPr fontId="1" type="noConversion"/>
  </si>
  <si>
    <t>19P7247493</t>
  </si>
  <si>
    <t>翁温风</t>
    <phoneticPr fontId="1" type="noConversion"/>
  </si>
  <si>
    <t>19P7247494</t>
  </si>
  <si>
    <t>王进顺</t>
    <phoneticPr fontId="1" type="noConversion"/>
  </si>
  <si>
    <t>19P7247495</t>
  </si>
  <si>
    <t>丁昌培</t>
    <phoneticPr fontId="1" type="noConversion"/>
  </si>
  <si>
    <t>19P7247496</t>
  </si>
  <si>
    <t>林树源</t>
    <phoneticPr fontId="1" type="noConversion"/>
  </si>
  <si>
    <t>19P7247497</t>
  </si>
  <si>
    <t>唐世军</t>
    <phoneticPr fontId="1" type="noConversion"/>
  </si>
  <si>
    <t>19P7247500</t>
  </si>
  <si>
    <t>孙嫒</t>
    <phoneticPr fontId="1" type="noConversion"/>
  </si>
  <si>
    <t>19P7247501</t>
  </si>
  <si>
    <t>胡月霞</t>
    <phoneticPr fontId="1" type="noConversion"/>
  </si>
  <si>
    <t>19P7247502</t>
  </si>
  <si>
    <t>徐高旺</t>
    <phoneticPr fontId="1" type="noConversion"/>
  </si>
  <si>
    <t>19P7247503</t>
  </si>
  <si>
    <t>方春花</t>
    <phoneticPr fontId="1" type="noConversion"/>
  </si>
  <si>
    <t>19P7247504</t>
  </si>
  <si>
    <t>邵卫生</t>
    <phoneticPr fontId="1" type="noConversion"/>
  </si>
  <si>
    <t>19P7247505</t>
  </si>
  <si>
    <t>孔宪忠</t>
    <phoneticPr fontId="1" type="noConversion"/>
  </si>
  <si>
    <t>19P7247506</t>
  </si>
  <si>
    <t>李美娇</t>
    <phoneticPr fontId="1" type="noConversion"/>
  </si>
  <si>
    <t>19P7247507</t>
  </si>
  <si>
    <t>李其兆</t>
    <phoneticPr fontId="1" type="noConversion"/>
  </si>
  <si>
    <t>19P7247508</t>
  </si>
  <si>
    <t>余上川</t>
    <phoneticPr fontId="1" type="noConversion"/>
  </si>
  <si>
    <t>19P7247509</t>
  </si>
  <si>
    <t>耿昌财</t>
    <phoneticPr fontId="1" type="noConversion"/>
  </si>
  <si>
    <t>19P7247510</t>
  </si>
  <si>
    <t>任玉芳</t>
    <phoneticPr fontId="1" type="noConversion"/>
  </si>
  <si>
    <t>19P7247514</t>
  </si>
  <si>
    <t>陆允飞</t>
    <phoneticPr fontId="1" type="noConversion"/>
  </si>
  <si>
    <t>19P7247515</t>
  </si>
  <si>
    <t>姚瑶</t>
    <phoneticPr fontId="1" type="noConversion"/>
  </si>
  <si>
    <t>19P7247516</t>
  </si>
  <si>
    <t>王一森</t>
    <phoneticPr fontId="1" type="noConversion"/>
  </si>
  <si>
    <t>19P7247517</t>
  </si>
  <si>
    <t>董开芳</t>
    <phoneticPr fontId="1" type="noConversion"/>
  </si>
  <si>
    <t>19P7247518</t>
  </si>
  <si>
    <t>张良祖</t>
    <phoneticPr fontId="1" type="noConversion"/>
  </si>
  <si>
    <t>19P7247519</t>
  </si>
  <si>
    <t>檀志军</t>
    <phoneticPr fontId="1" type="noConversion"/>
  </si>
  <si>
    <t>19P7247520</t>
  </si>
  <si>
    <t>曲国庆</t>
    <phoneticPr fontId="1" type="noConversion"/>
  </si>
  <si>
    <t>19P7247521</t>
  </si>
  <si>
    <t>罗公明</t>
    <phoneticPr fontId="1" type="noConversion"/>
  </si>
  <si>
    <t>19P7247522</t>
  </si>
  <si>
    <t>柯武忠</t>
    <phoneticPr fontId="1" type="noConversion"/>
  </si>
  <si>
    <t>19P7247523</t>
  </si>
  <si>
    <t>顾卫平</t>
    <phoneticPr fontId="1" type="noConversion"/>
  </si>
  <si>
    <t>19P7247524</t>
  </si>
  <si>
    <t>王挺</t>
  </si>
  <si>
    <t>19P7247527</t>
  </si>
  <si>
    <t>第14批</t>
  </si>
  <si>
    <t>倪志明</t>
  </si>
  <si>
    <t>19P7247531</t>
  </si>
  <si>
    <t>2100主峰较高</t>
    <phoneticPr fontId="1" type="noConversion"/>
  </si>
  <si>
    <t>楼世芳</t>
  </si>
  <si>
    <t>19P7247532</t>
  </si>
  <si>
    <t>杨美娟</t>
  </si>
  <si>
    <t>19P7247533</t>
  </si>
  <si>
    <t>黄刚明</t>
  </si>
  <si>
    <t>19P7247534</t>
  </si>
  <si>
    <t>王勤标</t>
  </si>
  <si>
    <t>19P7247535</t>
  </si>
  <si>
    <t>环云</t>
  </si>
  <si>
    <t>19P7247537</t>
  </si>
  <si>
    <t>葛小燕</t>
  </si>
  <si>
    <t>19P7247538</t>
  </si>
  <si>
    <t>宁荣华</t>
  </si>
  <si>
    <t>19P7247539</t>
  </si>
  <si>
    <t>劳丽</t>
  </si>
  <si>
    <t>19P7247540</t>
  </si>
  <si>
    <t>余乃榜</t>
  </si>
  <si>
    <t>19P7247541</t>
  </si>
  <si>
    <t>茆训芝</t>
  </si>
  <si>
    <t>19P7247542</t>
  </si>
  <si>
    <t>曹应龙</t>
  </si>
  <si>
    <t>19P7247543</t>
  </si>
  <si>
    <t>马永强</t>
  </si>
  <si>
    <t>19P7247544</t>
  </si>
  <si>
    <t>程维华</t>
  </si>
  <si>
    <t>19P7247546</t>
  </si>
  <si>
    <t>王荣善</t>
  </si>
  <si>
    <t>19P7247547</t>
  </si>
  <si>
    <t>陈留</t>
  </si>
  <si>
    <t>19P7247548</t>
  </si>
  <si>
    <t>杜莹</t>
  </si>
  <si>
    <t>19P7247549</t>
  </si>
  <si>
    <t>章素芬</t>
  </si>
  <si>
    <t>19P7247550</t>
  </si>
  <si>
    <t>朱洪新</t>
  </si>
  <si>
    <t>19P7247551</t>
  </si>
  <si>
    <t>曾华狮</t>
  </si>
  <si>
    <t>19P7247552</t>
  </si>
  <si>
    <t>任文元</t>
  </si>
  <si>
    <t>19P7247553</t>
  </si>
  <si>
    <t>许友华</t>
  </si>
  <si>
    <t>19P7247554</t>
  </si>
  <si>
    <r>
      <t xml:space="preserve">            </t>
    </r>
    <r>
      <rPr>
        <sz val="11"/>
        <color rgb="FFFF0000"/>
        <rFont val="等线"/>
        <family val="3"/>
        <charset val="134"/>
        <scheme val="minor"/>
      </rPr>
      <t xml:space="preserve"> 2100质控不合格 </t>
    </r>
    <phoneticPr fontId="1" type="noConversion"/>
  </si>
  <si>
    <t>黄达群</t>
  </si>
  <si>
    <t>19P7247555</t>
  </si>
  <si>
    <t>凌月明</t>
  </si>
  <si>
    <t>19P7247556</t>
  </si>
  <si>
    <t>苏志豪</t>
  </si>
  <si>
    <t>19P7247557</t>
  </si>
  <si>
    <t>叶少青</t>
  </si>
  <si>
    <t>19P7247558</t>
  </si>
  <si>
    <t>陈家盛</t>
  </si>
  <si>
    <t>19P7247559</t>
  </si>
  <si>
    <t>罗金泉</t>
  </si>
  <si>
    <t>19P7247560</t>
  </si>
  <si>
    <t>吴艳林</t>
  </si>
  <si>
    <t>19P7247561</t>
  </si>
  <si>
    <t>焦同生</t>
  </si>
  <si>
    <t>19P7247562</t>
  </si>
  <si>
    <t>赵明</t>
  </si>
  <si>
    <t>19P7247563</t>
  </si>
  <si>
    <t>臧立飙</t>
  </si>
  <si>
    <t>19P7247564</t>
  </si>
  <si>
    <t>陈后云</t>
  </si>
  <si>
    <t>19P7247565</t>
  </si>
  <si>
    <t>王朝龙</t>
  </si>
  <si>
    <t>19P7247566</t>
  </si>
  <si>
    <t>仝肇祺</t>
  </si>
  <si>
    <t>19P7247567</t>
  </si>
  <si>
    <t>李书元</t>
  </si>
  <si>
    <t>19P7247568</t>
  </si>
  <si>
    <t>贺素静</t>
  </si>
  <si>
    <t>19P7247569</t>
  </si>
  <si>
    <t>马建新</t>
  </si>
  <si>
    <t>19P7247570</t>
  </si>
  <si>
    <t>孙士跃</t>
  </si>
  <si>
    <t>19P7247571</t>
  </si>
  <si>
    <t>马振亭</t>
  </si>
  <si>
    <t>19P7247573</t>
  </si>
  <si>
    <t>陈恩乐</t>
  </si>
  <si>
    <t>19P7247574</t>
  </si>
  <si>
    <t>叶茂黄</t>
  </si>
  <si>
    <t>19P7247575</t>
  </si>
  <si>
    <t>夏小妹</t>
  </si>
  <si>
    <t>19P7247576</t>
  </si>
  <si>
    <t>陈雨莲</t>
  </si>
  <si>
    <t>19P7247577</t>
  </si>
  <si>
    <t>19P7247579</t>
    <phoneticPr fontId="1" type="noConversion"/>
  </si>
  <si>
    <t>19P7247580</t>
  </si>
  <si>
    <t>中肿肠癌</t>
    <phoneticPr fontId="1" type="noConversion"/>
  </si>
  <si>
    <t>19P0001</t>
  </si>
  <si>
    <t>19P3894067</t>
  </si>
  <si>
    <t>19P0002</t>
  </si>
  <si>
    <t>19P3894068</t>
  </si>
  <si>
    <t>19P0003</t>
  </si>
  <si>
    <t>19P3894069</t>
  </si>
  <si>
    <t>19P0004</t>
  </si>
  <si>
    <t>19P3894070</t>
  </si>
  <si>
    <t>19P0005</t>
  </si>
  <si>
    <t>19P3894071</t>
  </si>
  <si>
    <t>19P0006</t>
  </si>
  <si>
    <t>19P3894072</t>
  </si>
  <si>
    <t>19P0007</t>
  </si>
  <si>
    <t>19P3894073</t>
  </si>
  <si>
    <t>19P0008</t>
  </si>
  <si>
    <t>19P3894074</t>
  </si>
  <si>
    <t>19P0009</t>
  </si>
  <si>
    <t>19P3894075</t>
  </si>
  <si>
    <t>19P0010</t>
  </si>
  <si>
    <t>19P3894076</t>
  </si>
  <si>
    <t>19P0011</t>
  </si>
  <si>
    <t>19P3894077</t>
  </si>
  <si>
    <t>19P0012</t>
  </si>
  <si>
    <t>19P3894078</t>
  </si>
  <si>
    <t>19P0013</t>
  </si>
  <si>
    <t>19P3894079</t>
  </si>
  <si>
    <t>19P0014</t>
  </si>
  <si>
    <t>19P3894080</t>
  </si>
  <si>
    <t>19P0015</t>
  </si>
  <si>
    <t>19P3894081</t>
  </si>
  <si>
    <t>19P0016</t>
  </si>
  <si>
    <t>19P3894082</t>
  </si>
  <si>
    <t>19P0017</t>
  </si>
  <si>
    <t>19P3894083</t>
  </si>
  <si>
    <t>19P0018</t>
  </si>
  <si>
    <t>19P3894084</t>
  </si>
  <si>
    <t>19P0019</t>
  </si>
  <si>
    <t>19P3894085</t>
  </si>
  <si>
    <t>19P0020</t>
  </si>
  <si>
    <t>19P3894086</t>
  </si>
  <si>
    <t>19P0021</t>
  </si>
  <si>
    <t>19P3894087</t>
  </si>
  <si>
    <t>19P0022</t>
  </si>
  <si>
    <t>19P3894088</t>
  </si>
  <si>
    <t>19P0023</t>
  </si>
  <si>
    <t>19P3894089</t>
  </si>
  <si>
    <t>19P0024</t>
  </si>
  <si>
    <t>19P3894090</t>
  </si>
  <si>
    <t>19P0025</t>
  </si>
  <si>
    <t>19P3894091</t>
  </si>
  <si>
    <t>19P0026</t>
  </si>
  <si>
    <t>19P3894092</t>
  </si>
  <si>
    <t>19P0027</t>
  </si>
  <si>
    <t>19P3894093</t>
  </si>
  <si>
    <t>19P0028</t>
  </si>
  <si>
    <t>19P3894094</t>
  </si>
  <si>
    <t>19P0029</t>
  </si>
  <si>
    <t>19P3894095</t>
  </si>
  <si>
    <t>19P0030</t>
  </si>
  <si>
    <t>19P3894096</t>
  </si>
  <si>
    <t>19P0031</t>
  </si>
  <si>
    <t>19P3894097</t>
  </si>
  <si>
    <t>19P0032</t>
  </si>
  <si>
    <t>19P3894098</t>
  </si>
  <si>
    <t>19P0033</t>
  </si>
  <si>
    <t>19P3894099</t>
  </si>
  <si>
    <t>19P0034</t>
  </si>
  <si>
    <t>19P3894100</t>
  </si>
  <si>
    <t>19P0035</t>
  </si>
  <si>
    <t>19P3894101</t>
  </si>
  <si>
    <t>19P0036</t>
  </si>
  <si>
    <t>19P3894102</t>
  </si>
  <si>
    <t>19P0037</t>
  </si>
  <si>
    <t>19P3894103</t>
  </si>
  <si>
    <t>19P0038</t>
  </si>
  <si>
    <t>19P3894104</t>
  </si>
  <si>
    <t>19P0039</t>
  </si>
  <si>
    <t>19P3894105</t>
  </si>
  <si>
    <t>19P0040</t>
  </si>
  <si>
    <t>19P3894106</t>
  </si>
  <si>
    <t>19P0041</t>
  </si>
  <si>
    <t>19P3894107</t>
  </si>
  <si>
    <t>19P0042</t>
  </si>
  <si>
    <t>19P3894108</t>
  </si>
  <si>
    <t>19P0043</t>
  </si>
  <si>
    <t>19P3894109</t>
  </si>
  <si>
    <t>19P0044</t>
  </si>
  <si>
    <t>19P3894110</t>
  </si>
  <si>
    <t>19P0045</t>
  </si>
  <si>
    <t>19P3894111</t>
  </si>
  <si>
    <t>19P0046</t>
  </si>
  <si>
    <t>19P3894112</t>
  </si>
  <si>
    <t>19P0047</t>
  </si>
  <si>
    <t>19P3894113</t>
  </si>
  <si>
    <t>19P0048</t>
  </si>
  <si>
    <t>19P3894114</t>
  </si>
  <si>
    <t>19P0049</t>
  </si>
  <si>
    <t>19P3894115</t>
  </si>
  <si>
    <t>19P0050</t>
  </si>
  <si>
    <t>19P3894116</t>
  </si>
  <si>
    <t>19P0051</t>
  </si>
  <si>
    <t>19P3894117</t>
  </si>
  <si>
    <t>19P0052</t>
  </si>
  <si>
    <t>19P3894118</t>
  </si>
  <si>
    <t>19P0053</t>
  </si>
  <si>
    <t>19P3894119</t>
  </si>
  <si>
    <t>19P0054</t>
  </si>
  <si>
    <t>19P3894120</t>
  </si>
  <si>
    <t>19P0055</t>
  </si>
  <si>
    <t>19P3894121</t>
  </si>
  <si>
    <t>19P0056</t>
  </si>
  <si>
    <t>19P3894122</t>
  </si>
  <si>
    <t>19P0057</t>
  </si>
  <si>
    <t>19P3894123</t>
  </si>
  <si>
    <t>19P0058</t>
  </si>
  <si>
    <t>19P3894124</t>
  </si>
  <si>
    <t>19P0059</t>
  </si>
  <si>
    <t>19P3894125</t>
  </si>
  <si>
    <t>19P0060</t>
  </si>
  <si>
    <t>19P3894126</t>
  </si>
  <si>
    <t>19P0061</t>
  </si>
  <si>
    <t>19P3894127</t>
  </si>
  <si>
    <t>19P0062</t>
  </si>
  <si>
    <t>19P3894128</t>
  </si>
  <si>
    <t>19P0063</t>
  </si>
  <si>
    <t>19P3894129</t>
  </si>
  <si>
    <t>19P0064</t>
  </si>
  <si>
    <t>19P3894130</t>
  </si>
  <si>
    <t>19P0065</t>
  </si>
  <si>
    <t>19P3894131</t>
  </si>
  <si>
    <t>19P0066</t>
  </si>
  <si>
    <t>19P3894132</t>
  </si>
  <si>
    <t>19P0201</t>
    <phoneticPr fontId="1" type="noConversion"/>
  </si>
  <si>
    <t>20P4395933</t>
  </si>
  <si>
    <t>19P0203</t>
  </si>
  <si>
    <t>20P4395934</t>
  </si>
  <si>
    <t>19P0204</t>
  </si>
  <si>
    <t>20P4395935</t>
  </si>
  <si>
    <t>19P0206</t>
  </si>
  <si>
    <t>20P4395936</t>
  </si>
  <si>
    <t>19P0209</t>
  </si>
  <si>
    <t>20P4395937</t>
  </si>
  <si>
    <t>19P0210</t>
  </si>
  <si>
    <t>20P4395938</t>
  </si>
  <si>
    <t>19P0211</t>
  </si>
  <si>
    <t>20P4395939</t>
  </si>
  <si>
    <t>19P0212</t>
  </si>
  <si>
    <t>20P4395940</t>
  </si>
  <si>
    <t>19P0213</t>
  </si>
  <si>
    <t>20P4395941</t>
  </si>
  <si>
    <t>19P0214</t>
  </si>
  <si>
    <t>20P4395942</t>
  </si>
  <si>
    <t>19P0215</t>
  </si>
  <si>
    <t>20P4395943</t>
  </si>
  <si>
    <t>19P0217</t>
  </si>
  <si>
    <t>20P4395944</t>
  </si>
  <si>
    <t>19P0218</t>
  </si>
  <si>
    <t>20P4395945</t>
  </si>
  <si>
    <t>19P0219</t>
  </si>
  <si>
    <t>20P4395946</t>
  </si>
  <si>
    <t>19P0220</t>
  </si>
  <si>
    <t>20P4395947</t>
  </si>
  <si>
    <t>19P0221</t>
  </si>
  <si>
    <t>20P4395948</t>
  </si>
  <si>
    <t>19P0222</t>
  </si>
  <si>
    <t>20P4395949</t>
  </si>
  <si>
    <t>19P0223</t>
  </si>
  <si>
    <t>20P4395950</t>
  </si>
  <si>
    <t>19P0224</t>
  </si>
  <si>
    <t>20P4395951</t>
  </si>
  <si>
    <t>19P0225</t>
  </si>
  <si>
    <t>20P4395952</t>
  </si>
  <si>
    <t>19P0226</t>
  </si>
  <si>
    <t>20P4395953</t>
  </si>
  <si>
    <t>19P0228</t>
  </si>
  <si>
    <t>20P4395954</t>
  </si>
  <si>
    <t>19P0230</t>
  </si>
  <si>
    <t>20P4395955</t>
  </si>
  <si>
    <t>19P0231</t>
  </si>
  <si>
    <t>20P4395956</t>
  </si>
  <si>
    <t>19P0232</t>
  </si>
  <si>
    <t>20P4395957</t>
  </si>
  <si>
    <t>19P0233</t>
  </si>
  <si>
    <t>20P4395958</t>
  </si>
  <si>
    <t>19P0234</t>
  </si>
  <si>
    <t>20P4395959</t>
  </si>
  <si>
    <t>19P0235</t>
  </si>
  <si>
    <t>20P4395960</t>
  </si>
  <si>
    <t>19P0236</t>
  </si>
  <si>
    <t>20P4395961</t>
  </si>
  <si>
    <t>19P0237</t>
  </si>
  <si>
    <t>20P4395962</t>
  </si>
  <si>
    <t>19P0238</t>
  </si>
  <si>
    <t>20P4395963</t>
  </si>
  <si>
    <t>19P0239</t>
  </si>
  <si>
    <t>20P4395964</t>
  </si>
  <si>
    <t>19P0240</t>
  </si>
  <si>
    <t>20P4395965</t>
  </si>
  <si>
    <t>19P0241</t>
  </si>
  <si>
    <t>20P4395966</t>
  </si>
  <si>
    <t>19P0242</t>
  </si>
  <si>
    <t>20P4395967</t>
  </si>
  <si>
    <t>19P0243</t>
  </si>
  <si>
    <t>20P4395968</t>
  </si>
  <si>
    <t>19P0244</t>
  </si>
  <si>
    <t>20P4395969</t>
  </si>
  <si>
    <t>19P0245</t>
  </si>
  <si>
    <t>20P4395970</t>
  </si>
  <si>
    <t>19P0246</t>
  </si>
  <si>
    <t>20P4395971</t>
  </si>
  <si>
    <t>19P0247</t>
  </si>
  <si>
    <t>20P4395972</t>
  </si>
  <si>
    <t>19P0248</t>
  </si>
  <si>
    <t>20P4395973</t>
  </si>
  <si>
    <t>19P0249</t>
  </si>
  <si>
    <t>20P4395974</t>
  </si>
  <si>
    <t>19P0250</t>
  </si>
  <si>
    <t>20P4395975</t>
  </si>
  <si>
    <t>19P0251</t>
  </si>
  <si>
    <t>20P4395976</t>
  </si>
  <si>
    <t>19P0252</t>
  </si>
  <si>
    <t>20P4395977</t>
  </si>
  <si>
    <t>19P0253</t>
  </si>
  <si>
    <t>20P4395978</t>
  </si>
  <si>
    <t>19P0254</t>
  </si>
  <si>
    <t>20P4395979</t>
  </si>
  <si>
    <t>19P0256</t>
  </si>
  <si>
    <t>20P4395980</t>
  </si>
  <si>
    <t>19P0257</t>
  </si>
  <si>
    <t>20P4395981</t>
  </si>
  <si>
    <t>19P0258</t>
  </si>
  <si>
    <t>20P4395982</t>
  </si>
  <si>
    <t>19P0259</t>
  </si>
  <si>
    <t>20P4395983</t>
  </si>
  <si>
    <t>19P0260</t>
  </si>
  <si>
    <t>20P4395984</t>
  </si>
  <si>
    <t>19P0262</t>
  </si>
  <si>
    <t>20P4395985</t>
  </si>
  <si>
    <t>19P0263</t>
  </si>
  <si>
    <t>20P4395986</t>
  </si>
  <si>
    <t>19P0264</t>
  </si>
  <si>
    <t>20P4395987</t>
  </si>
  <si>
    <t>19P0265</t>
  </si>
  <si>
    <t>20P4395988</t>
  </si>
  <si>
    <t>19P0266</t>
  </si>
  <si>
    <t>20P4395989</t>
  </si>
  <si>
    <t>19P0268</t>
  </si>
  <si>
    <t>20P4395990</t>
  </si>
  <si>
    <t>19P0269</t>
  </si>
  <si>
    <t>20P4395991</t>
  </si>
  <si>
    <t>19P0270</t>
  </si>
  <si>
    <t>20P4395992</t>
  </si>
  <si>
    <t>19P0271</t>
  </si>
  <si>
    <t>20P4395993</t>
  </si>
  <si>
    <t>19P0272</t>
  </si>
  <si>
    <t>20P4395994</t>
  </si>
  <si>
    <t>19P0273</t>
  </si>
  <si>
    <t>20P4395995</t>
  </si>
  <si>
    <t>19P0274</t>
  </si>
  <si>
    <t>20P4395996</t>
  </si>
  <si>
    <t>19P0279</t>
  </si>
  <si>
    <t>20P4395997</t>
  </si>
  <si>
    <t>19P0280</t>
  </si>
  <si>
    <t>20P4395998</t>
  </si>
  <si>
    <t>19P0281</t>
  </si>
  <si>
    <t>20P4395999</t>
  </si>
  <si>
    <t>19P0283</t>
  </si>
  <si>
    <t>20P4396000</t>
  </si>
  <si>
    <t>19P0284</t>
  </si>
  <si>
    <t>20P4396001</t>
  </si>
  <si>
    <t>19P0285</t>
  </si>
  <si>
    <t>20P4396002</t>
  </si>
  <si>
    <t>19P0286</t>
  </si>
  <si>
    <t>20P4396003</t>
  </si>
  <si>
    <t>19P0287</t>
  </si>
  <si>
    <t>20P4396004</t>
  </si>
  <si>
    <t>19P0288</t>
  </si>
  <si>
    <t>20P4396005</t>
  </si>
  <si>
    <t>19P0289</t>
  </si>
  <si>
    <t>20P4396006</t>
  </si>
  <si>
    <t>19P0290</t>
  </si>
  <si>
    <t>20P4396007</t>
  </si>
  <si>
    <t>19P0291</t>
  </si>
  <si>
    <t>20P4396008</t>
  </si>
  <si>
    <t>19P0292</t>
  </si>
  <si>
    <t>20P4396009</t>
  </si>
  <si>
    <t>19P0293</t>
  </si>
  <si>
    <t>20P4396010</t>
  </si>
  <si>
    <t>19P0294</t>
  </si>
  <si>
    <t>20P4396011</t>
  </si>
  <si>
    <t>19P0295</t>
  </si>
  <si>
    <t>20P4396012</t>
  </si>
  <si>
    <t>19P0296</t>
  </si>
  <si>
    <t>20P4396013</t>
  </si>
  <si>
    <t>19P0297</t>
  </si>
  <si>
    <t>20P4396014</t>
  </si>
  <si>
    <t>19P0298</t>
  </si>
  <si>
    <t>20P4396015</t>
  </si>
  <si>
    <t>19P0300</t>
    <phoneticPr fontId="1" type="noConversion"/>
  </si>
  <si>
    <t>20P4396016</t>
  </si>
  <si>
    <t>19P0299</t>
    <phoneticPr fontId="1" type="noConversion"/>
  </si>
  <si>
    <t>19P0267</t>
    <phoneticPr fontId="1" type="noConversion"/>
  </si>
  <si>
    <t>20P4425321</t>
  </si>
  <si>
    <t>19P7264302</t>
  </si>
  <si>
    <t>19P7264303</t>
  </si>
  <si>
    <t>19P7264304</t>
  </si>
  <si>
    <t>19P7264305</t>
  </si>
  <si>
    <t>19P7264306</t>
  </si>
  <si>
    <t>19P7264308</t>
  </si>
  <si>
    <t>19P7264309</t>
  </si>
  <si>
    <t>19P7264310</t>
  </si>
  <si>
    <t>19P7264311</t>
  </si>
  <si>
    <t>19P7264312</t>
  </si>
  <si>
    <t>19P7264315</t>
  </si>
  <si>
    <t>19P7264316</t>
  </si>
  <si>
    <t>19P7264317</t>
  </si>
  <si>
    <t>19P7264318</t>
  </si>
  <si>
    <t>19P7264319</t>
  </si>
  <si>
    <t>中肿正常人</t>
    <phoneticPr fontId="1" type="noConversion"/>
  </si>
  <si>
    <t>19P7264330</t>
  </si>
  <si>
    <t>19P7264331</t>
  </si>
  <si>
    <t>19P7264332</t>
  </si>
  <si>
    <t>19P7264333</t>
  </si>
  <si>
    <t>19P7264334</t>
  </si>
  <si>
    <t>19P7264335</t>
  </si>
  <si>
    <t>19P7264336</t>
  </si>
  <si>
    <t>19P7264337</t>
  </si>
  <si>
    <t>19P7264338</t>
  </si>
  <si>
    <t>19P7264339</t>
  </si>
  <si>
    <t>19P7264340</t>
  </si>
  <si>
    <t>19P7264341</t>
  </si>
  <si>
    <t>19P7264342</t>
  </si>
  <si>
    <t>19P7264343</t>
  </si>
  <si>
    <t>19P7264344</t>
  </si>
  <si>
    <t>2020.01.10</t>
    <phoneticPr fontId="1" type="noConversion"/>
  </si>
  <si>
    <t>福建肠癌</t>
    <phoneticPr fontId="1" type="noConversion"/>
  </si>
  <si>
    <t>黄音春</t>
    <phoneticPr fontId="1" type="noConversion"/>
  </si>
  <si>
    <t>19P7247650</t>
    <phoneticPr fontId="1" type="noConversion"/>
  </si>
  <si>
    <t>2020.01.16</t>
    <phoneticPr fontId="1" type="noConversion"/>
  </si>
  <si>
    <t>李松华</t>
    <phoneticPr fontId="1" type="noConversion"/>
  </si>
  <si>
    <t>19P7247651</t>
    <phoneticPr fontId="1" type="noConversion"/>
  </si>
  <si>
    <t>2020.03.12</t>
  </si>
  <si>
    <t>黄修镇</t>
  </si>
  <si>
    <t>19P7247656</t>
  </si>
  <si>
    <t>柯瑞英</t>
  </si>
  <si>
    <t>19P7247657</t>
  </si>
  <si>
    <t>2020.03.10</t>
  </si>
  <si>
    <t>陈梅兰</t>
  </si>
  <si>
    <t>19P7247652</t>
  </si>
  <si>
    <t>2020.03.13</t>
  </si>
  <si>
    <t>陈秀琴</t>
  </si>
  <si>
    <t>19P7247655</t>
  </si>
  <si>
    <t>2020.03.11</t>
  </si>
  <si>
    <t>陈雪花</t>
  </si>
  <si>
    <t>19P7247654</t>
  </si>
  <si>
    <t>2020.03.19</t>
  </si>
  <si>
    <t>陈良友</t>
  </si>
  <si>
    <t>19P7247667</t>
  </si>
  <si>
    <t>陈新风</t>
  </si>
  <si>
    <t>19P7247666</t>
  </si>
  <si>
    <t>2020.03.20</t>
  </si>
  <si>
    <t>邵宜娴</t>
  </si>
  <si>
    <t>19P7247665</t>
  </si>
  <si>
    <t>2020.03.17</t>
  </si>
  <si>
    <t>陈瑞林</t>
  </si>
  <si>
    <t>19P7247664</t>
  </si>
  <si>
    <t>兰十妹</t>
  </si>
  <si>
    <t xml:space="preserve">女 </t>
  </si>
  <si>
    <t>19P7247663</t>
  </si>
  <si>
    <t>刘景贵</t>
  </si>
  <si>
    <t>19P7247662</t>
  </si>
  <si>
    <t>2020.03.26</t>
  </si>
  <si>
    <t>庄珠松</t>
  </si>
  <si>
    <t>19P7247668</t>
  </si>
  <si>
    <t>朱文泉</t>
  </si>
  <si>
    <t>19P7247669</t>
  </si>
  <si>
    <t>余能林</t>
  </si>
  <si>
    <t>19P7247670</t>
  </si>
  <si>
    <t>2020.03.25</t>
  </si>
  <si>
    <t>翁绳茂</t>
  </si>
  <si>
    <t>19P7247671</t>
  </si>
  <si>
    <t>戴自美</t>
  </si>
  <si>
    <t>19P7247672</t>
  </si>
  <si>
    <t>2020.03.23</t>
  </si>
  <si>
    <t>周荣民</t>
  </si>
  <si>
    <t>19P7247673</t>
  </si>
  <si>
    <t>汪佑庄</t>
  </si>
  <si>
    <t>19P7247974</t>
  </si>
  <si>
    <t>20P5383716</t>
  </si>
  <si>
    <t>2020.03.24</t>
  </si>
  <si>
    <t>黄梅金</t>
  </si>
  <si>
    <t>19P7247675</t>
  </si>
  <si>
    <t>张婷婷</t>
  </si>
  <si>
    <t>19P7247676</t>
  </si>
  <si>
    <t>陈大贵</t>
  </si>
  <si>
    <t>19P7247677</t>
  </si>
  <si>
    <t>陈奶生</t>
  </si>
  <si>
    <t>19P7247678</t>
  </si>
  <si>
    <t>2019年4月24日</t>
  </si>
  <si>
    <t>李春萱</t>
  </si>
  <si>
    <t>19P0501</t>
  </si>
  <si>
    <t>19P3758198</t>
  </si>
  <si>
    <t>蔡流</t>
  </si>
  <si>
    <t>19P0502</t>
  </si>
  <si>
    <t>19P3758199</t>
  </si>
  <si>
    <t>1A</t>
  </si>
  <si>
    <t>钟燕</t>
  </si>
  <si>
    <t>19P0503</t>
  </si>
  <si>
    <t>19P3758200</t>
  </si>
  <si>
    <t>彭小中</t>
  </si>
  <si>
    <t>19P0504</t>
  </si>
  <si>
    <t>19P3758201</t>
  </si>
  <si>
    <t>韩桂芬</t>
  </si>
  <si>
    <t>19P0505</t>
  </si>
  <si>
    <t>19P3758202</t>
  </si>
  <si>
    <t>张惠贤</t>
  </si>
  <si>
    <t>19P0506</t>
  </si>
  <si>
    <t>19P3758203</t>
  </si>
  <si>
    <t>1B</t>
  </si>
  <si>
    <t>苍有成</t>
  </si>
  <si>
    <t>19P0507</t>
  </si>
  <si>
    <t>19P3758204</t>
  </si>
  <si>
    <t>赖建群</t>
  </si>
  <si>
    <t>19P0508</t>
  </si>
  <si>
    <t>19P3758205</t>
  </si>
  <si>
    <t>1C</t>
  </si>
  <si>
    <t>朱翠英</t>
  </si>
  <si>
    <t>19P0509</t>
  </si>
  <si>
    <t>19P3758206</t>
  </si>
  <si>
    <t>黄凤香</t>
  </si>
  <si>
    <t>19P0510</t>
  </si>
  <si>
    <t>19P3758207</t>
  </si>
  <si>
    <t>1D</t>
  </si>
  <si>
    <t>柳四平</t>
  </si>
  <si>
    <t>19P0511</t>
  </si>
  <si>
    <t>19P3758208</t>
  </si>
  <si>
    <t>1E</t>
  </si>
  <si>
    <t>徐冬民</t>
  </si>
  <si>
    <t>19P0512</t>
  </si>
  <si>
    <t>19P3758209</t>
  </si>
  <si>
    <t>1F</t>
  </si>
  <si>
    <t>杨维勇</t>
  </si>
  <si>
    <t>19P0513</t>
  </si>
  <si>
    <t>19P3758210</t>
  </si>
  <si>
    <t>宋开兰</t>
  </si>
  <si>
    <t>19P0514</t>
  </si>
  <si>
    <t>19P3758211</t>
  </si>
  <si>
    <t>1G</t>
  </si>
  <si>
    <t>李萍</t>
  </si>
  <si>
    <t>19P0515</t>
  </si>
  <si>
    <t>19P3758212</t>
  </si>
  <si>
    <t>牟秀玲</t>
  </si>
  <si>
    <t>19P0516</t>
  </si>
  <si>
    <t>19P3758213</t>
  </si>
  <si>
    <t>刘丙金</t>
  </si>
  <si>
    <t>19P0517</t>
  </si>
  <si>
    <t>19P3758214</t>
  </si>
  <si>
    <t>黄冰玲</t>
  </si>
  <si>
    <t>19P0518</t>
  </si>
  <si>
    <t>19P3758215</t>
  </si>
  <si>
    <t>张创波</t>
  </si>
  <si>
    <t>19P0519</t>
  </si>
  <si>
    <t>19P3758216</t>
  </si>
  <si>
    <t>吴燕芳</t>
  </si>
  <si>
    <t>19P0520</t>
  </si>
  <si>
    <t>19P3758217</t>
  </si>
  <si>
    <t>张晓波</t>
  </si>
  <si>
    <t>19P0521</t>
  </si>
  <si>
    <t>19P3758218</t>
  </si>
  <si>
    <t>黄俊贵</t>
  </si>
  <si>
    <t>19P0522</t>
  </si>
  <si>
    <t>19P3758219</t>
  </si>
  <si>
    <t>1H</t>
  </si>
  <si>
    <t>吴海燕</t>
  </si>
  <si>
    <t>19P0523</t>
  </si>
  <si>
    <t>19P3758220</t>
  </si>
  <si>
    <t>张壮业</t>
  </si>
  <si>
    <t>19P0524</t>
  </si>
  <si>
    <t>19P3758221</t>
  </si>
  <si>
    <t>黄新素</t>
  </si>
  <si>
    <t>19P0525</t>
  </si>
  <si>
    <t>19P3758222</t>
  </si>
  <si>
    <t>2A</t>
  </si>
  <si>
    <t>方静光</t>
  </si>
  <si>
    <t>19P0526</t>
  </si>
  <si>
    <t>19P3758223</t>
  </si>
  <si>
    <t>方少卿</t>
  </si>
  <si>
    <t>19P0527</t>
  </si>
  <si>
    <t>19P3758224</t>
  </si>
  <si>
    <t>潘素华</t>
  </si>
  <si>
    <t>19P0528</t>
  </si>
  <si>
    <t>19P3758225</t>
  </si>
  <si>
    <t>汪元宏</t>
  </si>
  <si>
    <t>19P0529</t>
  </si>
  <si>
    <t>19P3758226</t>
  </si>
  <si>
    <t>徐文丽</t>
  </si>
  <si>
    <t>19P0530</t>
  </si>
  <si>
    <t>19P3758227</t>
  </si>
  <si>
    <t>陈伟健</t>
  </si>
  <si>
    <t>19P0531</t>
  </si>
  <si>
    <t>19P3758228</t>
  </si>
  <si>
    <t>彭英</t>
  </si>
  <si>
    <t>19P0532</t>
  </si>
  <si>
    <t>19P3758229</t>
  </si>
  <si>
    <t>戴开志</t>
  </si>
  <si>
    <t>19P0533</t>
  </si>
  <si>
    <t>19P3758230</t>
  </si>
  <si>
    <t>2B</t>
  </si>
  <si>
    <t>雷蕾</t>
  </si>
  <si>
    <t>19P0534</t>
  </si>
  <si>
    <t>19P3758231</t>
  </si>
  <si>
    <t>2C</t>
  </si>
  <si>
    <t>汪兴凤</t>
  </si>
  <si>
    <t>19P0535</t>
  </si>
  <si>
    <t>19P3758232</t>
  </si>
  <si>
    <t>2D</t>
  </si>
  <si>
    <t>吴洋</t>
  </si>
  <si>
    <t>19P0536</t>
  </si>
  <si>
    <t>19P3758233</t>
  </si>
  <si>
    <t>2E</t>
  </si>
  <si>
    <t>2019年4月26日</t>
  </si>
  <si>
    <t>蓝秀玲</t>
  </si>
  <si>
    <t>19P0541</t>
  </si>
  <si>
    <t>19P3758238</t>
  </si>
  <si>
    <t>邹庆巧</t>
  </si>
  <si>
    <t>19P0542</t>
  </si>
  <si>
    <t>19P3758239</t>
  </si>
  <si>
    <t>2F</t>
  </si>
  <si>
    <t>蔡锦辉</t>
  </si>
  <si>
    <t>19P0543</t>
  </si>
  <si>
    <t>19P3758240</t>
  </si>
  <si>
    <t>冼志强</t>
  </si>
  <si>
    <t>19P0544</t>
  </si>
  <si>
    <t>19P3758241</t>
  </si>
  <si>
    <t>陈慧莲</t>
  </si>
  <si>
    <t>19P0545</t>
  </si>
  <si>
    <t>19P3758242</t>
  </si>
  <si>
    <t>欧群容</t>
  </si>
  <si>
    <t>19P0546</t>
  </si>
  <si>
    <t>19P3758243</t>
  </si>
  <si>
    <t>钟志芬</t>
  </si>
  <si>
    <t>19P0547</t>
  </si>
  <si>
    <t>19P3758244</t>
  </si>
  <si>
    <t>汤素兰</t>
  </si>
  <si>
    <t>19P0548</t>
  </si>
  <si>
    <t>19P3758245</t>
  </si>
  <si>
    <t>席献伟</t>
  </si>
  <si>
    <t>19P0549</t>
  </si>
  <si>
    <t>19P3758246</t>
  </si>
  <si>
    <t>张雪珍</t>
  </si>
  <si>
    <t>19P0550</t>
  </si>
  <si>
    <t>19P3758247</t>
  </si>
  <si>
    <t>席军伟</t>
  </si>
  <si>
    <t>19P0551</t>
  </si>
  <si>
    <t>19P3758248</t>
  </si>
  <si>
    <t>姜雪珍</t>
  </si>
  <si>
    <t>19P0552</t>
  </si>
  <si>
    <t>19P3758249</t>
  </si>
  <si>
    <t>2G</t>
  </si>
  <si>
    <t>赵宏杰</t>
  </si>
  <si>
    <t>19P0553</t>
  </si>
  <si>
    <t>19P3758250</t>
  </si>
  <si>
    <t>席红伟</t>
  </si>
  <si>
    <t>19P0554</t>
  </si>
  <si>
    <t>19P3758251</t>
  </si>
  <si>
    <t>景志平</t>
  </si>
  <si>
    <t>19P0555</t>
  </si>
  <si>
    <t>19P3758252</t>
  </si>
  <si>
    <t>罗华蓉</t>
  </si>
  <si>
    <t>19P0556</t>
  </si>
  <si>
    <t>19P3758253</t>
  </si>
  <si>
    <t>陈秋涛</t>
  </si>
  <si>
    <t>19P0557</t>
  </si>
  <si>
    <t>19P3758254</t>
  </si>
  <si>
    <t>马珍芳</t>
  </si>
  <si>
    <t>19P0558</t>
  </si>
  <si>
    <t>19P3758255</t>
  </si>
  <si>
    <t>2H</t>
  </si>
  <si>
    <t>黎木金</t>
  </si>
  <si>
    <t>19P0559</t>
  </si>
  <si>
    <t>19P3758256</t>
  </si>
  <si>
    <t>曾少芳</t>
  </si>
  <si>
    <t>19P0560</t>
  </si>
  <si>
    <t>19P3758257</t>
  </si>
  <si>
    <t>曾昭古</t>
  </si>
  <si>
    <t>19P0561</t>
  </si>
  <si>
    <t>19P3758258</t>
  </si>
  <si>
    <t>陈国南</t>
  </si>
  <si>
    <t>19P0562</t>
  </si>
  <si>
    <t>19P3758259</t>
  </si>
  <si>
    <t>董宇慧</t>
  </si>
  <si>
    <t>19P0563</t>
  </si>
  <si>
    <t>19P3758260</t>
  </si>
  <si>
    <t>肖闽静</t>
  </si>
  <si>
    <t>19P0564</t>
  </si>
  <si>
    <t>19P3758261</t>
  </si>
  <si>
    <t>3A</t>
  </si>
  <si>
    <t>邓保荪</t>
  </si>
  <si>
    <t>19P0565</t>
  </si>
  <si>
    <t>19P3758262</t>
  </si>
  <si>
    <t>贺勇</t>
  </si>
  <si>
    <t>19P0566</t>
  </si>
  <si>
    <t>19P3758263</t>
  </si>
  <si>
    <t>3B</t>
  </si>
  <si>
    <t>2019年4月25日</t>
  </si>
  <si>
    <t>黄深根</t>
  </si>
  <si>
    <t>19P0567</t>
  </si>
  <si>
    <t>19P3758264</t>
  </si>
  <si>
    <t>周冬秀</t>
  </si>
  <si>
    <t>19P0568</t>
  </si>
  <si>
    <t>19P3758265</t>
  </si>
  <si>
    <t>3C</t>
  </si>
  <si>
    <t>历彩霞</t>
  </si>
  <si>
    <t>19P0569</t>
  </si>
  <si>
    <t>19P3758266</t>
  </si>
  <si>
    <t>3D</t>
  </si>
  <si>
    <t>孙晶</t>
  </si>
  <si>
    <t>19P0570</t>
  </si>
  <si>
    <t>19P3758267</t>
  </si>
  <si>
    <t>鲍先娥</t>
  </si>
  <si>
    <t>19P0571</t>
  </si>
  <si>
    <t>19P3758268</t>
  </si>
  <si>
    <t>3E</t>
  </si>
  <si>
    <t>刘焕玲</t>
  </si>
  <si>
    <t>19P0572</t>
  </si>
  <si>
    <t>19P3758269</t>
  </si>
  <si>
    <t>3F</t>
  </si>
  <si>
    <t>赵亚芝</t>
  </si>
  <si>
    <t>19P0573</t>
  </si>
  <si>
    <t>19P3758270</t>
  </si>
  <si>
    <t>3G</t>
  </si>
  <si>
    <t>孔惠强</t>
  </si>
  <si>
    <t>19P0574</t>
  </si>
  <si>
    <t>19P3758271</t>
  </si>
  <si>
    <t>薛亚凯</t>
  </si>
  <si>
    <t>19P0575</t>
  </si>
  <si>
    <t>19P3758272</t>
  </si>
  <si>
    <t>3H</t>
  </si>
  <si>
    <t>温秀莲</t>
  </si>
  <si>
    <t>19P0576</t>
  </si>
  <si>
    <t>19P3758273</t>
  </si>
  <si>
    <t>周保</t>
  </si>
  <si>
    <t>19P0577</t>
  </si>
  <si>
    <t>19P3758274</t>
  </si>
  <si>
    <t>林牛添</t>
  </si>
  <si>
    <t>19P0578</t>
  </si>
  <si>
    <t>19P3758275</t>
  </si>
  <si>
    <t>4A</t>
  </si>
  <si>
    <t>洪松江</t>
  </si>
  <si>
    <t>19P0579</t>
  </si>
  <si>
    <t>19P3758276</t>
  </si>
  <si>
    <t>黎力强</t>
  </si>
  <si>
    <t>19P0580</t>
  </si>
  <si>
    <t>19P3758277</t>
  </si>
  <si>
    <t>4B</t>
  </si>
  <si>
    <t>张文娇</t>
  </si>
  <si>
    <t>19P0581</t>
  </si>
  <si>
    <t>19P3758278</t>
  </si>
  <si>
    <t>叶永珍</t>
  </si>
  <si>
    <t>19P0582</t>
  </si>
  <si>
    <t>19P3758279</t>
  </si>
  <si>
    <t>4C</t>
  </si>
  <si>
    <t>杨小玲</t>
  </si>
  <si>
    <t>19P0583</t>
  </si>
  <si>
    <t>19P3758280</t>
  </si>
  <si>
    <t>4D</t>
  </si>
  <si>
    <t>李慧平</t>
  </si>
  <si>
    <t>19P0584</t>
  </si>
  <si>
    <t>19P3758281</t>
  </si>
  <si>
    <t>杨素玲</t>
  </si>
  <si>
    <t>19P0585</t>
  </si>
  <si>
    <t>19P3758282</t>
  </si>
  <si>
    <t>单有才</t>
  </si>
  <si>
    <t>19P0586</t>
  </si>
  <si>
    <t>19P3758283</t>
  </si>
  <si>
    <t>4E</t>
  </si>
  <si>
    <t>杨宏光</t>
  </si>
  <si>
    <t>19P0587</t>
  </si>
  <si>
    <t>19P3758284</t>
  </si>
  <si>
    <t>陈富香</t>
  </si>
  <si>
    <t>19P0588</t>
  </si>
  <si>
    <t>19P3758285</t>
  </si>
  <si>
    <t>赵焕荣</t>
  </si>
  <si>
    <t>19P0589</t>
  </si>
  <si>
    <t>19P3758286</t>
  </si>
  <si>
    <t>王艳颖</t>
  </si>
  <si>
    <t>19P0590</t>
  </si>
  <si>
    <t>19P3758287</t>
  </si>
  <si>
    <t>黎美芳</t>
  </si>
  <si>
    <t>19P0591</t>
  </si>
  <si>
    <t>19P3758288</t>
  </si>
  <si>
    <t>陈雪芬</t>
  </si>
  <si>
    <t>19P0592</t>
  </si>
  <si>
    <t>19P3758289</t>
  </si>
  <si>
    <t>王潮新</t>
  </si>
  <si>
    <t>19P0593</t>
  </si>
  <si>
    <t>19P3758290</t>
  </si>
  <si>
    <t>姚月芳</t>
  </si>
  <si>
    <t>19P0594</t>
  </si>
  <si>
    <t>19P3758291</t>
  </si>
  <si>
    <t>楚志英</t>
  </si>
  <si>
    <t>19P0595</t>
  </si>
  <si>
    <t>19P3758292</t>
  </si>
  <si>
    <t>漆红</t>
  </si>
  <si>
    <t>19P0596</t>
  </si>
  <si>
    <t>19P3758293</t>
  </si>
  <si>
    <t>4F</t>
  </si>
  <si>
    <t>蔡立凤</t>
  </si>
  <si>
    <t>19P0597</t>
  </si>
  <si>
    <t>19P3758294</t>
  </si>
  <si>
    <t>陈从献</t>
  </si>
  <si>
    <t>19P0598</t>
  </si>
  <si>
    <t>19P3758295</t>
  </si>
  <si>
    <t>刘琳</t>
  </si>
  <si>
    <t>19P0599</t>
  </si>
  <si>
    <t>19P3758296</t>
  </si>
  <si>
    <t>4G</t>
  </si>
  <si>
    <t>吴洪</t>
  </si>
  <si>
    <t>19P0600</t>
  </si>
  <si>
    <t>19P3758297</t>
  </si>
  <si>
    <t>手术日期</t>
    <phoneticPr fontId="1" type="noConversion"/>
  </si>
  <si>
    <t>病理</t>
    <phoneticPr fontId="1" type="noConversion"/>
  </si>
  <si>
    <t>分期</t>
    <phoneticPr fontId="1" type="noConversion"/>
  </si>
  <si>
    <t>华大编号-Oseq-S</t>
    <phoneticPr fontId="1" type="noConversion"/>
  </si>
  <si>
    <t>华大编号-Mseq-S</t>
    <phoneticPr fontId="1" type="noConversion"/>
  </si>
  <si>
    <t>突变结果</t>
    <phoneticPr fontId="1" type="noConversion"/>
  </si>
  <si>
    <t>白细胞浓度</t>
    <phoneticPr fontId="1" type="noConversion"/>
  </si>
  <si>
    <t>北大肺癌</t>
    <phoneticPr fontId="1" type="noConversion"/>
  </si>
  <si>
    <t>腺癌</t>
  </si>
  <si>
    <t>Ia</t>
  </si>
  <si>
    <t>18S3981076</t>
    <phoneticPr fontId="14" type="noConversion"/>
  </si>
  <si>
    <t>18P4063814</t>
  </si>
  <si>
    <t>阳</t>
    <phoneticPr fontId="1" type="noConversion"/>
  </si>
  <si>
    <t>18S3981077</t>
    <phoneticPr fontId="1" type="noConversion"/>
  </si>
  <si>
    <t>18P3981077</t>
    <phoneticPr fontId="1" type="noConversion"/>
  </si>
  <si>
    <t>阴</t>
    <phoneticPr fontId="1" type="noConversion"/>
  </si>
  <si>
    <t>Oseq-S重复检测，另外一次的编号是：18P4063817：input25.8ng</t>
    <phoneticPr fontId="1" type="noConversion"/>
  </si>
  <si>
    <t>IIIa</t>
  </si>
  <si>
    <t>18S3981078</t>
  </si>
  <si>
    <t>18P4063852</t>
  </si>
  <si>
    <t>18S3981079</t>
  </si>
  <si>
    <t>18P4063835</t>
  </si>
  <si>
    <t>Ib</t>
  </si>
  <si>
    <t>18S3981080</t>
  </si>
  <si>
    <t>18P4063836</t>
  </si>
  <si>
    <t>18S3981081</t>
  </si>
  <si>
    <t>18P4063837</t>
  </si>
  <si>
    <t>18S3981082</t>
  </si>
  <si>
    <t>18S3981083</t>
  </si>
  <si>
    <t>Iia</t>
  </si>
  <si>
    <t>18S3981066</t>
  </si>
  <si>
    <t>18P4063813</t>
  </si>
  <si>
    <t>1a</t>
  </si>
  <si>
    <t>18S3981051</t>
  </si>
  <si>
    <t>18P4063826</t>
  </si>
  <si>
    <t>18S4034995</t>
  </si>
  <si>
    <t>18P4063834</t>
  </si>
  <si>
    <t>ZS 6</t>
  </si>
  <si>
    <t>ZS6</t>
  </si>
  <si>
    <t>18S3981068</t>
  </si>
  <si>
    <t>18P3981068</t>
  </si>
  <si>
    <t>ZS 8</t>
  </si>
  <si>
    <t>ZS8</t>
  </si>
  <si>
    <t>18S3981069</t>
  </si>
  <si>
    <t>ZS 28</t>
  </si>
  <si>
    <t>ZS28</t>
  </si>
  <si>
    <t>18S4034957</t>
  </si>
  <si>
    <t>18P4034957</t>
  </si>
  <si>
    <t>ZS 9</t>
  </si>
  <si>
    <t>ZS9</t>
  </si>
  <si>
    <t>18S4034983</t>
  </si>
  <si>
    <t>ZS 12</t>
  </si>
  <si>
    <t>ZS12</t>
  </si>
  <si>
    <t>18S4034984</t>
  </si>
  <si>
    <t>18P4034984</t>
  </si>
  <si>
    <t>ZS 15</t>
  </si>
  <si>
    <t>ZS15</t>
  </si>
  <si>
    <t>18S4034985</t>
  </si>
  <si>
    <t>ZS 17</t>
  </si>
  <si>
    <t>ZS17</t>
  </si>
  <si>
    <t>18S4034994</t>
  </si>
  <si>
    <t>18P4034994</t>
  </si>
  <si>
    <t>ZS 13</t>
  </si>
  <si>
    <t>ZS13</t>
  </si>
  <si>
    <t>18S4034997</t>
  </si>
  <si>
    <t>18P4034997</t>
  </si>
  <si>
    <t>ZS 31</t>
  </si>
  <si>
    <t>ZS31</t>
  </si>
  <si>
    <t>18S4035013</t>
  </si>
  <si>
    <t>ZS 32</t>
  </si>
  <si>
    <t>ZS32</t>
  </si>
  <si>
    <t>18S4035014</t>
  </si>
  <si>
    <t>ZS 33</t>
  </si>
  <si>
    <t>IIb</t>
  </si>
  <si>
    <t>ZS33</t>
  </si>
  <si>
    <t>18S4035015</t>
  </si>
  <si>
    <t>ZS 35</t>
  </si>
  <si>
    <t>ZS35</t>
  </si>
  <si>
    <t>18S4035016</t>
  </si>
  <si>
    <t>ZS 4</t>
  </si>
  <si>
    <t>浸润性腺癌</t>
    <phoneticPr fontId="13" type="noConversion"/>
  </si>
  <si>
    <t>T1cN2M0 IIIA</t>
  </si>
  <si>
    <t>ZS4</t>
  </si>
  <si>
    <t>19P0126635</t>
  </si>
  <si>
    <t>ZS 5</t>
  </si>
  <si>
    <t>中分化鳞癌</t>
  </si>
  <si>
    <t>T4N2M0 IIIB</t>
  </si>
  <si>
    <t>ZS5</t>
  </si>
  <si>
    <t>19L0126632</t>
  </si>
  <si>
    <t>ZS 18</t>
  </si>
  <si>
    <t>TisN0M0 0</t>
  </si>
  <si>
    <t>ZS18</t>
  </si>
  <si>
    <t>19P0126601</t>
  </si>
  <si>
    <t>19L0126601</t>
  </si>
  <si>
    <t>P2070</t>
  </si>
  <si>
    <t>18P4063770</t>
  </si>
  <si>
    <t>P2328</t>
  </si>
  <si>
    <t>18P4063849</t>
  </si>
  <si>
    <t>P2075</t>
  </si>
  <si>
    <t>小细胞癌</t>
  </si>
  <si>
    <t>18P4063889</t>
  </si>
  <si>
    <t>P2058</t>
  </si>
  <si>
    <t>18P4063763</t>
  </si>
  <si>
    <t>P2097</t>
  </si>
  <si>
    <t>18P4063777</t>
  </si>
  <si>
    <t>P2162</t>
  </si>
  <si>
    <t>18P4063798</t>
  </si>
  <si>
    <t>P2318</t>
  </si>
  <si>
    <t>18P4063846</t>
  </si>
  <si>
    <t>P2100</t>
  </si>
  <si>
    <t>18P4063779</t>
  </si>
  <si>
    <t>P2119</t>
  </si>
  <si>
    <t>18P4063786</t>
  </si>
  <si>
    <t>P2083</t>
  </si>
  <si>
    <t>鳞癌</t>
  </si>
  <si>
    <t>18P4063865</t>
  </si>
  <si>
    <t>P2414</t>
  </si>
  <si>
    <t>18P4063855</t>
  </si>
  <si>
    <t>P2156</t>
  </si>
  <si>
    <t>18P4063872</t>
  </si>
  <si>
    <t>P2030</t>
  </si>
  <si>
    <t>18P4063754</t>
  </si>
  <si>
    <t>P2124</t>
  </si>
  <si>
    <t>18P4063787</t>
  </si>
  <si>
    <t>P2403</t>
  </si>
  <si>
    <t>鳞状细胞癌</t>
  </si>
  <si>
    <t>18P4063886</t>
  </si>
  <si>
    <t>P2032</t>
  </si>
  <si>
    <t>18P4063756</t>
  </si>
  <si>
    <t>P2280</t>
  </si>
  <si>
    <t>18P4063827</t>
  </si>
  <si>
    <t>P2014</t>
  </si>
  <si>
    <t>18P4063749</t>
  </si>
  <si>
    <t>P2315</t>
  </si>
  <si>
    <t>大细胞癌</t>
  </si>
  <si>
    <t>18P4063896</t>
  </si>
  <si>
    <t>P2164</t>
  </si>
  <si>
    <t>18P4063799</t>
  </si>
  <si>
    <t>P2352</t>
  </si>
  <si>
    <t>18P4063897</t>
  </si>
  <si>
    <t>P2324/1676</t>
  </si>
  <si>
    <t>2324/1676</t>
  </si>
  <si>
    <t>18P4063887</t>
  </si>
  <si>
    <t>P2029</t>
  </si>
  <si>
    <t>18P4063753</t>
  </si>
  <si>
    <t>P2366</t>
  </si>
  <si>
    <t>18P4063854</t>
  </si>
  <si>
    <t>P1828</t>
  </si>
  <si>
    <t>18P4063857</t>
  </si>
  <si>
    <t>P2327</t>
  </si>
  <si>
    <t>18P4063848</t>
  </si>
  <si>
    <t>P2034</t>
  </si>
  <si>
    <t>18P4063757</t>
  </si>
  <si>
    <t>P2286</t>
  </si>
  <si>
    <t xml:space="preserve"> 女</t>
  </si>
  <si>
    <t>18P4063831</t>
  </si>
  <si>
    <t>P2303</t>
  </si>
  <si>
    <t>18P4063841</t>
  </si>
  <si>
    <t>P2116</t>
  </si>
  <si>
    <t>IIa</t>
  </si>
  <si>
    <t>18P4063870</t>
  </si>
  <si>
    <t>P2330</t>
  </si>
  <si>
    <t>18P4063851</t>
  </si>
  <si>
    <t>P2117</t>
  </si>
  <si>
    <t>18P4063785</t>
  </si>
  <si>
    <t>P2138</t>
  </si>
  <si>
    <t>18P4063790</t>
  </si>
  <si>
    <t>P2019</t>
  </si>
  <si>
    <t>中高分化腺癌</t>
  </si>
  <si>
    <t>18P4063751</t>
  </si>
  <si>
    <t>P2181</t>
  </si>
  <si>
    <t>18P4063873</t>
  </si>
  <si>
    <t>P2143</t>
  </si>
  <si>
    <t>18P4063791</t>
  </si>
  <si>
    <t>P2171</t>
  </si>
  <si>
    <t>18P4063804</t>
  </si>
  <si>
    <t>P2222</t>
  </si>
  <si>
    <t>18P4063880</t>
  </si>
  <si>
    <t>P2199</t>
  </si>
  <si>
    <t>IIIb</t>
  </si>
  <si>
    <t>18P4063815</t>
  </si>
  <si>
    <t>P2183</t>
  </si>
  <si>
    <t>18P4063808</t>
  </si>
  <si>
    <t>P2044</t>
  </si>
  <si>
    <t>18P4063758</t>
  </si>
  <si>
    <t>P2036</t>
  </si>
  <si>
    <t>18P4063860</t>
  </si>
  <si>
    <t>P2189</t>
  </si>
  <si>
    <t>18P4063810</t>
  </si>
  <si>
    <t>P2129</t>
  </si>
  <si>
    <t>18P4063871</t>
  </si>
  <si>
    <t>P2213</t>
  </si>
  <si>
    <t>18P4063877</t>
  </si>
  <si>
    <t>P2127</t>
  </si>
  <si>
    <t>18P4063890</t>
  </si>
  <si>
    <t>P2114</t>
  </si>
  <si>
    <t>18P4063784</t>
  </si>
  <si>
    <t>P2210</t>
  </si>
  <si>
    <t>18P4063876</t>
  </si>
  <si>
    <t>P2187</t>
  </si>
  <si>
    <t>18P4063809</t>
  </si>
  <si>
    <t>P2110</t>
  </si>
  <si>
    <t>18P4063781</t>
  </si>
  <si>
    <t>P2209</t>
  </si>
  <si>
    <t>18P4063816</t>
  </si>
  <si>
    <t>P2290</t>
  </si>
  <si>
    <t>18P4063884</t>
  </si>
  <si>
    <t>P2191</t>
  </si>
  <si>
    <t>18P4063811</t>
  </si>
  <si>
    <t>P2208</t>
  </si>
  <si>
    <t>18P4063894</t>
  </si>
  <si>
    <t>P2302</t>
  </si>
  <si>
    <t>18P4063840</t>
  </si>
  <si>
    <t>P2289</t>
  </si>
  <si>
    <t>18P4063833</t>
  </si>
  <si>
    <t>P2312</t>
  </si>
  <si>
    <t>18P4063844</t>
  </si>
  <si>
    <t>P2018</t>
  </si>
  <si>
    <t>18P4063750</t>
  </si>
  <si>
    <t>P2196</t>
  </si>
  <si>
    <t>18P4063812</t>
  </si>
  <si>
    <t>P2195</t>
  </si>
  <si>
    <t>18P4063874</t>
  </si>
  <si>
    <t>P2094</t>
  </si>
  <si>
    <t>18P4063867</t>
  </si>
  <si>
    <t>P2049</t>
  </si>
  <si>
    <t>18P4063761</t>
  </si>
  <si>
    <t>P2250</t>
  </si>
  <si>
    <t>18P4063824</t>
  </si>
  <si>
    <t>P2188</t>
  </si>
  <si>
    <t>18P4063893</t>
  </si>
  <si>
    <t>P2304</t>
  </si>
  <si>
    <t>18P4063842</t>
  </si>
  <si>
    <t>P2259</t>
  </si>
  <si>
    <t>18P4063882</t>
  </si>
  <si>
    <t>P2041</t>
  </si>
  <si>
    <t>18P4063861</t>
  </si>
  <si>
    <t>P2167</t>
  </si>
  <si>
    <t>18P4063801</t>
  </si>
  <si>
    <t>P2180</t>
  </si>
  <si>
    <t>18P4063807</t>
  </si>
  <si>
    <t>P2166</t>
  </si>
  <si>
    <t>18P4063800</t>
  </si>
  <si>
    <t>P2301</t>
  </si>
  <si>
    <t>18P4063839</t>
  </si>
  <si>
    <t>P2214</t>
  </si>
  <si>
    <t>18P4063818</t>
  </si>
  <si>
    <t>P2102</t>
  </si>
  <si>
    <t>18P4063869</t>
  </si>
  <si>
    <t>P2288</t>
  </si>
  <si>
    <t>18P4063832</t>
  </si>
  <si>
    <t>P2020</t>
  </si>
  <si>
    <t>18P4063888</t>
  </si>
  <si>
    <t>P2059</t>
  </si>
  <si>
    <t>18P4063764</t>
  </si>
  <si>
    <t>P2243</t>
  </si>
  <si>
    <t>18P4063822</t>
  </si>
  <si>
    <t>P2149</t>
  </si>
  <si>
    <t>18P4063898</t>
  </si>
  <si>
    <t>P2048</t>
  </si>
  <si>
    <t>18P4063760</t>
  </si>
  <si>
    <t>P2285</t>
  </si>
  <si>
    <t>18P4063830</t>
  </si>
  <si>
    <t>P2179</t>
  </si>
  <si>
    <t>18P4063806</t>
  </si>
  <si>
    <t>P2242</t>
  </si>
  <si>
    <t>18P4063881</t>
  </si>
  <si>
    <t>P2216</t>
  </si>
  <si>
    <t>18P4063878</t>
  </si>
  <si>
    <t>P2317</t>
  </si>
  <si>
    <t>18P4063845</t>
  </si>
  <si>
    <t>P2112</t>
  </si>
  <si>
    <t>18P4063782</t>
  </si>
  <si>
    <t>P2168</t>
  </si>
  <si>
    <t>18P4063802</t>
  </si>
  <si>
    <t>P2042</t>
  </si>
  <si>
    <t>中低分化鳞癌</t>
  </si>
  <si>
    <t>18P4063862</t>
  </si>
  <si>
    <t>P2007</t>
  </si>
  <si>
    <t>18P4063746</t>
    <phoneticPr fontId="14" type="noConversion"/>
  </si>
  <si>
    <t>18P4063746</t>
  </si>
  <si>
    <t>P2095</t>
  </si>
  <si>
    <t>18P4063775</t>
  </si>
  <si>
    <t>P2215</t>
  </si>
  <si>
    <t>18P4063819</t>
  </si>
  <si>
    <t>P2284</t>
  </si>
  <si>
    <t>18P4063829</t>
  </si>
  <si>
    <t>P2246</t>
  </si>
  <si>
    <t>18P4063823</t>
  </si>
  <si>
    <t>P2151</t>
  </si>
  <si>
    <t>18S4146705</t>
  </si>
  <si>
    <t>北大肺良性</t>
    <phoneticPr fontId="1" type="noConversion"/>
  </si>
  <si>
    <t>第四批</t>
    <phoneticPr fontId="1" type="noConversion"/>
  </si>
  <si>
    <t>19P0164917</t>
    <phoneticPr fontId="13" type="noConversion"/>
  </si>
  <si>
    <t>阴</t>
  </si>
  <si>
    <t>19P0164918</t>
  </si>
  <si>
    <t>19P0164919</t>
  </si>
  <si>
    <t>19P0164920</t>
  </si>
  <si>
    <t>阳</t>
  </si>
  <si>
    <t>19P0164921</t>
  </si>
  <si>
    <t>19P0164922</t>
  </si>
  <si>
    <t>19P0164923</t>
  </si>
  <si>
    <t>19P0164924</t>
  </si>
  <si>
    <t>19P0164925</t>
  </si>
  <si>
    <t>19P0164926</t>
  </si>
  <si>
    <t>19P0164927</t>
  </si>
  <si>
    <t>19P0164928</t>
  </si>
  <si>
    <t>19P0164929</t>
  </si>
  <si>
    <t>19P0164930</t>
  </si>
  <si>
    <t>19P0164931</t>
  </si>
  <si>
    <t>19P0164932</t>
  </si>
  <si>
    <t>19P0164933</t>
  </si>
  <si>
    <t>19P0164934</t>
  </si>
  <si>
    <t>19P0164935</t>
  </si>
  <si>
    <t>19P0164936</t>
  </si>
  <si>
    <t>19P0164937</t>
  </si>
  <si>
    <t>19P0164938</t>
  </si>
  <si>
    <t>19P0164939</t>
  </si>
  <si>
    <t>19P0164940</t>
  </si>
  <si>
    <t>19P0164941</t>
  </si>
  <si>
    <t>19P0164942</t>
  </si>
  <si>
    <t>19P0164943</t>
  </si>
  <si>
    <t>19P0164944</t>
  </si>
  <si>
    <t>2017.01.12</t>
  </si>
  <si>
    <t>19P0164945</t>
  </si>
  <si>
    <t>2017.02.23</t>
  </si>
  <si>
    <t>19P0164946</t>
  </si>
  <si>
    <t>19P0164947</t>
  </si>
  <si>
    <t>19P0164948</t>
  </si>
  <si>
    <t>19P0164949</t>
  </si>
  <si>
    <t>2017.09.12</t>
    <phoneticPr fontId="13" type="noConversion"/>
  </si>
  <si>
    <t>19P0164950</t>
  </si>
  <si>
    <t>2017.10.16</t>
    <phoneticPr fontId="13" type="noConversion"/>
  </si>
  <si>
    <t>19P0164951</t>
  </si>
  <si>
    <t>2017.10.17</t>
    <phoneticPr fontId="13" type="noConversion"/>
  </si>
  <si>
    <t>19P0164952</t>
  </si>
  <si>
    <t>2017.10.20</t>
  </si>
  <si>
    <t>19P0164953</t>
  </si>
  <si>
    <t>2017.11.08</t>
    <phoneticPr fontId="13" type="noConversion"/>
  </si>
  <si>
    <t>19P0164954</t>
  </si>
  <si>
    <t>2017.11.15</t>
    <phoneticPr fontId="13" type="noConversion"/>
  </si>
  <si>
    <t>19P0164955</t>
  </si>
  <si>
    <t>2017.11.23</t>
  </si>
  <si>
    <t>19P0164956</t>
  </si>
  <si>
    <t>2017.12.05</t>
  </si>
  <si>
    <t>19P0164957</t>
  </si>
  <si>
    <t>2017.12.11</t>
  </si>
  <si>
    <t>19P0164958</t>
  </si>
  <si>
    <t>2017.12.20</t>
  </si>
  <si>
    <t>19P0164959</t>
  </si>
  <si>
    <t>2018.01.09</t>
  </si>
  <si>
    <t>19P0164960</t>
  </si>
  <si>
    <t>2018.01.16</t>
    <phoneticPr fontId="13" type="noConversion"/>
  </si>
  <si>
    <t>19P0164961</t>
  </si>
  <si>
    <t>2018.01.26</t>
  </si>
  <si>
    <t>19P0164962</t>
  </si>
  <si>
    <t>2018.02.08</t>
  </si>
  <si>
    <t>19P0164963</t>
  </si>
  <si>
    <t>2018.03.06</t>
  </si>
  <si>
    <t>19P0164964</t>
  </si>
  <si>
    <t>2018.03.13</t>
    <phoneticPr fontId="13" type="noConversion"/>
  </si>
  <si>
    <t>19P0164965</t>
  </si>
  <si>
    <t>2018.03.15</t>
    <phoneticPr fontId="13" type="noConversion"/>
  </si>
  <si>
    <t>19P0164966</t>
  </si>
  <si>
    <t>2018.03.21</t>
  </si>
  <si>
    <t>19P0164967</t>
  </si>
  <si>
    <t>2018.04.12</t>
    <phoneticPr fontId="13" type="noConversion"/>
  </si>
  <si>
    <t>19P0164968</t>
  </si>
  <si>
    <t>2018.04.17</t>
    <phoneticPr fontId="13" type="noConversion"/>
  </si>
  <si>
    <t>19P0164969</t>
  </si>
  <si>
    <t>2018.05.18</t>
  </si>
  <si>
    <t>19P0164970</t>
  </si>
  <si>
    <t>2018.05.23</t>
    <phoneticPr fontId="13" type="noConversion"/>
  </si>
  <si>
    <t>19P0164971</t>
  </si>
  <si>
    <t>2018.06.07</t>
    <phoneticPr fontId="13" type="noConversion"/>
  </si>
  <si>
    <t>19P0164972</t>
  </si>
  <si>
    <t>2018.06.08</t>
    <phoneticPr fontId="13" type="noConversion"/>
  </si>
  <si>
    <t>19P0164973</t>
  </si>
  <si>
    <t>2018.06.19</t>
    <phoneticPr fontId="13" type="noConversion"/>
  </si>
  <si>
    <t>19P0164974</t>
  </si>
  <si>
    <t>2018.06.21</t>
    <phoneticPr fontId="13" type="noConversion"/>
  </si>
  <si>
    <t>19P0164975</t>
  </si>
  <si>
    <t>2018.06.29</t>
  </si>
  <si>
    <t>19P0164976</t>
  </si>
  <si>
    <t>2018.07.03</t>
    <phoneticPr fontId="13" type="noConversion"/>
  </si>
  <si>
    <t>19P0164977</t>
  </si>
  <si>
    <t>19P0164978</t>
  </si>
  <si>
    <t>2018.07.04</t>
  </si>
  <si>
    <t>19P0164979</t>
  </si>
  <si>
    <t>19P0164980</t>
  </si>
  <si>
    <t>2018.07.06</t>
    <phoneticPr fontId="13" type="noConversion"/>
  </si>
  <si>
    <t>19P0164981</t>
  </si>
  <si>
    <t>2018.07.11</t>
    <phoneticPr fontId="1" type="noConversion"/>
  </si>
  <si>
    <t>19P0164982</t>
  </si>
  <si>
    <t>2018.07.16</t>
    <phoneticPr fontId="1" type="noConversion"/>
  </si>
  <si>
    <t>19P0164983</t>
  </si>
  <si>
    <t>2018.07.31</t>
  </si>
  <si>
    <t>19P0164984</t>
  </si>
  <si>
    <t>2018.08.08</t>
    <phoneticPr fontId="1" type="noConversion"/>
  </si>
  <si>
    <t>19P0164985</t>
  </si>
  <si>
    <t>2018.08.13</t>
    <phoneticPr fontId="1" type="noConversion"/>
  </si>
  <si>
    <t>19P0164986</t>
  </si>
  <si>
    <t>2018.08.20</t>
    <phoneticPr fontId="1" type="noConversion"/>
  </si>
  <si>
    <t>19P0164987</t>
  </si>
  <si>
    <t>2018.08.28</t>
    <phoneticPr fontId="1" type="noConversion"/>
  </si>
  <si>
    <t>19P0164988</t>
  </si>
  <si>
    <t>2018.09.25</t>
    <phoneticPr fontId="1" type="noConversion"/>
  </si>
  <si>
    <t>19P0164989</t>
  </si>
  <si>
    <t>2018.09.27</t>
    <phoneticPr fontId="1" type="noConversion"/>
  </si>
  <si>
    <t>19P0164990</t>
  </si>
  <si>
    <t>2018.09.28</t>
  </si>
  <si>
    <t>19P0164991</t>
  </si>
  <si>
    <t>2018.10.8</t>
    <phoneticPr fontId="14" type="noConversion"/>
  </si>
  <si>
    <t>19P0164992</t>
  </si>
  <si>
    <t>19P0164993</t>
  </si>
  <si>
    <t>19P0164994</t>
  </si>
  <si>
    <t>2018.10.19</t>
    <phoneticPr fontId="1" type="noConversion"/>
  </si>
  <si>
    <t>19P0164995</t>
  </si>
  <si>
    <t>2018.10.24</t>
    <phoneticPr fontId="1" type="noConversion"/>
  </si>
  <si>
    <t>19P0164996</t>
  </si>
  <si>
    <t>19P0164997</t>
  </si>
  <si>
    <t>2018.10.24</t>
    <phoneticPr fontId="14" type="noConversion"/>
  </si>
  <si>
    <t>19P0164998</t>
  </si>
  <si>
    <t>2018.10.31</t>
    <phoneticPr fontId="1" type="noConversion"/>
  </si>
  <si>
    <t>19P0164999</t>
  </si>
  <si>
    <t>2018.11.13</t>
    <phoneticPr fontId="1" type="noConversion"/>
  </si>
  <si>
    <t>19P0165000</t>
  </si>
  <si>
    <t>2018.11.13</t>
  </si>
  <si>
    <t>19P0165001</t>
  </si>
  <si>
    <t>2018.11.19</t>
    <phoneticPr fontId="1" type="noConversion"/>
  </si>
  <si>
    <t>19P0165002</t>
  </si>
  <si>
    <t>2018.11.20</t>
    <phoneticPr fontId="1" type="noConversion"/>
  </si>
  <si>
    <t>19P0165003</t>
  </si>
  <si>
    <t>19P0165004</t>
  </si>
  <si>
    <t>2018.11.21</t>
    <phoneticPr fontId="1" type="noConversion"/>
  </si>
  <si>
    <t>19P0165005</t>
  </si>
  <si>
    <t>2018.11.28</t>
    <phoneticPr fontId="1" type="noConversion"/>
  </si>
  <si>
    <t>19P0165006</t>
  </si>
  <si>
    <t>2018.11.29</t>
    <phoneticPr fontId="1" type="noConversion"/>
  </si>
  <si>
    <t>19P0165007</t>
  </si>
  <si>
    <t>2018.12.05</t>
    <phoneticPr fontId="1" type="noConversion"/>
  </si>
  <si>
    <t>19P0165008</t>
  </si>
  <si>
    <t>19P0165009</t>
  </si>
  <si>
    <t>2018.12.14</t>
    <phoneticPr fontId="1" type="noConversion"/>
  </si>
  <si>
    <t>19P0165010</t>
  </si>
  <si>
    <t>2018.12.18</t>
    <phoneticPr fontId="1" type="noConversion"/>
  </si>
  <si>
    <t>19P0165011</t>
  </si>
  <si>
    <t>2018.12.25</t>
    <phoneticPr fontId="1" type="noConversion"/>
  </si>
  <si>
    <t>19P0165012</t>
  </si>
  <si>
    <t>2018.12.26</t>
  </si>
  <si>
    <t>19P0165013</t>
  </si>
  <si>
    <t>2018.12.28</t>
  </si>
  <si>
    <t>19P0165014</t>
  </si>
  <si>
    <t>19P0165015</t>
  </si>
  <si>
    <t>19P0165016</t>
  </si>
  <si>
    <t>ZS 11</t>
  </si>
  <si>
    <t>良性</t>
  </si>
  <si>
    <t>ZS11</t>
  </si>
  <si>
    <t>18S4146728</t>
  </si>
  <si>
    <t>ZS 19</t>
  </si>
  <si>
    <t>ZS19</t>
  </si>
  <si>
    <t>18S4146729</t>
  </si>
  <si>
    <t>ZS 34</t>
  </si>
  <si>
    <t>ZS34</t>
  </si>
  <si>
    <t>18S4146730</t>
  </si>
  <si>
    <t>ZS 25</t>
  </si>
  <si>
    <t>ZS25</t>
  </si>
  <si>
    <t>18S4146731</t>
  </si>
  <si>
    <t>ZS 14</t>
  </si>
  <si>
    <t>ZS14</t>
  </si>
  <si>
    <t>18S4146732</t>
  </si>
  <si>
    <t>ZS 22</t>
  </si>
  <si>
    <t>ZS22</t>
  </si>
  <si>
    <t>18S4146733</t>
  </si>
  <si>
    <t>ZS 23</t>
  </si>
  <si>
    <t>ZS23</t>
  </si>
  <si>
    <t>18S4146734</t>
  </si>
  <si>
    <t>ZS 20</t>
  </si>
  <si>
    <t>ZS20</t>
  </si>
  <si>
    <t>18S4146735</t>
  </si>
  <si>
    <t>ZS 24</t>
  </si>
  <si>
    <t>ZS24</t>
  </si>
  <si>
    <t>18S4146736</t>
  </si>
  <si>
    <t>ZS 21</t>
  </si>
  <si>
    <t>ZS21</t>
  </si>
  <si>
    <t>18S4146737</t>
  </si>
  <si>
    <t>ZS 26</t>
  </si>
  <si>
    <t>ZS26</t>
  </si>
  <si>
    <t>18S4146738</t>
  </si>
  <si>
    <t>ZS 29</t>
  </si>
  <si>
    <t>ZS29</t>
  </si>
  <si>
    <t>18S4146739</t>
  </si>
  <si>
    <t>ZS 1</t>
  </si>
  <si>
    <t>微浸润腺癌</t>
    <phoneticPr fontId="13" type="noConversion"/>
  </si>
  <si>
    <t>ZS1</t>
  </si>
  <si>
    <t>19P0126600</t>
    <phoneticPr fontId="14" type="noConversion"/>
  </si>
  <si>
    <t>ZS 2</t>
  </si>
  <si>
    <t>胸腺瘤 肺占位未处理</t>
    <phoneticPr fontId="13" type="noConversion"/>
  </si>
  <si>
    <t>ZS2</t>
  </si>
  <si>
    <t>19P0126633</t>
  </si>
  <si>
    <t>ZS 3</t>
  </si>
  <si>
    <t>ZS3</t>
  </si>
  <si>
    <t>19P0126634</t>
  </si>
  <si>
    <t>送检日期</t>
    <phoneticPr fontId="1" type="noConversion"/>
  </si>
  <si>
    <t>另一管血的编号</t>
  </si>
  <si>
    <t>采血管编号</t>
    <phoneticPr fontId="1" type="noConversion"/>
  </si>
  <si>
    <t>送样批次</t>
    <phoneticPr fontId="1" type="noConversion"/>
  </si>
  <si>
    <t>Oseq-S结果</t>
    <phoneticPr fontId="1" type="noConversion"/>
  </si>
  <si>
    <t>江莉莉</t>
  </si>
  <si>
    <t>19P0301</t>
  </si>
  <si>
    <t>19P3955035</t>
  </si>
  <si>
    <t>19P0752</t>
  </si>
  <si>
    <t>O3411797</t>
  </si>
  <si>
    <t>第2批+第3批</t>
    <phoneticPr fontId="1" type="noConversion"/>
  </si>
  <si>
    <t>黄锐锋</t>
  </si>
  <si>
    <t>19P0302</t>
  </si>
  <si>
    <t>19P3955036</t>
  </si>
  <si>
    <t>O3411716</t>
  </si>
  <si>
    <t>第2批</t>
    <phoneticPr fontId="1" type="noConversion"/>
  </si>
  <si>
    <t>李演轮</t>
  </si>
  <si>
    <t>19P0303</t>
  </si>
  <si>
    <t>19P3955037</t>
  </si>
  <si>
    <t>O3411788</t>
  </si>
  <si>
    <t>李美琼</t>
  </si>
  <si>
    <t>19P0304</t>
  </si>
  <si>
    <t>19P3955038</t>
  </si>
  <si>
    <t>O3411686</t>
  </si>
  <si>
    <t>邝简钦</t>
  </si>
  <si>
    <t>19P0305</t>
  </si>
  <si>
    <t>19P3955039</t>
  </si>
  <si>
    <t>O3411745</t>
  </si>
  <si>
    <t>李秀玲</t>
  </si>
  <si>
    <t>19P0306</t>
  </si>
  <si>
    <t>19P3955040</t>
  </si>
  <si>
    <t>O3411763</t>
  </si>
  <si>
    <t>罗谷英</t>
  </si>
  <si>
    <t>19P0307</t>
  </si>
  <si>
    <t>19P3955041</t>
    <phoneticPr fontId="1" type="noConversion"/>
  </si>
  <si>
    <t>O3411858</t>
  </si>
  <si>
    <t>邝沛棠</t>
  </si>
  <si>
    <t>19P0308</t>
  </si>
  <si>
    <t>19P3955042</t>
  </si>
  <si>
    <t>O3411728</t>
  </si>
  <si>
    <t>钟桂章</t>
  </si>
  <si>
    <t>19P0309</t>
  </si>
  <si>
    <t>19P3955043</t>
  </si>
  <si>
    <t>O3411739</t>
  </si>
  <si>
    <t>罗彰谷</t>
  </si>
  <si>
    <t>19P0310</t>
  </si>
  <si>
    <t>19P3955044</t>
  </si>
  <si>
    <t>O3411758</t>
  </si>
  <si>
    <t>白细胞验证后，报告为阴性</t>
    <phoneticPr fontId="1" type="noConversion"/>
  </si>
  <si>
    <t>黄翠群</t>
  </si>
  <si>
    <t>19P0311</t>
  </si>
  <si>
    <t>19P3955061</t>
  </si>
  <si>
    <t>O3411801</t>
  </si>
  <si>
    <t>曹汝金</t>
  </si>
  <si>
    <t>19P0312</t>
  </si>
  <si>
    <t>19P3955062</t>
  </si>
  <si>
    <t>O3411583</t>
  </si>
  <si>
    <t>江蔚菁</t>
  </si>
  <si>
    <t>19P0313</t>
  </si>
  <si>
    <t>19P3955063</t>
  </si>
  <si>
    <t>O3411777</t>
  </si>
  <si>
    <t>杨史仁</t>
  </si>
  <si>
    <t>19P0314</t>
  </si>
  <si>
    <t>19P3955064</t>
  </si>
  <si>
    <t>O3413479</t>
  </si>
  <si>
    <t>朱焕祯</t>
  </si>
  <si>
    <t>19P0315</t>
  </si>
  <si>
    <t>19P3955065</t>
  </si>
  <si>
    <t>O3413360</t>
  </si>
  <si>
    <t>毛坤桃</t>
  </si>
  <si>
    <t>19P0316</t>
  </si>
  <si>
    <t>19P3955066</t>
  </si>
  <si>
    <t>O3411836</t>
  </si>
  <si>
    <t>叶彩云</t>
  </si>
  <si>
    <t>19P0317</t>
  </si>
  <si>
    <t>19P3955067</t>
  </si>
  <si>
    <t>19P0751</t>
  </si>
  <si>
    <t>O3411761</t>
  </si>
  <si>
    <t>陈伯娣</t>
  </si>
  <si>
    <t>19P0318</t>
  </si>
  <si>
    <t>19P3955068</t>
  </si>
  <si>
    <t>19P0895</t>
  </si>
  <si>
    <t>O3411809</t>
  </si>
  <si>
    <t>江东云</t>
  </si>
  <si>
    <t>19P0319</t>
  </si>
  <si>
    <t>19P3955069</t>
  </si>
  <si>
    <t>19P0755</t>
  </si>
  <si>
    <t>O3411764</t>
  </si>
  <si>
    <t>杨财英</t>
  </si>
  <si>
    <t>19P0320</t>
  </si>
  <si>
    <t>19P3955070</t>
  </si>
  <si>
    <t>O3411841</t>
  </si>
  <si>
    <t>曾玉梅</t>
  </si>
  <si>
    <t>19P0403</t>
  </si>
  <si>
    <t>19P3955071</t>
  </si>
  <si>
    <t>19P0411</t>
  </si>
  <si>
    <t>L5927312</t>
  </si>
  <si>
    <t>陈桂珍</t>
  </si>
  <si>
    <t>19P0405</t>
  </si>
  <si>
    <t>19P3955072</t>
  </si>
  <si>
    <t>19P0409</t>
  </si>
  <si>
    <t>O3411101</t>
  </si>
  <si>
    <t>徐世雄</t>
  </si>
  <si>
    <t>19P0407</t>
  </si>
  <si>
    <t>19P3955073</t>
  </si>
  <si>
    <t>19P0404</t>
  </si>
  <si>
    <t>O3410710</t>
  </si>
  <si>
    <t>李桂兰</t>
  </si>
  <si>
    <t>19P0408</t>
  </si>
  <si>
    <t>19P3955074</t>
  </si>
  <si>
    <t>19P0413</t>
  </si>
  <si>
    <t>L5927321</t>
  </si>
  <si>
    <t>宋秋贤</t>
  </si>
  <si>
    <t>19P0412</t>
  </si>
  <si>
    <t>19P3955075</t>
  </si>
  <si>
    <t>19P0402</t>
  </si>
  <si>
    <t>L5927236</t>
  </si>
  <si>
    <t>李桂英</t>
  </si>
  <si>
    <t>19P0414</t>
  </si>
  <si>
    <t>19P3955076</t>
  </si>
  <si>
    <t>19P0401</t>
  </si>
  <si>
    <t>O3412841</t>
  </si>
  <si>
    <t>何秀良</t>
  </si>
  <si>
    <t>19P0415</t>
  </si>
  <si>
    <t>19P3955077</t>
  </si>
  <si>
    <t>19P0406</t>
  </si>
  <si>
    <t>L5926781</t>
  </si>
  <si>
    <t>谭桂洲</t>
  </si>
  <si>
    <t>19P0417</t>
  </si>
  <si>
    <t>19P3955078</t>
  </si>
  <si>
    <t>19P0449</t>
  </si>
  <si>
    <t>O3411650</t>
  </si>
  <si>
    <t>叶浩初</t>
  </si>
  <si>
    <t>19P0418</t>
  </si>
  <si>
    <t>19P3955079</t>
  </si>
  <si>
    <t>19P0450</t>
  </si>
  <si>
    <t>L5927341</t>
  </si>
  <si>
    <t>利志斌</t>
  </si>
  <si>
    <t>19P0420</t>
  </si>
  <si>
    <t>19P3955080</t>
  </si>
  <si>
    <t>19P0430</t>
  </si>
  <si>
    <t>L5927248</t>
  </si>
  <si>
    <t>邹？桃</t>
  </si>
  <si>
    <t>19P0421</t>
  </si>
  <si>
    <t>19P3955081</t>
  </si>
  <si>
    <t>19P0443</t>
  </si>
  <si>
    <t>O3411844</t>
  </si>
  <si>
    <t>钟罗？</t>
  </si>
  <si>
    <t>19P0423</t>
  </si>
  <si>
    <t>19P3955082</t>
  </si>
  <si>
    <t>19P0435</t>
  </si>
  <si>
    <t>O3411829</t>
  </si>
  <si>
    <t>冯伟如</t>
  </si>
  <si>
    <t>19P0424</t>
  </si>
  <si>
    <t>19P3955083</t>
  </si>
  <si>
    <t>19P0445</t>
  </si>
  <si>
    <t>O3410553</t>
  </si>
  <si>
    <t>潘月妹</t>
  </si>
  <si>
    <t>19P0425</t>
  </si>
  <si>
    <t>19P3955084</t>
  </si>
  <si>
    <t>19P0454</t>
  </si>
  <si>
    <t>O3411424</t>
  </si>
  <si>
    <t>刘润洲</t>
  </si>
  <si>
    <t>19P0427</t>
  </si>
  <si>
    <t>19P3955085</t>
  </si>
  <si>
    <t>19P0437</t>
  </si>
  <si>
    <t>O3412155</t>
  </si>
  <si>
    <t>李志梅</t>
  </si>
  <si>
    <t>19P0428</t>
  </si>
  <si>
    <t>19P3955086</t>
  </si>
  <si>
    <t>19P0416</t>
  </si>
  <si>
    <t>O3411429</t>
  </si>
  <si>
    <t>巢小平</t>
  </si>
  <si>
    <t>19P0431</t>
  </si>
  <si>
    <t>19P3955087</t>
  </si>
  <si>
    <t>19P0422</t>
  </si>
  <si>
    <t>O3411939</t>
  </si>
  <si>
    <t>谭杏连</t>
  </si>
  <si>
    <t>19P0432</t>
  </si>
  <si>
    <t>19P3955088</t>
  </si>
  <si>
    <t>19P0447</t>
  </si>
  <si>
    <t>O3410610</t>
  </si>
  <si>
    <t>欧阳荣加</t>
  </si>
  <si>
    <t>19P0433</t>
  </si>
  <si>
    <t>19P3955089</t>
  </si>
  <si>
    <t>19P0452</t>
  </si>
  <si>
    <t>O3411875</t>
  </si>
  <si>
    <t>光蝶？</t>
  </si>
  <si>
    <t>19P0436</t>
  </si>
  <si>
    <t>19P3955090</t>
  </si>
  <si>
    <t>19P0438</t>
  </si>
  <si>
    <t>O3413459</t>
  </si>
  <si>
    <t>戚美群</t>
  </si>
  <si>
    <t>19P0439</t>
  </si>
  <si>
    <t>19P3955091</t>
  </si>
  <si>
    <t>19P0429</t>
  </si>
  <si>
    <t>L5927182</t>
  </si>
  <si>
    <t>陈钊葵</t>
  </si>
  <si>
    <t>19P0441</t>
  </si>
  <si>
    <t>19P3955092</t>
  </si>
  <si>
    <t>19P0419</t>
  </si>
  <si>
    <t>O3411940</t>
  </si>
  <si>
    <t>黄才源</t>
  </si>
  <si>
    <t>19P0442</t>
  </si>
  <si>
    <t>19P3955093</t>
  </si>
  <si>
    <t>19P0440</t>
  </si>
  <si>
    <t>O3411244</t>
  </si>
  <si>
    <t>何教文</t>
  </si>
  <si>
    <t>19P0444</t>
  </si>
  <si>
    <t>19P3955094</t>
  </si>
  <si>
    <t>19P0434</t>
  </si>
  <si>
    <t>O3411766</t>
  </si>
  <si>
    <t>肖凤霞</t>
  </si>
  <si>
    <t>19P0448</t>
  </si>
  <si>
    <t>19P3955095</t>
  </si>
  <si>
    <t>19P0456</t>
  </si>
  <si>
    <t>O3412143</t>
  </si>
  <si>
    <t>叶伟新</t>
  </si>
  <si>
    <t>19P0451</t>
  </si>
  <si>
    <t>19P3955096</t>
  </si>
  <si>
    <t>19P0426</t>
  </si>
  <si>
    <t>O3411759</t>
  </si>
  <si>
    <t>冯伟行</t>
  </si>
  <si>
    <t>19P0453</t>
  </si>
  <si>
    <t>19P3955097</t>
  </si>
  <si>
    <t>19P0455</t>
  </si>
  <si>
    <t>O3412203</t>
  </si>
  <si>
    <t>符敦江</t>
  </si>
  <si>
    <t>19P0457</t>
  </si>
  <si>
    <t>19P3955098</t>
  </si>
  <si>
    <t>19P0446</t>
  </si>
  <si>
    <t>L5927017</t>
  </si>
  <si>
    <t>李叠容</t>
  </si>
  <si>
    <t>19P0458</t>
  </si>
  <si>
    <t>19P3955045</t>
  </si>
  <si>
    <t>O3411832</t>
  </si>
  <si>
    <t>原晓晓</t>
  </si>
  <si>
    <t>19P0459</t>
  </si>
  <si>
    <t>19P3955046</t>
  </si>
  <si>
    <t>19P0833</t>
  </si>
  <si>
    <t>O3411843</t>
  </si>
  <si>
    <t>豆建社</t>
  </si>
  <si>
    <t>19P0460</t>
  </si>
  <si>
    <t>19P3955047</t>
  </si>
  <si>
    <t>19P0921</t>
  </si>
  <si>
    <t>O3411859</t>
  </si>
  <si>
    <t>邝？女</t>
  </si>
  <si>
    <t>19P0461</t>
  </si>
  <si>
    <t>19P3955048</t>
  </si>
  <si>
    <t>O3411760</t>
  </si>
  <si>
    <t>李二娇</t>
  </si>
  <si>
    <t>19P0462</t>
  </si>
  <si>
    <t>19P3955049</t>
  </si>
  <si>
    <t>O3411712</t>
  </si>
  <si>
    <t>曹美素</t>
  </si>
  <si>
    <t>19P0463</t>
  </si>
  <si>
    <t>19P3955050</t>
  </si>
  <si>
    <t>19P0746</t>
  </si>
  <si>
    <t>O3413477</t>
  </si>
  <si>
    <t>刘金枝</t>
  </si>
  <si>
    <t>19P0464</t>
  </si>
  <si>
    <t>19P3955051</t>
  </si>
  <si>
    <t>O3411743</t>
  </si>
  <si>
    <t>钟雪英</t>
  </si>
  <si>
    <t>19P0465</t>
  </si>
  <si>
    <t>19P3955052</t>
  </si>
  <si>
    <t>O3411772</t>
  </si>
  <si>
    <t>叶建青</t>
    <phoneticPr fontId="1" type="noConversion"/>
  </si>
  <si>
    <t>19P0466</t>
    <phoneticPr fontId="1" type="noConversion"/>
  </si>
  <si>
    <t>19P3955053</t>
    <phoneticPr fontId="1" type="noConversion"/>
  </si>
  <si>
    <t>O3411942</t>
  </si>
  <si>
    <t>阮少云</t>
  </si>
  <si>
    <t>19P0467</t>
  </si>
  <si>
    <t>19P3955054</t>
  </si>
  <si>
    <t>O3411765</t>
  </si>
  <si>
    <t>戚国英</t>
  </si>
  <si>
    <t>19P0468</t>
  </si>
  <si>
    <t>19P3955055</t>
  </si>
  <si>
    <t>19P0756</t>
  </si>
  <si>
    <t>O3411799</t>
  </si>
  <si>
    <t>禤金海</t>
  </si>
  <si>
    <t>19P0469</t>
  </si>
  <si>
    <t>19P3955056</t>
  </si>
  <si>
    <t>19P0760</t>
  </si>
  <si>
    <t>O3411861</t>
  </si>
  <si>
    <t>欧阳桂？</t>
  </si>
  <si>
    <t>19P0470</t>
  </si>
  <si>
    <t>19P3955057</t>
  </si>
  <si>
    <t>19P0761</t>
  </si>
  <si>
    <t>O3412142</t>
  </si>
  <si>
    <t>梁少灵</t>
  </si>
  <si>
    <t>19P0471</t>
  </si>
  <si>
    <t>19P3955058</t>
  </si>
  <si>
    <t>19P0759</t>
  </si>
  <si>
    <t>O3412175</t>
  </si>
  <si>
    <t>李惠英</t>
  </si>
  <si>
    <t>19P0472</t>
  </si>
  <si>
    <t>19P3955059</t>
  </si>
  <si>
    <t>O3411682</t>
  </si>
  <si>
    <t>黎朴坚</t>
  </si>
  <si>
    <t>19P0473</t>
  </si>
  <si>
    <t>19P3955060</t>
  </si>
  <si>
    <t>O3412285</t>
  </si>
  <si>
    <t>原志勇</t>
  </si>
  <si>
    <t>19P0474</t>
  </si>
  <si>
    <t>19P3955099</t>
  </si>
  <si>
    <t>19P0920</t>
  </si>
  <si>
    <t>O3411762</t>
  </si>
  <si>
    <t>阮碧连</t>
  </si>
  <si>
    <t>19P0475</t>
  </si>
  <si>
    <t>19P3955100</t>
  </si>
  <si>
    <t>19P0757</t>
  </si>
  <si>
    <t>O3413476</t>
  </si>
  <si>
    <t>杨彩娥</t>
  </si>
  <si>
    <t>19P0476</t>
  </si>
  <si>
    <t>19P3955101</t>
  </si>
  <si>
    <t>O3411931</t>
  </si>
  <si>
    <t>邓国华</t>
  </si>
  <si>
    <t>19P0477</t>
  </si>
  <si>
    <t>19P3955102</t>
  </si>
  <si>
    <t>O3411689</t>
  </si>
  <si>
    <t>谢石山</t>
  </si>
  <si>
    <t>19P0478</t>
  </si>
  <si>
    <t>19P3955103</t>
  </si>
  <si>
    <t>O3411592</t>
  </si>
  <si>
    <t>张咏梅</t>
  </si>
  <si>
    <t>19P0479</t>
  </si>
  <si>
    <t>19P3955104</t>
  </si>
  <si>
    <t>19P0892</t>
  </si>
  <si>
    <t>O3411946</t>
  </si>
  <si>
    <t>李国威</t>
  </si>
  <si>
    <t>19P0480</t>
  </si>
  <si>
    <t>19P3955105</t>
  </si>
  <si>
    <t>19P0885</t>
  </si>
  <si>
    <t>O3412166</t>
  </si>
  <si>
    <t>欧阳瀚生</t>
  </si>
  <si>
    <t>19P0481</t>
  </si>
  <si>
    <t>19P3955106</t>
  </si>
  <si>
    <t>O3411810</t>
  </si>
  <si>
    <t>谢伟英</t>
  </si>
  <si>
    <t>19P0482</t>
  </si>
  <si>
    <t>19P3955107</t>
  </si>
  <si>
    <t>O3411670</t>
  </si>
  <si>
    <t>李美金</t>
  </si>
  <si>
    <t>19P0483</t>
  </si>
  <si>
    <t>19P3955108</t>
  </si>
  <si>
    <t>19P0758</t>
  </si>
  <si>
    <t>O3411779</t>
  </si>
  <si>
    <t>杨棕根</t>
  </si>
  <si>
    <t>19P0484</t>
  </si>
  <si>
    <t>19P3955109</t>
  </si>
  <si>
    <t>O3411949</t>
  </si>
  <si>
    <t>刘凤英</t>
  </si>
  <si>
    <t>19P0485</t>
  </si>
  <si>
    <t>19P3955110</t>
  </si>
  <si>
    <t>O3411767</t>
  </si>
  <si>
    <t>邹月玲</t>
  </si>
  <si>
    <t>19P0486</t>
  </si>
  <si>
    <t>19P3955111</t>
  </si>
  <si>
    <t>O3411794</t>
  </si>
  <si>
    <t>钟润才</t>
  </si>
  <si>
    <t>19P0487</t>
  </si>
  <si>
    <t>19P3955112</t>
  </si>
  <si>
    <t>O3411808</t>
  </si>
  <si>
    <t>沈连英</t>
  </si>
  <si>
    <t>19P0488</t>
  </si>
  <si>
    <t>19P3955113</t>
  </si>
  <si>
    <t>O3412152</t>
  </si>
  <si>
    <t>欧阳信福</t>
  </si>
  <si>
    <t>19P0489</t>
  </si>
  <si>
    <t>19P3955114</t>
  </si>
  <si>
    <t>O3412173</t>
  </si>
  <si>
    <t>李汝根</t>
  </si>
  <si>
    <t>19P0490</t>
  </si>
  <si>
    <t>19P3955115</t>
  </si>
  <si>
    <t>19P0886</t>
  </si>
  <si>
    <t>O3411944</t>
  </si>
  <si>
    <t>郭月元</t>
  </si>
  <si>
    <t>19P0491</t>
  </si>
  <si>
    <t>19P3955116</t>
  </si>
  <si>
    <t>O3411781</t>
  </si>
  <si>
    <t>李桂清</t>
  </si>
  <si>
    <t>19P0492</t>
  </si>
  <si>
    <t>19P3955117</t>
  </si>
  <si>
    <t>O3411726</t>
  </si>
  <si>
    <t>谭翠和</t>
  </si>
  <si>
    <t>19P0493</t>
  </si>
  <si>
    <t>19P3955118</t>
  </si>
  <si>
    <t>O3411755</t>
  </si>
  <si>
    <t>江浩安</t>
  </si>
  <si>
    <t>19P0494</t>
  </si>
  <si>
    <t>19P3955119</t>
  </si>
  <si>
    <t>O3411926</t>
  </si>
  <si>
    <t>邹有连</t>
  </si>
  <si>
    <t>19P0495</t>
  </si>
  <si>
    <t>19P3955120</t>
  </si>
  <si>
    <t>O3411933</t>
  </si>
  <si>
    <t>朱健夫</t>
  </si>
  <si>
    <t>19P0496</t>
  </si>
  <si>
    <t>19P3955121</t>
  </si>
  <si>
    <t>O3411731</t>
  </si>
  <si>
    <t>李银枝</t>
  </si>
  <si>
    <t>19P0497</t>
  </si>
  <si>
    <t>19P3955122</t>
  </si>
  <si>
    <t>O3411929</t>
  </si>
  <si>
    <t>蔡惠玲</t>
  </si>
  <si>
    <t>19P0498</t>
  </si>
  <si>
    <t>19P3955123</t>
  </si>
  <si>
    <t>O3411807</t>
  </si>
  <si>
    <t>李杏芳</t>
  </si>
  <si>
    <t>19P0499</t>
  </si>
  <si>
    <t>19P3955124</t>
  </si>
  <si>
    <t>O3412257</t>
  </si>
  <si>
    <t>邱子慧</t>
  </si>
  <si>
    <t>19P0500</t>
  </si>
  <si>
    <t>19P3955125</t>
  </si>
  <si>
    <t>O3411805</t>
  </si>
  <si>
    <t>刘叔房</t>
  </si>
  <si>
    <t>19P0741</t>
  </si>
  <si>
    <t>19P3955126</t>
  </si>
  <si>
    <t>19P0742</t>
  </si>
  <si>
    <t>O3412767</t>
  </si>
  <si>
    <t>刘辉</t>
  </si>
  <si>
    <t>19P0743</t>
  </si>
  <si>
    <t>19P3955127</t>
  </si>
  <si>
    <t>19P0410</t>
  </si>
  <si>
    <t>O3411235</t>
  </si>
  <si>
    <t>王泽良</t>
  </si>
  <si>
    <t>19P0745</t>
  </si>
  <si>
    <t>19P3955128</t>
  </si>
  <si>
    <t>19P0744</t>
  </si>
  <si>
    <t>O3412246</t>
  </si>
  <si>
    <t>李珊红</t>
    <phoneticPr fontId="1" type="noConversion"/>
  </si>
  <si>
    <t>19P0718</t>
    <phoneticPr fontId="1" type="noConversion"/>
  </si>
  <si>
    <t>19P5298003</t>
  </si>
  <si>
    <t>19P0734</t>
  </si>
  <si>
    <t>O3362263</t>
  </si>
  <si>
    <t>第3批</t>
    <phoneticPr fontId="1" type="noConversion"/>
  </si>
  <si>
    <t>张素兰</t>
    <phoneticPr fontId="1" type="noConversion"/>
  </si>
  <si>
    <t>19P0719</t>
  </si>
  <si>
    <t>19P5298054</t>
  </si>
  <si>
    <t>19P0720</t>
  </si>
  <si>
    <t>O3362295</t>
  </si>
  <si>
    <t>李梅英</t>
    <phoneticPr fontId="1" type="noConversion"/>
  </si>
  <si>
    <t>19P0722</t>
  </si>
  <si>
    <t>19P5298002</t>
  </si>
  <si>
    <t>19P0733</t>
  </si>
  <si>
    <t>O3362148</t>
  </si>
  <si>
    <t>欧阳桓基</t>
    <phoneticPr fontId="1" type="noConversion"/>
  </si>
  <si>
    <t>19P0724</t>
  </si>
  <si>
    <t>19P5298021</t>
  </si>
  <si>
    <t>19P0723</t>
  </si>
  <si>
    <t>O3362135</t>
  </si>
  <si>
    <t>夏炳洪</t>
    <phoneticPr fontId="1" type="noConversion"/>
  </si>
  <si>
    <t>19P0725</t>
  </si>
  <si>
    <t>19P5298035</t>
  </si>
  <si>
    <t>19P0726</t>
  </si>
  <si>
    <t>O3411370</t>
  </si>
  <si>
    <r>
      <t>3.6</t>
    </r>
    <r>
      <rPr>
        <sz val="11"/>
        <color rgb="FFFF0000"/>
        <rFont val="等线"/>
        <family val="3"/>
        <charset val="134"/>
        <scheme val="minor"/>
      </rPr>
      <t>（3.7）</t>
    </r>
    <phoneticPr fontId="1" type="noConversion"/>
  </si>
  <si>
    <r>
      <t xml:space="preserve">      0.822</t>
    </r>
    <r>
      <rPr>
        <sz val="11"/>
        <color rgb="FFFF0000"/>
        <rFont val="等线"/>
        <family val="3"/>
        <charset val="134"/>
        <scheme val="minor"/>
      </rPr>
      <t>（0.79）</t>
    </r>
    <phoneticPr fontId="1" type="noConversion"/>
  </si>
  <si>
    <r>
      <t xml:space="preserve">              51</t>
    </r>
    <r>
      <rPr>
        <sz val="11"/>
        <color rgb="FFFF0000"/>
        <rFont val="等线"/>
        <family val="3"/>
        <charset val="134"/>
        <scheme val="minor"/>
      </rPr>
      <t>（60）</t>
    </r>
    <phoneticPr fontId="1" type="noConversion"/>
  </si>
  <si>
    <r>
      <t>31.922</t>
    </r>
    <r>
      <rPr>
        <sz val="11"/>
        <color rgb="FFFF0000"/>
        <rFont val="等线"/>
        <family val="3"/>
        <charset val="134"/>
        <scheme val="minor"/>
      </rPr>
      <t>(33.6ng)</t>
    </r>
    <phoneticPr fontId="1" type="noConversion"/>
  </si>
  <si>
    <t>重提</t>
    <phoneticPr fontId="1" type="noConversion"/>
  </si>
  <si>
    <t>徐凤娟</t>
    <phoneticPr fontId="1" type="noConversion"/>
  </si>
  <si>
    <t>19P0728</t>
  </si>
  <si>
    <t>19P5298042</t>
  </si>
  <si>
    <t>19P0727</t>
  </si>
  <si>
    <t>O3411113</t>
  </si>
  <si>
    <t>温木娇</t>
    <phoneticPr fontId="1" type="noConversion"/>
  </si>
  <si>
    <t>19P0729</t>
  </si>
  <si>
    <t>19P5298032</t>
  </si>
  <si>
    <t>19P0721</t>
  </si>
  <si>
    <t>L5926857</t>
  </si>
  <si>
    <t>李冬松</t>
    <phoneticPr fontId="1" type="noConversion"/>
  </si>
  <si>
    <t>19P0730</t>
  </si>
  <si>
    <t>19P5297997</t>
  </si>
  <si>
    <t>19P0717</t>
  </si>
  <si>
    <t>L5927300</t>
  </si>
  <si>
    <r>
      <t>3.6</t>
    </r>
    <r>
      <rPr>
        <sz val="11"/>
        <color rgb="FFFF0000"/>
        <rFont val="等线"/>
        <family val="3"/>
        <charset val="134"/>
        <scheme val="minor"/>
      </rPr>
      <t>（3.9）</t>
    </r>
    <phoneticPr fontId="1" type="noConversion"/>
  </si>
  <si>
    <r>
      <t>0.646</t>
    </r>
    <r>
      <rPr>
        <sz val="11"/>
        <color rgb="FFFF0000"/>
        <rFont val="等线"/>
        <family val="3"/>
        <charset val="134"/>
        <scheme val="minor"/>
      </rPr>
      <t>（0.738）</t>
    </r>
    <phoneticPr fontId="1" type="noConversion"/>
  </si>
  <si>
    <r>
      <t>51</t>
    </r>
    <r>
      <rPr>
        <sz val="11"/>
        <color rgb="FFFF0000"/>
        <rFont val="等线"/>
        <family val="3"/>
        <charset val="134"/>
        <scheme val="minor"/>
      </rPr>
      <t>（60）</t>
    </r>
    <phoneticPr fontId="1" type="noConversion"/>
  </si>
  <si>
    <r>
      <t>22.946</t>
    </r>
    <r>
      <rPr>
        <sz val="11"/>
        <color rgb="FFFF0000"/>
        <rFont val="等线"/>
        <family val="3"/>
        <charset val="134"/>
        <scheme val="minor"/>
      </rPr>
      <t>(31.4ng)</t>
    </r>
    <phoneticPr fontId="1" type="noConversion"/>
  </si>
  <si>
    <t>重提</t>
  </si>
  <si>
    <t>李武尧</t>
    <phoneticPr fontId="1" type="noConversion"/>
  </si>
  <si>
    <t>19P0731</t>
  </si>
  <si>
    <t>19P5298006</t>
  </si>
  <si>
    <t>19P0732</t>
  </si>
  <si>
    <t>O3411300</t>
  </si>
  <si>
    <t>梁国华</t>
    <phoneticPr fontId="1" type="noConversion"/>
  </si>
  <si>
    <t>19P0739</t>
  </si>
  <si>
    <t>19P5298012</t>
  </si>
  <si>
    <t>19P0841</t>
  </si>
  <si>
    <t>O3410653</t>
  </si>
  <si>
    <r>
      <t>3.6</t>
    </r>
    <r>
      <rPr>
        <sz val="11"/>
        <color rgb="FFFF0000"/>
        <rFont val="等线"/>
        <family val="3"/>
        <charset val="134"/>
        <scheme val="minor"/>
      </rPr>
      <t>（3.5）</t>
    </r>
    <phoneticPr fontId="1" type="noConversion"/>
  </si>
  <si>
    <r>
      <t>2.28</t>
    </r>
    <r>
      <rPr>
        <sz val="11"/>
        <color rgb="FFFF0000"/>
        <rFont val="等线"/>
        <family val="3"/>
        <charset val="134"/>
        <scheme val="minor"/>
      </rPr>
      <t>（1.14）</t>
    </r>
    <phoneticPr fontId="1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</si>
  <si>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(33ng)</t>
    </r>
    <phoneticPr fontId="1" type="noConversion"/>
  </si>
  <si>
    <t>肖跃辉</t>
    <phoneticPr fontId="1" type="noConversion"/>
  </si>
  <si>
    <t>19P0740</t>
  </si>
  <si>
    <t>19P5298038</t>
  </si>
  <si>
    <t>19P0840</t>
  </si>
  <si>
    <t>O3410595</t>
  </si>
  <si>
    <t>唐绍琼</t>
    <phoneticPr fontId="1" type="noConversion"/>
  </si>
  <si>
    <t>19P0747</t>
  </si>
  <si>
    <t>19P5298029</t>
  </si>
  <si>
    <t>19P0748</t>
  </si>
  <si>
    <t>O3362442</t>
  </si>
  <si>
    <t>王怀章</t>
    <phoneticPr fontId="1" type="noConversion"/>
  </si>
  <si>
    <t>19P0750</t>
  </si>
  <si>
    <t>19P5298030</t>
  </si>
  <si>
    <t>19P0749</t>
  </si>
  <si>
    <t>O3362470</t>
  </si>
  <si>
    <t>李亚清</t>
    <phoneticPr fontId="1" type="noConversion"/>
  </si>
  <si>
    <t>19P0754</t>
  </si>
  <si>
    <t>19P5298008</t>
  </si>
  <si>
    <t>19P0753</t>
  </si>
  <si>
    <t>O3362449</t>
  </si>
  <si>
    <t>李文坚</t>
    <phoneticPr fontId="1" type="noConversion"/>
  </si>
  <si>
    <t>19P0762</t>
  </si>
  <si>
    <t>19P5298005</t>
  </si>
  <si>
    <t>19P0945</t>
  </si>
  <si>
    <t>O3412527</t>
  </si>
  <si>
    <t>谢炳枢</t>
    <phoneticPr fontId="1" type="noConversion"/>
  </si>
  <si>
    <t>19P0763</t>
  </si>
  <si>
    <t>19P5298039</t>
  </si>
  <si>
    <t>19P0764</t>
  </si>
  <si>
    <t>O3412355</t>
  </si>
  <si>
    <t>杨群娣</t>
    <phoneticPr fontId="1" type="noConversion"/>
  </si>
  <si>
    <t>19P0767</t>
  </si>
  <si>
    <t>19P5298047</t>
  </si>
  <si>
    <t>19P0766</t>
  </si>
  <si>
    <t>O3412483</t>
  </si>
  <si>
    <r>
      <t>3.6</t>
    </r>
    <r>
      <rPr>
        <sz val="11"/>
        <color rgb="FFFF0000"/>
        <rFont val="等线"/>
        <family val="3"/>
        <charset val="134"/>
        <scheme val="minor"/>
      </rPr>
      <t>（3.6）</t>
    </r>
    <phoneticPr fontId="1" type="noConversion"/>
  </si>
  <si>
    <r>
      <t>0.506</t>
    </r>
    <r>
      <rPr>
        <sz val="11"/>
        <color rgb="FFFF0000"/>
        <rFont val="等线"/>
        <family val="3"/>
        <charset val="134"/>
        <scheme val="minor"/>
      </rPr>
      <t>（0.358）</t>
    </r>
    <phoneticPr fontId="1" type="noConversion"/>
  </si>
  <si>
    <r>
      <t>45</t>
    </r>
    <r>
      <rPr>
        <sz val="11"/>
        <color rgb="FFFF0000"/>
        <rFont val="等线"/>
        <family val="3"/>
        <charset val="134"/>
        <scheme val="minor"/>
      </rPr>
      <t>（60）</t>
    </r>
    <phoneticPr fontId="1" type="noConversion"/>
  </si>
  <si>
    <r>
      <t>12.8(</t>
    </r>
    <r>
      <rPr>
        <sz val="11"/>
        <color rgb="FFFF0000"/>
        <rFont val="等线"/>
        <family val="3"/>
        <charset val="134"/>
        <scheme val="minor"/>
      </rPr>
      <t>15.2ng)</t>
    </r>
    <phoneticPr fontId="1" type="noConversion"/>
  </si>
  <si>
    <t>李笑华</t>
    <phoneticPr fontId="1" type="noConversion"/>
  </si>
  <si>
    <t>19P0768</t>
  </si>
  <si>
    <t>19P5298007</t>
  </si>
  <si>
    <t>19P0765</t>
  </si>
  <si>
    <t>O3413148</t>
  </si>
  <si>
    <t>付容拓</t>
    <phoneticPr fontId="1" type="noConversion"/>
  </si>
  <si>
    <t>19P0771</t>
  </si>
  <si>
    <t>19P5297983</t>
  </si>
  <si>
    <t>19P0782</t>
  </si>
  <si>
    <t>L5925710</t>
  </si>
  <si>
    <r>
      <t>0.662</t>
    </r>
    <r>
      <rPr>
        <sz val="11"/>
        <color rgb="FFFF0000"/>
        <rFont val="等线"/>
        <family val="3"/>
        <charset val="134"/>
        <scheme val="minor"/>
      </rPr>
      <t>（0.642）</t>
    </r>
    <phoneticPr fontId="1" type="noConversion"/>
  </si>
  <si>
    <r>
      <t>19.8</t>
    </r>
    <r>
      <rPr>
        <sz val="11"/>
        <color rgb="FFFF0000"/>
        <rFont val="等线"/>
        <family val="3"/>
        <charset val="134"/>
        <scheme val="minor"/>
      </rPr>
      <t>(27.3)</t>
    </r>
    <phoneticPr fontId="1" type="noConversion"/>
  </si>
  <si>
    <t>廖校平</t>
    <phoneticPr fontId="1" type="noConversion"/>
  </si>
  <si>
    <t>19P0772</t>
  </si>
  <si>
    <t>19P5298014</t>
  </si>
  <si>
    <t>19P0795</t>
  </si>
  <si>
    <t>L5925665</t>
  </si>
  <si>
    <r>
      <t>3.6</t>
    </r>
    <r>
      <rPr>
        <sz val="11"/>
        <color rgb="FFFF0000"/>
        <rFont val="等线"/>
        <family val="3"/>
        <charset val="134"/>
        <scheme val="minor"/>
      </rPr>
      <t>（3.8）</t>
    </r>
    <phoneticPr fontId="1" type="noConversion"/>
  </si>
  <si>
    <r>
      <t>0.45</t>
    </r>
    <r>
      <rPr>
        <sz val="11"/>
        <color rgb="FFFF0000"/>
        <rFont val="等线"/>
        <family val="3"/>
        <charset val="134"/>
        <scheme val="minor"/>
      </rPr>
      <t>（0.554）</t>
    </r>
    <phoneticPr fontId="1" type="noConversion"/>
  </si>
  <si>
    <r>
      <t>13.4</t>
    </r>
    <r>
      <rPr>
        <sz val="11"/>
        <color rgb="FFFF0000"/>
        <rFont val="等线"/>
        <family val="3"/>
        <charset val="134"/>
        <scheme val="minor"/>
      </rPr>
      <t>(23.5ng</t>
    </r>
    <r>
      <rPr>
        <sz val="11"/>
        <rFont val="等线"/>
        <family val="2"/>
        <scheme val="minor"/>
      </rPr>
      <t>)</t>
    </r>
    <phoneticPr fontId="1" type="noConversion"/>
  </si>
  <si>
    <t>潘金妹</t>
    <phoneticPr fontId="1" type="noConversion"/>
  </si>
  <si>
    <t>19P0777</t>
  </si>
  <si>
    <t>19P5298024</t>
  </si>
  <si>
    <t>19P0774</t>
  </si>
  <si>
    <t>L5925740</t>
  </si>
  <si>
    <t>陈星梅</t>
    <phoneticPr fontId="1" type="noConversion"/>
  </si>
  <si>
    <t>19P0778</t>
  </si>
  <si>
    <t>19P5297978</t>
  </si>
  <si>
    <t>19P0784</t>
  </si>
  <si>
    <t>L5925706</t>
  </si>
  <si>
    <r>
      <t>0.426</t>
    </r>
    <r>
      <rPr>
        <sz val="11"/>
        <color rgb="FFFF0000"/>
        <rFont val="等线"/>
        <family val="3"/>
        <charset val="134"/>
        <scheme val="minor"/>
      </rPr>
      <t>（0.254）</t>
    </r>
    <phoneticPr fontId="1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</si>
  <si>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（60）</t>
    </r>
    <phoneticPr fontId="1" type="noConversion"/>
  </si>
  <si>
    <r>
      <t>11.3</t>
    </r>
    <r>
      <rPr>
        <sz val="11"/>
        <color rgb="FFFF0000"/>
        <rFont val="等线"/>
        <family val="3"/>
        <charset val="134"/>
        <scheme val="minor"/>
      </rPr>
      <t>(10.8ng)</t>
    </r>
    <phoneticPr fontId="1" type="noConversion"/>
  </si>
  <si>
    <t>邹金妹</t>
    <phoneticPr fontId="1" type="noConversion"/>
  </si>
  <si>
    <t>19P0780</t>
  </si>
  <si>
    <t>19P5298059</t>
  </si>
  <si>
    <t>19P0790</t>
  </si>
  <si>
    <t>L5925842</t>
  </si>
  <si>
    <t>巢秀英</t>
    <phoneticPr fontId="1" type="noConversion"/>
  </si>
  <si>
    <t>19P0781</t>
  </si>
  <si>
    <t>19P5297976</t>
  </si>
  <si>
    <t>19P0783</t>
  </si>
  <si>
    <t>L5925666</t>
  </si>
  <si>
    <t>杨炯恒</t>
    <phoneticPr fontId="1" type="noConversion"/>
  </si>
  <si>
    <t>19P0787</t>
  </si>
  <si>
    <t>19P5298045</t>
  </si>
  <si>
    <t>19P0776</t>
  </si>
  <si>
    <t>L5925785</t>
  </si>
  <si>
    <t>骆伯清</t>
    <phoneticPr fontId="1" type="noConversion"/>
  </si>
  <si>
    <t>19P0788</t>
  </si>
  <si>
    <t>19P5298019</t>
  </si>
  <si>
    <t>19P0775</t>
  </si>
  <si>
    <t>L5925828</t>
  </si>
  <si>
    <t>沈峰</t>
    <phoneticPr fontId="1" type="noConversion"/>
  </si>
  <si>
    <t>19P0789</t>
  </si>
  <si>
    <t>19P5298025</t>
  </si>
  <si>
    <t>19P0769</t>
  </si>
  <si>
    <t>L5925723</t>
  </si>
  <si>
    <t>杨木清</t>
    <phoneticPr fontId="1" type="noConversion"/>
  </si>
  <si>
    <t>19P0791</t>
  </si>
  <si>
    <t>19P5298046</t>
  </si>
  <si>
    <t>19P0785</t>
  </si>
  <si>
    <t>L5925885</t>
  </si>
  <si>
    <t>冯仙桃</t>
    <phoneticPr fontId="1" type="noConversion"/>
  </si>
  <si>
    <t>19P0792</t>
  </si>
  <si>
    <t>19P5297982</t>
  </si>
  <si>
    <t>19P0773</t>
  </si>
  <si>
    <t>L5925683</t>
  </si>
  <si>
    <t>温建明</t>
    <phoneticPr fontId="1" type="noConversion"/>
  </si>
  <si>
    <t>19P0794</t>
  </si>
  <si>
    <t>19P5298031</t>
  </si>
  <si>
    <t>19P0786</t>
  </si>
  <si>
    <t>L5925872</t>
  </si>
  <si>
    <t>赖志绝</t>
    <phoneticPr fontId="1" type="noConversion"/>
  </si>
  <si>
    <t>19P0796</t>
  </si>
  <si>
    <t>19P5297996</t>
  </si>
  <si>
    <t>19P0941</t>
  </si>
  <si>
    <t>L5925751</t>
  </si>
  <si>
    <t>杨群勇</t>
    <phoneticPr fontId="1" type="noConversion"/>
  </si>
  <si>
    <t>19P0798</t>
  </si>
  <si>
    <t>19P5298048</t>
  </si>
  <si>
    <t>19P0797</t>
  </si>
  <si>
    <t>O3362315</t>
  </si>
  <si>
    <t>李镜波</t>
    <phoneticPr fontId="1" type="noConversion"/>
  </si>
  <si>
    <t>19P0799</t>
  </si>
  <si>
    <t>19P5298001</t>
  </si>
  <si>
    <t>19P0803</t>
  </si>
  <si>
    <t>O3362287</t>
  </si>
  <si>
    <t>曾梅芳</t>
    <phoneticPr fontId="1" type="noConversion"/>
  </si>
  <si>
    <t>19P0802</t>
  </si>
  <si>
    <t>19P5297974</t>
  </si>
  <si>
    <t>19P0800</t>
  </si>
  <si>
    <t>O3362303</t>
  </si>
  <si>
    <t>冯伯潮</t>
    <phoneticPr fontId="1" type="noConversion"/>
  </si>
  <si>
    <t>19P0804</t>
  </si>
  <si>
    <t>19P5297980</t>
  </si>
  <si>
    <t>19P0801</t>
  </si>
  <si>
    <t>O3362422</t>
  </si>
  <si>
    <t>谢伟英</t>
    <phoneticPr fontId="1" type="noConversion"/>
  </si>
  <si>
    <t>19P0805</t>
  </si>
  <si>
    <t>19P5298041</t>
  </si>
  <si>
    <t>19P0809</t>
  </si>
  <si>
    <t>O3362283</t>
  </si>
  <si>
    <t>刘胡华</t>
    <phoneticPr fontId="1" type="noConversion"/>
  </si>
  <si>
    <t>19P0808</t>
  </si>
  <si>
    <t>19P5298017</t>
  </si>
  <si>
    <t>19P0806</t>
  </si>
  <si>
    <t>O3362282</t>
  </si>
  <si>
    <t>钟雪英</t>
    <phoneticPr fontId="1" type="noConversion"/>
  </si>
  <si>
    <t>19P0810</t>
  </si>
  <si>
    <t>19P5298057</t>
  </si>
  <si>
    <t>19P0807</t>
  </si>
  <si>
    <t>O3362435</t>
  </si>
  <si>
    <t>陈卫娟</t>
    <phoneticPr fontId="1" type="noConversion"/>
  </si>
  <si>
    <t>19P0812</t>
  </si>
  <si>
    <t>19P5297977</t>
  </si>
  <si>
    <t>19P0820</t>
  </si>
  <si>
    <t>O3362290</t>
  </si>
  <si>
    <t>张达山</t>
    <phoneticPr fontId="1" type="noConversion"/>
  </si>
  <si>
    <t>19P0813</t>
  </si>
  <si>
    <t>19P5298053</t>
  </si>
  <si>
    <t>19P0811</t>
  </si>
  <si>
    <t>O3362267</t>
  </si>
  <si>
    <t>刘灼兴</t>
    <phoneticPr fontId="1" type="noConversion"/>
  </si>
  <si>
    <t>19P0814</t>
  </si>
  <si>
    <t>19P5298018</t>
  </si>
  <si>
    <t>19P0816</t>
  </si>
  <si>
    <t>O3362239</t>
  </si>
  <si>
    <t>李银娣</t>
    <phoneticPr fontId="1" type="noConversion"/>
  </si>
  <si>
    <t>19P0815</t>
  </si>
  <si>
    <t>19P5298010</t>
  </si>
  <si>
    <t>19P0818</t>
  </si>
  <si>
    <t>O3362240</t>
  </si>
  <si>
    <t>吴镜波</t>
    <phoneticPr fontId="1" type="noConversion"/>
  </si>
  <si>
    <t>19P0817</t>
    <phoneticPr fontId="1" type="noConversion"/>
  </si>
  <si>
    <t>19P5298034</t>
  </si>
  <si>
    <t>19P0819</t>
  </si>
  <si>
    <t>O3362133</t>
  </si>
  <si>
    <t>吴伯梅</t>
    <phoneticPr fontId="1" type="noConversion"/>
  </si>
  <si>
    <t>19P0821</t>
  </si>
  <si>
    <t>19P5298033</t>
  </si>
  <si>
    <t>19P0822</t>
  </si>
  <si>
    <t>O3362311</t>
  </si>
  <si>
    <t>李结花</t>
    <phoneticPr fontId="1" type="noConversion"/>
  </si>
  <si>
    <t>19P0823</t>
  </si>
  <si>
    <t>19P5298000</t>
  </si>
  <si>
    <t>19P0834</t>
  </si>
  <si>
    <t>O3412738</t>
  </si>
  <si>
    <t>冯秋容</t>
    <phoneticPr fontId="1" type="noConversion"/>
  </si>
  <si>
    <t>19P0824</t>
  </si>
  <si>
    <t>19P5297981</t>
  </si>
  <si>
    <t>19P0825</t>
  </si>
  <si>
    <t>O3362254</t>
  </si>
  <si>
    <t>肖槛桓</t>
    <phoneticPr fontId="1" type="noConversion"/>
  </si>
  <si>
    <t>19P0826</t>
  </si>
  <si>
    <t>19P5298036</t>
  </si>
  <si>
    <t>19P0835</t>
  </si>
  <si>
    <t>L5927339</t>
  </si>
  <si>
    <t>郭翠凡</t>
    <phoneticPr fontId="1" type="noConversion"/>
  </si>
  <si>
    <t>19P0827</t>
  </si>
  <si>
    <t>19P5297987</t>
  </si>
  <si>
    <t>19P0836</t>
  </si>
  <si>
    <t>L5926837</t>
  </si>
  <si>
    <t>林智棠</t>
    <phoneticPr fontId="1" type="noConversion"/>
  </si>
  <si>
    <t>19P0829</t>
  </si>
  <si>
    <t>19P5298016</t>
  </si>
  <si>
    <t>19P0828</t>
  </si>
  <si>
    <t>O3362405</t>
  </si>
  <si>
    <t>李汉云</t>
    <phoneticPr fontId="1" type="noConversion"/>
  </si>
  <si>
    <t>19P0832</t>
  </si>
  <si>
    <t>19P5297999</t>
  </si>
  <si>
    <t>19P0735</t>
  </si>
  <si>
    <t>O3362436</t>
  </si>
  <si>
    <t>林杏连</t>
    <phoneticPr fontId="1" type="noConversion"/>
  </si>
  <si>
    <t>19P0837</t>
  </si>
  <si>
    <t>19P5298015</t>
  </si>
  <si>
    <t>19P0830</t>
  </si>
  <si>
    <t>O3362304</t>
  </si>
  <si>
    <t>李国安</t>
    <phoneticPr fontId="1" type="noConversion"/>
  </si>
  <si>
    <t>19P0838</t>
  </si>
  <si>
    <t>19P5297998</t>
  </si>
  <si>
    <t>19P0736</t>
  </si>
  <si>
    <t>O3362286</t>
  </si>
  <si>
    <t>肖用才</t>
    <phoneticPr fontId="1" type="noConversion"/>
  </si>
  <si>
    <t>19P0842</t>
  </si>
  <si>
    <t>19P5298037</t>
  </si>
  <si>
    <t>19P0738</t>
  </si>
  <si>
    <t>L5926769</t>
  </si>
  <si>
    <t>李世然</t>
    <phoneticPr fontId="1" type="noConversion"/>
  </si>
  <si>
    <t>19P0843</t>
  </si>
  <si>
    <t>19P5298004</t>
  </si>
  <si>
    <t>19P0737</t>
  </si>
  <si>
    <t>O3362445</t>
  </si>
  <si>
    <t>陈银招</t>
    <phoneticPr fontId="1" type="noConversion"/>
  </si>
  <si>
    <t>19P0844</t>
  </si>
  <si>
    <t>19P5297979</t>
  </si>
  <si>
    <t>19P0831</t>
  </si>
  <si>
    <t>O3362275</t>
  </si>
  <si>
    <t>曾连娣</t>
    <phoneticPr fontId="1" type="noConversion"/>
  </si>
  <si>
    <t>19P0845</t>
  </si>
  <si>
    <t>19P5297973</t>
  </si>
  <si>
    <t>19P0839</t>
  </si>
  <si>
    <t>O3362231</t>
  </si>
  <si>
    <t>杨史仁</t>
    <phoneticPr fontId="1" type="noConversion"/>
  </si>
  <si>
    <t>19P0878</t>
  </si>
  <si>
    <t>19P5298050</t>
  </si>
  <si>
    <t>19P0881</t>
  </si>
  <si>
    <t>O3412485</t>
  </si>
  <si>
    <t>杨财英</t>
    <phoneticPr fontId="1" type="noConversion"/>
  </si>
  <si>
    <t>19P0879</t>
  </si>
  <si>
    <t>19P5298044</t>
  </si>
  <si>
    <t>19P0877</t>
  </si>
  <si>
    <t>O3412406</t>
  </si>
  <si>
    <t>谭伟宁</t>
    <phoneticPr fontId="1" type="noConversion"/>
  </si>
  <si>
    <t>19P0883</t>
  </si>
  <si>
    <t>19P5298028</t>
  </si>
  <si>
    <t>19P0882</t>
  </si>
  <si>
    <t>O3412103</t>
  </si>
  <si>
    <t>莫玉如</t>
    <phoneticPr fontId="1" type="noConversion"/>
  </si>
  <si>
    <t>19P0887</t>
  </si>
  <si>
    <t>19P5298020</t>
  </si>
  <si>
    <t>19P0889</t>
  </si>
  <si>
    <t>O3413581</t>
  </si>
  <si>
    <t>杨小荣</t>
    <phoneticPr fontId="1" type="noConversion"/>
  </si>
  <si>
    <t>19P0888</t>
  </si>
  <si>
    <t>19P5298051</t>
  </si>
  <si>
    <t>19P0884</t>
  </si>
  <si>
    <t>L5925642</t>
  </si>
  <si>
    <t>枼丁明</t>
    <phoneticPr fontId="1" type="noConversion"/>
  </si>
  <si>
    <t>19P0890</t>
  </si>
  <si>
    <t>19P5298052</t>
  </si>
  <si>
    <t>19P0891</t>
  </si>
  <si>
    <t>L5925651</t>
  </si>
  <si>
    <t>谭翠和</t>
    <phoneticPr fontId="1" type="noConversion"/>
  </si>
  <si>
    <t>19P0893</t>
  </si>
  <si>
    <t>19P5298027</t>
  </si>
  <si>
    <t>19P0894</t>
  </si>
  <si>
    <t>O3412671</t>
  </si>
  <si>
    <t>高耀星</t>
    <phoneticPr fontId="1" type="noConversion"/>
  </si>
  <si>
    <t>19P0897</t>
  </si>
  <si>
    <t>19P5297985</t>
  </si>
  <si>
    <t>19P0898</t>
  </si>
  <si>
    <t>L5926008</t>
  </si>
  <si>
    <t>黄宝泉</t>
    <phoneticPr fontId="1" type="noConversion"/>
  </si>
  <si>
    <t>19P0900</t>
  </si>
  <si>
    <t>19P5297989</t>
  </si>
  <si>
    <t>19P0901</t>
  </si>
  <si>
    <t>L5925724</t>
  </si>
  <si>
    <t>黄凤香</t>
    <phoneticPr fontId="1" type="noConversion"/>
  </si>
  <si>
    <t>19P0904</t>
  </si>
  <si>
    <t>19P5297991</t>
  </si>
  <si>
    <t>19P0905</t>
  </si>
  <si>
    <t>L5925726</t>
  </si>
  <si>
    <t>黄汝林</t>
    <phoneticPr fontId="1" type="noConversion"/>
  </si>
  <si>
    <t>19P0906</t>
  </si>
  <si>
    <t>19P5297994</t>
  </si>
  <si>
    <t>19P0911</t>
  </si>
  <si>
    <t>L5925839</t>
  </si>
  <si>
    <t>钟邓尧</t>
    <phoneticPr fontId="1" type="noConversion"/>
  </si>
  <si>
    <t>19P0908</t>
  </si>
  <si>
    <t>19P5298055</t>
  </si>
  <si>
    <t>19P0909</t>
  </si>
  <si>
    <t>L5925762</t>
  </si>
  <si>
    <t>梁锡兰</t>
    <phoneticPr fontId="1" type="noConversion"/>
  </si>
  <si>
    <t>19P0910</t>
  </si>
  <si>
    <t>19P5298013</t>
  </si>
  <si>
    <t>19P0912</t>
  </si>
  <si>
    <t>L5925691</t>
  </si>
  <si>
    <t>钟庆平</t>
    <phoneticPr fontId="1" type="noConversion"/>
  </si>
  <si>
    <t>19P0913</t>
  </si>
  <si>
    <t>19P5298056</t>
  </si>
  <si>
    <t>19P0928</t>
  </si>
  <si>
    <t>L5925719</t>
  </si>
  <si>
    <t>黄泽标</t>
    <phoneticPr fontId="1" type="noConversion"/>
  </si>
  <si>
    <t>19P0914</t>
  </si>
  <si>
    <t>19P5297995</t>
  </si>
  <si>
    <t>19P0907</t>
  </si>
  <si>
    <t>L5926860</t>
  </si>
  <si>
    <t>黄浩深</t>
    <phoneticPr fontId="1" type="noConversion"/>
  </si>
  <si>
    <t>19P0915</t>
  </si>
  <si>
    <t>19P5297992</t>
  </si>
  <si>
    <t>19P0903</t>
  </si>
  <si>
    <t>L5925677</t>
  </si>
  <si>
    <t>颜克勤</t>
    <phoneticPr fontId="1" type="noConversion"/>
  </si>
  <si>
    <t>19P0916</t>
  </si>
  <si>
    <t>19P5298043</t>
  </si>
  <si>
    <t>19P0899</t>
  </si>
  <si>
    <t>L5925764</t>
  </si>
  <si>
    <t>高玉兴</t>
    <phoneticPr fontId="1" type="noConversion"/>
  </si>
  <si>
    <t>19P0917</t>
  </si>
  <si>
    <t>19P5297986</t>
  </si>
  <si>
    <t>19P0918</t>
  </si>
  <si>
    <t>L5925709</t>
  </si>
  <si>
    <t>黄焕均</t>
    <phoneticPr fontId="1" type="noConversion"/>
  </si>
  <si>
    <t>19P0919</t>
  </si>
  <si>
    <t>19P5297993</t>
  </si>
  <si>
    <t>19P0846</t>
  </si>
  <si>
    <t>L5925738</t>
  </si>
  <si>
    <t>谢榕莲</t>
    <phoneticPr fontId="1" type="noConversion"/>
  </si>
  <si>
    <t>19P0922</t>
  </si>
  <si>
    <t>19P5298040</t>
  </si>
  <si>
    <t>19P0896</t>
  </si>
  <si>
    <t>L5925731</t>
  </si>
  <si>
    <t>高明坤</t>
    <phoneticPr fontId="1" type="noConversion"/>
  </si>
  <si>
    <t>19P0923</t>
  </si>
  <si>
    <t>19P5297984</t>
  </si>
  <si>
    <t>19P0927</t>
  </si>
  <si>
    <t>L5925755</t>
  </si>
  <si>
    <t>何观珍</t>
    <phoneticPr fontId="1" type="noConversion"/>
  </si>
  <si>
    <t>19P0924</t>
  </si>
  <si>
    <t>19P5297988</t>
  </si>
  <si>
    <t>19P0902</t>
  </si>
  <si>
    <t>L5925733</t>
  </si>
  <si>
    <t>黄伯兴</t>
    <phoneticPr fontId="1" type="noConversion"/>
  </si>
  <si>
    <t>19P0925</t>
  </si>
  <si>
    <t>19P5297990</t>
  </si>
  <si>
    <t>19P0926</t>
  </si>
  <si>
    <t>L5925787</t>
  </si>
  <si>
    <t>蔡珍玲</t>
    <phoneticPr fontId="1" type="noConversion"/>
  </si>
  <si>
    <t>19P0933</t>
  </si>
  <si>
    <t>19P5297972</t>
  </si>
  <si>
    <t>19P0930</t>
  </si>
  <si>
    <t>L5925634</t>
  </si>
  <si>
    <t>欧阳惠英</t>
    <phoneticPr fontId="1" type="noConversion"/>
  </si>
  <si>
    <t>19P0934</t>
  </si>
  <si>
    <t>19P5298022</t>
  </si>
  <si>
    <t>19P0932</t>
  </si>
  <si>
    <t>O3413575</t>
  </si>
  <si>
    <t>苏国笑</t>
    <phoneticPr fontId="1" type="noConversion"/>
  </si>
  <si>
    <t>19P0935</t>
  </si>
  <si>
    <t>19P5298026</t>
  </si>
  <si>
    <t>19P0938</t>
  </si>
  <si>
    <t>L5926291</t>
  </si>
  <si>
    <t>欧阳月珍</t>
    <phoneticPr fontId="1" type="noConversion"/>
  </si>
  <si>
    <t>19P0937</t>
  </si>
  <si>
    <t>19P5298023</t>
  </si>
  <si>
    <t>19P0936</t>
  </si>
  <si>
    <t>L5925653</t>
  </si>
  <si>
    <t>巢石勇</t>
    <phoneticPr fontId="1" type="noConversion"/>
  </si>
  <si>
    <t>19P0939</t>
  </si>
  <si>
    <t>19P5297975</t>
  </si>
  <si>
    <t>19P0929</t>
  </si>
  <si>
    <t>O3413577</t>
  </si>
  <si>
    <t>李智明</t>
    <phoneticPr fontId="1" type="noConversion"/>
  </si>
  <si>
    <t>19P0940</t>
  </si>
  <si>
    <t>19P5298011</t>
  </si>
  <si>
    <t>19P0931</t>
  </si>
  <si>
    <t>O3413579</t>
  </si>
  <si>
    <t>杨榕枝</t>
    <phoneticPr fontId="1" type="noConversion"/>
  </si>
  <si>
    <t>19P0942</t>
  </si>
  <si>
    <t>19P5298049</t>
  </si>
  <si>
    <t>19P0770</t>
  </si>
  <si>
    <t>L5925671</t>
  </si>
  <si>
    <t>李燕玲</t>
    <phoneticPr fontId="1" type="noConversion"/>
  </si>
  <si>
    <t>19P0943</t>
  </si>
  <si>
    <t>19P5298009</t>
  </si>
  <si>
    <t>19P0779</t>
  </si>
  <si>
    <t>L5925752</t>
  </si>
  <si>
    <t>邹东辉</t>
    <phoneticPr fontId="1" type="noConversion"/>
  </si>
  <si>
    <t>19P0944</t>
  </si>
  <si>
    <t>19P5298058</t>
  </si>
  <si>
    <t>19P0793</t>
  </si>
  <si>
    <t>L5925680</t>
  </si>
  <si>
    <t>R132</t>
  </si>
  <si>
    <t>六院肠癌</t>
    <phoneticPr fontId="1" type="noConversion"/>
  </si>
  <si>
    <t>19P5803679</t>
  </si>
  <si>
    <t>R128</t>
  </si>
  <si>
    <t>19P5803678</t>
  </si>
  <si>
    <t>R127</t>
  </si>
  <si>
    <t>19P5803677</t>
  </si>
  <si>
    <t>R122</t>
  </si>
  <si>
    <t>19P5803676</t>
  </si>
  <si>
    <t>R088</t>
  </si>
  <si>
    <t>19P5803675</t>
  </si>
  <si>
    <t>R078</t>
  </si>
  <si>
    <t>19P5803674</t>
  </si>
  <si>
    <t>R074</t>
  </si>
  <si>
    <t>19P5803673</t>
  </si>
  <si>
    <t>R058</t>
  </si>
  <si>
    <t>19P5803672</t>
  </si>
  <si>
    <t>R049</t>
  </si>
  <si>
    <t>19P5803671</t>
  </si>
  <si>
    <t>R046</t>
  </si>
  <si>
    <t>19P5803670</t>
  </si>
  <si>
    <t>R042</t>
  </si>
  <si>
    <t>19P5803669</t>
  </si>
  <si>
    <t>R040</t>
  </si>
  <si>
    <t>19P5803668</t>
  </si>
  <si>
    <t>R034</t>
  </si>
  <si>
    <t>19P5803667</t>
  </si>
  <si>
    <t>R033</t>
  </si>
  <si>
    <t>19P5803666</t>
  </si>
  <si>
    <t>R029</t>
  </si>
  <si>
    <t>19P5803665</t>
  </si>
  <si>
    <t>R026</t>
  </si>
  <si>
    <t>19P5803664</t>
  </si>
  <si>
    <t>R022</t>
  </si>
  <si>
    <t>19P5803663</t>
  </si>
  <si>
    <t>R020</t>
  </si>
  <si>
    <t>19P5803662</t>
  </si>
  <si>
    <t>R017</t>
  </si>
  <si>
    <t>19P5803661</t>
  </si>
  <si>
    <t>2019.8.12</t>
    <phoneticPr fontId="1" type="noConversion"/>
  </si>
  <si>
    <t>刘成</t>
    <phoneticPr fontId="1" type="noConversion"/>
  </si>
  <si>
    <t>19P1098</t>
    <phoneticPr fontId="1" type="noConversion"/>
  </si>
  <si>
    <t>19P5803682</t>
  </si>
  <si>
    <t>黄诗沄</t>
    <phoneticPr fontId="1" type="noConversion"/>
  </si>
  <si>
    <t>19P1099</t>
    <phoneticPr fontId="1" type="noConversion"/>
  </si>
  <si>
    <t>19P5803681</t>
  </si>
  <si>
    <t>肖祥光</t>
    <phoneticPr fontId="1" type="noConversion"/>
  </si>
  <si>
    <t>19P1100</t>
    <phoneticPr fontId="1" type="noConversion"/>
  </si>
  <si>
    <t>19P5803680</t>
  </si>
  <si>
    <t>2019.8.15</t>
    <phoneticPr fontId="1" type="noConversion"/>
  </si>
  <si>
    <t>赵云宏</t>
    <phoneticPr fontId="1" type="noConversion"/>
  </si>
  <si>
    <t>19P1097</t>
    <phoneticPr fontId="1" type="noConversion"/>
  </si>
  <si>
    <t>19P5803683</t>
  </si>
  <si>
    <t>2019.8.16</t>
    <phoneticPr fontId="1" type="noConversion"/>
  </si>
  <si>
    <t>黄基美</t>
    <phoneticPr fontId="1" type="noConversion"/>
  </si>
  <si>
    <t>19P1096</t>
    <phoneticPr fontId="1" type="noConversion"/>
  </si>
  <si>
    <t>19P5803684</t>
  </si>
  <si>
    <t>2019.8.19</t>
    <phoneticPr fontId="1" type="noConversion"/>
  </si>
  <si>
    <t>张有花</t>
    <phoneticPr fontId="1" type="noConversion"/>
  </si>
  <si>
    <t>19P1095</t>
    <phoneticPr fontId="1" type="noConversion"/>
  </si>
  <si>
    <t>19P5803685</t>
  </si>
  <si>
    <t>2019.8.21</t>
    <phoneticPr fontId="1" type="noConversion"/>
  </si>
  <si>
    <t>梁国煌</t>
    <phoneticPr fontId="1" type="noConversion"/>
  </si>
  <si>
    <t>19P1091</t>
    <phoneticPr fontId="1" type="noConversion"/>
  </si>
  <si>
    <t>19P5803689</t>
  </si>
  <si>
    <t>邓秀清</t>
    <phoneticPr fontId="1" type="noConversion"/>
  </si>
  <si>
    <t>19P1092</t>
    <phoneticPr fontId="1" type="noConversion"/>
  </si>
  <si>
    <t>19P5803688</t>
  </si>
  <si>
    <t>陈锦菊</t>
    <phoneticPr fontId="1" type="noConversion"/>
  </si>
  <si>
    <t>19P1093</t>
    <phoneticPr fontId="1" type="noConversion"/>
  </si>
  <si>
    <t>19P5803687</t>
  </si>
  <si>
    <t>林少妹</t>
    <phoneticPr fontId="1" type="noConversion"/>
  </si>
  <si>
    <t>19P1094</t>
    <phoneticPr fontId="1" type="noConversion"/>
  </si>
  <si>
    <t>19P5803686</t>
  </si>
  <si>
    <t>2019.09.03</t>
    <phoneticPr fontId="1" type="noConversion"/>
  </si>
  <si>
    <t>江兰姜</t>
    <phoneticPr fontId="1" type="noConversion"/>
  </si>
  <si>
    <t>19P1085</t>
    <phoneticPr fontId="1" type="noConversion"/>
  </si>
  <si>
    <t>19P6714042</t>
  </si>
  <si>
    <t>黄国帆</t>
    <phoneticPr fontId="1" type="noConversion"/>
  </si>
  <si>
    <t>19P1086</t>
    <phoneticPr fontId="1" type="noConversion"/>
  </si>
  <si>
    <t>19P6714041</t>
  </si>
  <si>
    <t>2019.09.04</t>
    <phoneticPr fontId="1" type="noConversion"/>
  </si>
  <si>
    <t>赖建辉</t>
    <phoneticPr fontId="1" type="noConversion"/>
  </si>
  <si>
    <t>19P1083</t>
    <phoneticPr fontId="1" type="noConversion"/>
  </si>
  <si>
    <t>19P6714044</t>
  </si>
  <si>
    <t>李秋武</t>
    <phoneticPr fontId="1" type="noConversion"/>
  </si>
  <si>
    <t>19P1084</t>
    <phoneticPr fontId="1" type="noConversion"/>
  </si>
  <si>
    <t>19P6714043</t>
  </si>
  <si>
    <t>2019.09.05</t>
    <phoneticPr fontId="1" type="noConversion"/>
  </si>
  <si>
    <t>周镇</t>
    <phoneticPr fontId="1" type="noConversion"/>
  </si>
  <si>
    <t>19P1081</t>
    <phoneticPr fontId="1" type="noConversion"/>
  </si>
  <si>
    <t>19P6714046</t>
  </si>
  <si>
    <t>22建库失败</t>
    <phoneticPr fontId="1" type="noConversion"/>
  </si>
  <si>
    <t>廖进娣</t>
    <phoneticPr fontId="1" type="noConversion"/>
  </si>
  <si>
    <t>19P1082</t>
    <phoneticPr fontId="1" type="noConversion"/>
  </si>
  <si>
    <t>19P6714045</t>
  </si>
  <si>
    <t>2019.09.06</t>
    <phoneticPr fontId="1" type="noConversion"/>
  </si>
  <si>
    <t>王玉宝</t>
    <phoneticPr fontId="1" type="noConversion"/>
  </si>
  <si>
    <t>19P1079</t>
    <phoneticPr fontId="1" type="noConversion"/>
  </si>
  <si>
    <t>19P6714048</t>
  </si>
  <si>
    <t>丘展锋</t>
    <phoneticPr fontId="1" type="noConversion"/>
  </si>
  <si>
    <t>19P1080</t>
    <phoneticPr fontId="1" type="noConversion"/>
  </si>
  <si>
    <t>19P6714047</t>
  </si>
  <si>
    <t>2019.09.10</t>
    <phoneticPr fontId="1" type="noConversion"/>
  </si>
  <si>
    <t>宋鹏武</t>
    <phoneticPr fontId="1" type="noConversion"/>
  </si>
  <si>
    <t>19P1078</t>
    <phoneticPr fontId="1" type="noConversion"/>
  </si>
  <si>
    <t>19P6714049</t>
  </si>
  <si>
    <t>2019.09.11</t>
    <phoneticPr fontId="1" type="noConversion"/>
  </si>
  <si>
    <t>黄小畅</t>
    <phoneticPr fontId="1" type="noConversion"/>
  </si>
  <si>
    <t>19P1077</t>
    <phoneticPr fontId="1" type="noConversion"/>
  </si>
  <si>
    <t>19P6714050</t>
  </si>
  <si>
    <t>2019.09.16</t>
    <phoneticPr fontId="1" type="noConversion"/>
  </si>
  <si>
    <t>黄春林</t>
    <phoneticPr fontId="1" type="noConversion"/>
  </si>
  <si>
    <t>19P1076</t>
    <phoneticPr fontId="1" type="noConversion"/>
  </si>
  <si>
    <t>19P6714051</t>
  </si>
  <si>
    <t>2019.09.17</t>
    <phoneticPr fontId="1" type="noConversion"/>
  </si>
  <si>
    <t xml:space="preserve">庄娘平 </t>
    <phoneticPr fontId="1" type="noConversion"/>
  </si>
  <si>
    <t>19P1073</t>
    <phoneticPr fontId="1" type="noConversion"/>
  </si>
  <si>
    <t>19P6714054</t>
  </si>
  <si>
    <t>马碧芳</t>
    <phoneticPr fontId="1" type="noConversion"/>
  </si>
  <si>
    <t>19P1074</t>
    <phoneticPr fontId="1" type="noConversion"/>
  </si>
  <si>
    <t>19P6714053</t>
  </si>
  <si>
    <t>张有梅</t>
    <phoneticPr fontId="1" type="noConversion"/>
  </si>
  <si>
    <t>19P1075</t>
    <phoneticPr fontId="1" type="noConversion"/>
  </si>
  <si>
    <t>19P6714052</t>
  </si>
  <si>
    <t>2019.09.18</t>
    <phoneticPr fontId="1" type="noConversion"/>
  </si>
  <si>
    <t>郑结来</t>
    <phoneticPr fontId="1" type="noConversion"/>
  </si>
  <si>
    <t>19P1072</t>
    <phoneticPr fontId="1" type="noConversion"/>
  </si>
  <si>
    <t>19P6714055</t>
  </si>
  <si>
    <t>2019.09.20</t>
    <phoneticPr fontId="1" type="noConversion"/>
  </si>
  <si>
    <t>苏国全</t>
    <phoneticPr fontId="1" type="noConversion"/>
  </si>
  <si>
    <t>19P1069</t>
    <phoneticPr fontId="1" type="noConversion"/>
  </si>
  <si>
    <t>19P6714058</t>
  </si>
  <si>
    <t>陈立英</t>
    <phoneticPr fontId="1" type="noConversion"/>
  </si>
  <si>
    <t>19P1070</t>
    <phoneticPr fontId="1" type="noConversion"/>
  </si>
  <si>
    <t>19P6714057</t>
  </si>
  <si>
    <t>黄英纳</t>
    <phoneticPr fontId="1" type="noConversion"/>
  </si>
  <si>
    <t>19P1071</t>
    <phoneticPr fontId="1" type="noConversion"/>
  </si>
  <si>
    <t>19P6714056</t>
  </si>
  <si>
    <t>2019.09.23</t>
    <phoneticPr fontId="1" type="noConversion"/>
  </si>
  <si>
    <t>廖愈雄</t>
    <phoneticPr fontId="1" type="noConversion"/>
  </si>
  <si>
    <t>19P1065</t>
    <phoneticPr fontId="1" type="noConversion"/>
  </si>
  <si>
    <t>19P6714062</t>
  </si>
  <si>
    <t>汪美容</t>
    <phoneticPr fontId="1" type="noConversion"/>
  </si>
  <si>
    <t>19P1066</t>
    <phoneticPr fontId="1" type="noConversion"/>
  </si>
  <si>
    <t>19P6714061</t>
  </si>
  <si>
    <t>谢奕辉</t>
    <phoneticPr fontId="1" type="noConversion"/>
  </si>
  <si>
    <t>19P1067</t>
    <phoneticPr fontId="1" type="noConversion"/>
  </si>
  <si>
    <t>19P6714060</t>
  </si>
  <si>
    <t>潘加长</t>
    <phoneticPr fontId="1" type="noConversion"/>
  </si>
  <si>
    <t>19P1068</t>
    <phoneticPr fontId="1" type="noConversion"/>
  </si>
  <si>
    <t>19P6714059</t>
  </si>
  <si>
    <t>2019.09.24</t>
    <phoneticPr fontId="1" type="noConversion"/>
  </si>
  <si>
    <t>黄瑞浓</t>
    <phoneticPr fontId="1" type="noConversion"/>
  </si>
  <si>
    <t>19P1061</t>
    <phoneticPr fontId="1" type="noConversion"/>
  </si>
  <si>
    <t>19P6714066</t>
  </si>
  <si>
    <t>何文川</t>
    <phoneticPr fontId="1" type="noConversion"/>
  </si>
  <si>
    <t>19P1062</t>
    <phoneticPr fontId="1" type="noConversion"/>
  </si>
  <si>
    <t>19P6714065</t>
  </si>
  <si>
    <t>陈惠生</t>
    <phoneticPr fontId="1" type="noConversion"/>
  </si>
  <si>
    <t>19P1063</t>
    <phoneticPr fontId="1" type="noConversion"/>
  </si>
  <si>
    <t>19P6714064</t>
  </si>
  <si>
    <t>何琼彬</t>
    <phoneticPr fontId="1" type="noConversion"/>
  </si>
  <si>
    <t>19P1064</t>
    <phoneticPr fontId="1" type="noConversion"/>
  </si>
  <si>
    <t>19P6714063</t>
  </si>
  <si>
    <t>2019.8.27</t>
    <phoneticPr fontId="1" type="noConversion"/>
  </si>
  <si>
    <t>李焕文</t>
    <phoneticPr fontId="1" type="noConversion"/>
  </si>
  <si>
    <t>19P1088</t>
    <phoneticPr fontId="1" type="noConversion"/>
  </si>
  <si>
    <t>19P6714039</t>
  </si>
  <si>
    <t>游进友</t>
    <phoneticPr fontId="1" type="noConversion"/>
  </si>
  <si>
    <t>19P1089</t>
    <phoneticPr fontId="1" type="noConversion"/>
  </si>
  <si>
    <t>19P6714038</t>
  </si>
  <si>
    <t>卢汉贤</t>
    <phoneticPr fontId="1" type="noConversion"/>
  </si>
  <si>
    <t>19P1090</t>
    <phoneticPr fontId="1" type="noConversion"/>
  </si>
  <si>
    <t>19P6714037</t>
  </si>
  <si>
    <t>2019.8.28</t>
    <phoneticPr fontId="1" type="noConversion"/>
  </si>
  <si>
    <t>郑桂周</t>
    <phoneticPr fontId="1" type="noConversion"/>
  </si>
  <si>
    <t>19P1087</t>
    <phoneticPr fontId="1" type="noConversion"/>
  </si>
  <si>
    <t>19P6714040</t>
  </si>
  <si>
    <t>2019.09.26</t>
  </si>
  <si>
    <t>孔朝江</t>
    <phoneticPr fontId="1" type="noConversion"/>
  </si>
  <si>
    <t>19P1059</t>
  </si>
  <si>
    <t>19P6980181</t>
  </si>
  <si>
    <t>蔡玉全</t>
    <phoneticPr fontId="1" type="noConversion"/>
  </si>
  <si>
    <t>19P1060</t>
    <phoneticPr fontId="1" type="noConversion"/>
  </si>
  <si>
    <t>19P6980180</t>
  </si>
  <si>
    <t>2019.09.27</t>
  </si>
  <si>
    <t>周海玉</t>
    <phoneticPr fontId="1" type="noConversion"/>
  </si>
  <si>
    <t>19P1058</t>
  </si>
  <si>
    <t>19P6980182</t>
  </si>
  <si>
    <t>2019.10.08</t>
  </si>
  <si>
    <t>潘伟彬</t>
    <phoneticPr fontId="1" type="noConversion"/>
  </si>
  <si>
    <t>19P1057</t>
  </si>
  <si>
    <t>19P6980183</t>
  </si>
  <si>
    <t>2019.10.09</t>
  </si>
  <si>
    <t>张锦铧</t>
    <phoneticPr fontId="1" type="noConversion"/>
  </si>
  <si>
    <t>19P1045</t>
  </si>
  <si>
    <t>19P6980195</t>
  </si>
  <si>
    <t>美基自动化+XP磁珠纯化</t>
    <phoneticPr fontId="1" type="noConversion"/>
  </si>
  <si>
    <t>王贵孩</t>
    <phoneticPr fontId="1" type="noConversion"/>
  </si>
  <si>
    <t>19P1046</t>
  </si>
  <si>
    <t>19P6980194</t>
  </si>
  <si>
    <t>杨波</t>
    <phoneticPr fontId="1" type="noConversion"/>
  </si>
  <si>
    <t>19P1047</t>
  </si>
  <si>
    <t>19P6980193</t>
  </si>
  <si>
    <t>宋丽丽</t>
    <phoneticPr fontId="1" type="noConversion"/>
  </si>
  <si>
    <t>19P1048</t>
  </si>
  <si>
    <t>19P6980192</t>
  </si>
  <si>
    <t>葛萍</t>
    <phoneticPr fontId="1" type="noConversion"/>
  </si>
  <si>
    <t>19P1049</t>
  </si>
  <si>
    <t>19P6980191</t>
  </si>
  <si>
    <t>政新美</t>
    <phoneticPr fontId="1" type="noConversion"/>
  </si>
  <si>
    <t>19P1050</t>
  </si>
  <si>
    <t>19P6980190</t>
  </si>
  <si>
    <t>张丽琴</t>
    <phoneticPr fontId="1" type="noConversion"/>
  </si>
  <si>
    <t>19P1051</t>
    <phoneticPr fontId="1" type="noConversion"/>
  </si>
  <si>
    <t>19P6980189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</si>
  <si>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（南科手工提取）</t>
    </r>
    <phoneticPr fontId="1" type="noConversion"/>
  </si>
  <si>
    <r>
      <t>4</t>
    </r>
    <r>
      <rPr>
        <sz val="11"/>
        <color rgb="FFFF0000"/>
        <rFont val="等线"/>
        <family val="3"/>
        <charset val="134"/>
        <scheme val="minor"/>
      </rPr>
      <t>（4）</t>
    </r>
    <phoneticPr fontId="1" type="noConversion"/>
  </si>
  <si>
    <r>
      <t>0.396</t>
    </r>
    <r>
      <rPr>
        <sz val="11"/>
        <color rgb="FFFF0000"/>
        <rFont val="等线"/>
        <family val="3"/>
        <charset val="134"/>
        <scheme val="minor"/>
      </rPr>
      <t>（0.37）</t>
    </r>
    <phoneticPr fontId="1" type="noConversion"/>
  </si>
  <si>
    <r>
      <t>54</t>
    </r>
    <r>
      <rPr>
        <sz val="11"/>
        <color rgb="FFFF0000"/>
        <rFont val="等线"/>
        <family val="3"/>
        <charset val="134"/>
        <scheme val="minor"/>
      </rPr>
      <t>（59）</t>
    </r>
    <phoneticPr fontId="1" type="noConversion"/>
  </si>
  <si>
    <t>11.38建库失败</t>
    <phoneticPr fontId="1" type="noConversion"/>
  </si>
  <si>
    <t>Mseq-S试剂问题，导致建库失败</t>
    <phoneticPr fontId="1" type="noConversion"/>
  </si>
  <si>
    <t>刘沛钿</t>
    <phoneticPr fontId="1" type="noConversion"/>
  </si>
  <si>
    <t>19P1052</t>
  </si>
  <si>
    <t>19P6980188</t>
  </si>
  <si>
    <t>梁亚强</t>
    <phoneticPr fontId="1" type="noConversion"/>
  </si>
  <si>
    <t>19P1053</t>
  </si>
  <si>
    <t>19P6980187</t>
  </si>
  <si>
    <t>黄闪稳</t>
    <phoneticPr fontId="1" type="noConversion"/>
  </si>
  <si>
    <t>19P1054</t>
  </si>
  <si>
    <t>19P6980186</t>
  </si>
  <si>
    <t>陈淑呤</t>
    <phoneticPr fontId="1" type="noConversion"/>
  </si>
  <si>
    <t>19P1055</t>
  </si>
  <si>
    <t>19P6980185</t>
  </si>
  <si>
    <t>王月莲</t>
    <phoneticPr fontId="1" type="noConversion"/>
  </si>
  <si>
    <t>19P1056</t>
  </si>
  <si>
    <t>19P6980184</t>
  </si>
  <si>
    <t>2019.10.10</t>
  </si>
  <si>
    <t>林涵</t>
    <phoneticPr fontId="1" type="noConversion"/>
  </si>
  <si>
    <t>19P1044</t>
  </si>
  <si>
    <t>19P6980196</t>
  </si>
  <si>
    <t>2019.10.11</t>
  </si>
  <si>
    <t>胡桢</t>
    <phoneticPr fontId="1" type="noConversion"/>
  </si>
  <si>
    <t>19P1042</t>
  </si>
  <si>
    <t>19P6980198</t>
  </si>
  <si>
    <t>姚顺明</t>
    <phoneticPr fontId="1" type="noConversion"/>
  </si>
  <si>
    <t>19P1043</t>
  </si>
  <si>
    <t>19P6980197</t>
  </si>
  <si>
    <t>2019.10.15</t>
  </si>
  <si>
    <t>王胜保</t>
    <phoneticPr fontId="1" type="noConversion"/>
  </si>
  <si>
    <t>19P1041</t>
  </si>
  <si>
    <t>19P6980199</t>
  </si>
  <si>
    <t>2019.10.16</t>
  </si>
  <si>
    <t>潘铁行</t>
    <phoneticPr fontId="1" type="noConversion"/>
  </si>
  <si>
    <t>19P1040</t>
  </si>
  <si>
    <t>19P6980200</t>
  </si>
  <si>
    <t>2019.10.17</t>
  </si>
  <si>
    <t>张蕾</t>
    <phoneticPr fontId="1" type="noConversion"/>
  </si>
  <si>
    <t>19P1036</t>
  </si>
  <si>
    <t>19P6980204</t>
  </si>
  <si>
    <t>罗肖容</t>
    <phoneticPr fontId="1" type="noConversion"/>
  </si>
  <si>
    <t>19P1037</t>
  </si>
  <si>
    <t>19P6980203</t>
  </si>
  <si>
    <t>黄玩贞</t>
    <phoneticPr fontId="1" type="noConversion"/>
  </si>
  <si>
    <t>19P1038</t>
  </si>
  <si>
    <t>19P6980202</t>
  </si>
  <si>
    <t>陈佩莲</t>
    <phoneticPr fontId="1" type="noConversion"/>
  </si>
  <si>
    <t>19P1039</t>
  </si>
  <si>
    <t>19P6980201</t>
  </si>
  <si>
    <t>2019.10.18</t>
  </si>
  <si>
    <t>李顿妹</t>
    <phoneticPr fontId="1" type="noConversion"/>
  </si>
  <si>
    <t>19P1034</t>
  </si>
  <si>
    <t>19P6980206</t>
  </si>
  <si>
    <t>何小红</t>
    <phoneticPr fontId="1" type="noConversion"/>
  </si>
  <si>
    <t>19P1035</t>
  </si>
  <si>
    <t>19P6980205</t>
  </si>
  <si>
    <t>2019.10.21</t>
  </si>
  <si>
    <t>侯春姑</t>
    <phoneticPr fontId="1" type="noConversion"/>
  </si>
  <si>
    <t>19P1033</t>
  </si>
  <si>
    <t>19P6980207</t>
  </si>
  <si>
    <t>2019.10.22</t>
  </si>
  <si>
    <t>邹汉怀</t>
    <phoneticPr fontId="1" type="noConversion"/>
  </si>
  <si>
    <t>19P1029</t>
  </si>
  <si>
    <t>19P6980211</t>
  </si>
  <si>
    <t>谢有芬</t>
    <phoneticPr fontId="1" type="noConversion"/>
  </si>
  <si>
    <t>19P1030</t>
  </si>
  <si>
    <t>19P6980210</t>
  </si>
  <si>
    <t>罗新云</t>
    <phoneticPr fontId="1" type="noConversion"/>
  </si>
  <si>
    <t>19P1031</t>
  </si>
  <si>
    <t>19P6980209</t>
  </si>
  <si>
    <t>徐成国</t>
    <phoneticPr fontId="1" type="noConversion"/>
  </si>
  <si>
    <t>19P1032</t>
  </si>
  <si>
    <t>19P6980208</t>
  </si>
  <si>
    <t>2019.10.23</t>
  </si>
  <si>
    <t>韩秀珍</t>
    <phoneticPr fontId="1" type="noConversion"/>
  </si>
  <si>
    <t>19P1026</t>
  </si>
  <si>
    <t>19P6980214</t>
  </si>
  <si>
    <t>廖巧英</t>
    <phoneticPr fontId="1" type="noConversion"/>
  </si>
  <si>
    <t>19P1027</t>
  </si>
  <si>
    <t>19P6980213</t>
  </si>
  <si>
    <t>欧世强</t>
    <phoneticPr fontId="1" type="noConversion"/>
  </si>
  <si>
    <t>19P1028</t>
  </si>
  <si>
    <t>19P6980212</t>
  </si>
  <si>
    <t>2019.10.24</t>
  </si>
  <si>
    <t>王云辉</t>
    <phoneticPr fontId="1" type="noConversion"/>
  </si>
  <si>
    <t>19P1025</t>
  </si>
  <si>
    <t>19P6980215</t>
  </si>
  <si>
    <t>2019.10.25</t>
  </si>
  <si>
    <t>李雪飞</t>
    <phoneticPr fontId="1" type="noConversion"/>
  </si>
  <si>
    <t>19P1023</t>
    <phoneticPr fontId="1" type="noConversion"/>
  </si>
  <si>
    <t>19P6980217</t>
  </si>
  <si>
    <r>
      <t>1.47</t>
    </r>
    <r>
      <rPr>
        <sz val="11"/>
        <color rgb="FFFF0000"/>
        <rFont val="等线"/>
        <family val="3"/>
        <charset val="134"/>
        <scheme val="minor"/>
      </rPr>
      <t>（1.25）</t>
    </r>
    <phoneticPr fontId="1" type="noConversion"/>
  </si>
  <si>
    <r>
      <t>48</t>
    </r>
    <r>
      <rPr>
        <sz val="11"/>
        <color rgb="FFFF0000"/>
        <rFont val="等线"/>
        <family val="3"/>
        <charset val="134"/>
        <scheme val="minor"/>
      </rPr>
      <t>（59）</t>
    </r>
    <phoneticPr fontId="1" type="noConversion"/>
  </si>
  <si>
    <t>40杂质多</t>
    <phoneticPr fontId="1" type="noConversion"/>
  </si>
  <si>
    <t>刘花云</t>
    <phoneticPr fontId="1" type="noConversion"/>
  </si>
  <si>
    <t>19P1024</t>
  </si>
  <si>
    <t>19P6980216</t>
  </si>
  <si>
    <t>2019.10.28</t>
  </si>
  <si>
    <t>宋贵生</t>
    <phoneticPr fontId="1" type="noConversion"/>
  </si>
  <si>
    <t>19P1022</t>
  </si>
  <si>
    <t>19P6980218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</si>
  <si>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（南科手工提取）</t>
    </r>
    <r>
      <rPr>
        <sz val="11"/>
        <color theme="9"/>
        <rFont val="等线"/>
        <family val="3"/>
        <charset val="134"/>
        <scheme val="minor"/>
      </rPr>
      <t>XP磁珠双选</t>
    </r>
    <phoneticPr fontId="1" type="noConversion"/>
  </si>
  <si>
    <r>
      <t>3.94</t>
    </r>
    <r>
      <rPr>
        <sz val="11"/>
        <color rgb="FFFF0000"/>
        <rFont val="等线"/>
        <family val="3"/>
        <charset val="134"/>
        <scheme val="minor"/>
      </rPr>
      <t>（4.58）</t>
    </r>
    <r>
      <rPr>
        <sz val="11"/>
        <color theme="9"/>
        <rFont val="等线"/>
        <family val="3"/>
        <charset val="134"/>
        <scheme val="minor"/>
      </rPr>
      <t>（0.59）</t>
    </r>
    <phoneticPr fontId="1" type="noConversion"/>
  </si>
  <si>
    <r>
      <t>52</t>
    </r>
    <r>
      <rPr>
        <sz val="11"/>
        <color rgb="FFFF0000"/>
        <rFont val="等线"/>
        <family val="3"/>
        <charset val="134"/>
        <scheme val="minor"/>
      </rPr>
      <t>（59）</t>
    </r>
    <r>
      <rPr>
        <sz val="11"/>
        <color theme="9"/>
        <rFont val="等线"/>
        <family val="3"/>
        <charset val="134"/>
        <scheme val="minor"/>
      </rPr>
      <t>（46）</t>
    </r>
    <phoneticPr fontId="1" type="noConversion"/>
  </si>
  <si>
    <t>2019.10.29</t>
  </si>
  <si>
    <t>屈桂文</t>
    <phoneticPr fontId="1" type="noConversion"/>
  </si>
  <si>
    <t>19P1015</t>
  </si>
  <si>
    <t>19P6980225</t>
  </si>
  <si>
    <t>李康寿</t>
    <phoneticPr fontId="1" type="noConversion"/>
  </si>
  <si>
    <t>19P1016</t>
  </si>
  <si>
    <t>19P6980224</t>
  </si>
  <si>
    <r>
      <t>4</t>
    </r>
    <r>
      <rPr>
        <sz val="11"/>
        <color rgb="FFFF0000"/>
        <rFont val="等线"/>
        <family val="3"/>
        <charset val="134"/>
        <scheme val="minor"/>
      </rPr>
      <t>（2.5）</t>
    </r>
    <phoneticPr fontId="1" type="noConversion"/>
  </si>
  <si>
    <r>
      <t>1.19</t>
    </r>
    <r>
      <rPr>
        <sz val="11"/>
        <color rgb="FFFF0000"/>
        <rFont val="等线"/>
        <family val="3"/>
        <charset val="134"/>
        <scheme val="minor"/>
      </rPr>
      <t>（0.928）</t>
    </r>
    <phoneticPr fontId="1" type="noConversion"/>
  </si>
  <si>
    <r>
      <t>52</t>
    </r>
    <r>
      <rPr>
        <sz val="11"/>
        <color rgb="FFFF0000"/>
        <rFont val="等线"/>
        <family val="3"/>
        <charset val="134"/>
        <scheme val="minor"/>
      </rPr>
      <t>（59）</t>
    </r>
    <phoneticPr fontId="1" type="noConversion"/>
  </si>
  <si>
    <r>
      <t>40杂质多</t>
    </r>
    <r>
      <rPr>
        <sz val="11"/>
        <color rgb="FFFF0000"/>
        <rFont val="等线"/>
        <family val="3"/>
        <charset val="134"/>
        <scheme val="minor"/>
      </rPr>
      <t>(30ng)</t>
    </r>
    <phoneticPr fontId="1" type="noConversion"/>
  </si>
  <si>
    <t>潘才英</t>
    <phoneticPr fontId="1" type="noConversion"/>
  </si>
  <si>
    <t>19P1017</t>
  </si>
  <si>
    <t>19P6980223</t>
  </si>
  <si>
    <t>吴定安</t>
    <phoneticPr fontId="1" type="noConversion"/>
  </si>
  <si>
    <t>19P1018</t>
  </si>
  <si>
    <t>19P6980222</t>
  </si>
  <si>
    <t>萧全福</t>
    <phoneticPr fontId="1" type="noConversion"/>
  </si>
  <si>
    <t>19P1019</t>
  </si>
  <si>
    <t>19P6980221</t>
  </si>
  <si>
    <t>郑宝兰</t>
    <phoneticPr fontId="1" type="noConversion"/>
  </si>
  <si>
    <t>19P1020</t>
  </si>
  <si>
    <t>19P6980220</t>
  </si>
  <si>
    <t>王光淑</t>
    <phoneticPr fontId="1" type="noConversion"/>
  </si>
  <si>
    <t>19P1021</t>
  </si>
  <si>
    <t>19P6980219</t>
  </si>
  <si>
    <t>2019.10.30</t>
  </si>
  <si>
    <t>郑烈贞</t>
    <phoneticPr fontId="1" type="noConversion"/>
  </si>
  <si>
    <t>19P1011</t>
  </si>
  <si>
    <t>19P6980229</t>
  </si>
  <si>
    <t>郑楚卿</t>
    <phoneticPr fontId="1" type="noConversion"/>
  </si>
  <si>
    <t>19P1012</t>
  </si>
  <si>
    <t>19P6980228</t>
  </si>
  <si>
    <t>谢少杰</t>
    <phoneticPr fontId="1" type="noConversion"/>
  </si>
  <si>
    <t>19P1013</t>
  </si>
  <si>
    <t>19P6980227</t>
  </si>
  <si>
    <t>林韶双</t>
    <phoneticPr fontId="1" type="noConversion"/>
  </si>
  <si>
    <t>19P1014</t>
  </si>
  <si>
    <t>19P6980226</t>
  </si>
  <si>
    <t>魏静端</t>
    <phoneticPr fontId="14" type="noConversion"/>
  </si>
  <si>
    <t>R112</t>
    <phoneticPr fontId="14" type="noConversion"/>
  </si>
  <si>
    <t>19P6980250</t>
  </si>
  <si>
    <t>陈月云</t>
    <phoneticPr fontId="14" type="noConversion"/>
  </si>
  <si>
    <t>R106</t>
    <phoneticPr fontId="14" type="noConversion"/>
  </si>
  <si>
    <t>19P6980249</t>
  </si>
  <si>
    <t>童以亮</t>
    <phoneticPr fontId="14" type="noConversion"/>
  </si>
  <si>
    <t>R105</t>
    <phoneticPr fontId="14" type="noConversion"/>
  </si>
  <si>
    <t>19P6980248</t>
  </si>
  <si>
    <t>蔡惠周</t>
    <phoneticPr fontId="14" type="noConversion"/>
  </si>
  <si>
    <t>R103</t>
    <phoneticPr fontId="14" type="noConversion"/>
  </si>
  <si>
    <t>19P6980247</t>
  </si>
  <si>
    <t>翁生良</t>
    <phoneticPr fontId="14" type="noConversion"/>
  </si>
  <si>
    <t>R100</t>
    <phoneticPr fontId="14" type="noConversion"/>
  </si>
  <si>
    <t>19P6980246</t>
  </si>
  <si>
    <t>陈美华</t>
    <phoneticPr fontId="14" type="noConversion"/>
  </si>
  <si>
    <t>R094</t>
    <phoneticPr fontId="14" type="noConversion"/>
  </si>
  <si>
    <t>19P6980245</t>
  </si>
  <si>
    <t>周斌根</t>
    <phoneticPr fontId="14" type="noConversion"/>
  </si>
  <si>
    <t>R093</t>
    <phoneticPr fontId="14" type="noConversion"/>
  </si>
  <si>
    <t>19P6980244</t>
  </si>
  <si>
    <t>何锦祥</t>
    <phoneticPr fontId="14" type="noConversion"/>
  </si>
  <si>
    <t>R092</t>
    <phoneticPr fontId="14" type="noConversion"/>
  </si>
  <si>
    <t>19P6980243</t>
  </si>
  <si>
    <t>林如昭</t>
    <phoneticPr fontId="14" type="noConversion"/>
  </si>
  <si>
    <t>R091</t>
    <phoneticPr fontId="14" type="noConversion"/>
  </si>
  <si>
    <t>19P6980242</t>
  </si>
  <si>
    <t>侯小芬</t>
    <phoneticPr fontId="14" type="noConversion"/>
  </si>
  <si>
    <t>R088</t>
    <phoneticPr fontId="14" type="noConversion"/>
  </si>
  <si>
    <t>19P6980241</t>
  </si>
  <si>
    <t>血浆不足不提取</t>
    <phoneticPr fontId="1" type="noConversion"/>
  </si>
  <si>
    <t>关锦舟</t>
    <phoneticPr fontId="14" type="noConversion"/>
  </si>
  <si>
    <t>R085</t>
    <phoneticPr fontId="14" type="noConversion"/>
  </si>
  <si>
    <t>19P6980240</t>
  </si>
  <si>
    <t>刘盛金</t>
    <phoneticPr fontId="14" type="noConversion"/>
  </si>
  <si>
    <t>R083</t>
    <phoneticPr fontId="14" type="noConversion"/>
  </si>
  <si>
    <t>19P6980239</t>
  </si>
  <si>
    <t>杂质多</t>
    <phoneticPr fontId="1" type="noConversion"/>
  </si>
  <si>
    <t>龚羽行</t>
    <phoneticPr fontId="14" type="noConversion"/>
  </si>
  <si>
    <t>R082</t>
    <phoneticPr fontId="14" type="noConversion"/>
  </si>
  <si>
    <t>19P6980238</t>
  </si>
  <si>
    <t>曾伟雄</t>
    <phoneticPr fontId="14" type="noConversion"/>
  </si>
  <si>
    <t>R080</t>
    <phoneticPr fontId="14" type="noConversion"/>
  </si>
  <si>
    <t>19P6980237</t>
  </si>
  <si>
    <t>潘燕梅</t>
    <phoneticPr fontId="14" type="noConversion"/>
  </si>
  <si>
    <t>R068</t>
    <phoneticPr fontId="14" type="noConversion"/>
  </si>
  <si>
    <t>19P6980236</t>
  </si>
  <si>
    <t>张再卿</t>
    <phoneticPr fontId="14" type="noConversion"/>
  </si>
  <si>
    <t>R061</t>
    <phoneticPr fontId="14" type="noConversion"/>
  </si>
  <si>
    <t>19P6980235</t>
  </si>
  <si>
    <t>郝爱莲</t>
    <phoneticPr fontId="14" type="noConversion"/>
  </si>
  <si>
    <t>R060</t>
    <phoneticPr fontId="14" type="noConversion"/>
  </si>
  <si>
    <t>19P6980234</t>
  </si>
  <si>
    <t>陈子英</t>
    <phoneticPr fontId="14" type="noConversion"/>
  </si>
  <si>
    <t>R014</t>
    <phoneticPr fontId="14" type="noConversion"/>
  </si>
  <si>
    <t>19P6980233</t>
  </si>
  <si>
    <t>王保才</t>
    <phoneticPr fontId="14" type="noConversion"/>
  </si>
  <si>
    <t>R006</t>
    <phoneticPr fontId="14" type="noConversion"/>
  </si>
  <si>
    <t>19P6980232</t>
  </si>
  <si>
    <t>时闪东</t>
    <phoneticPr fontId="14" type="noConversion"/>
  </si>
  <si>
    <t>R005</t>
    <phoneticPr fontId="14" type="noConversion"/>
  </si>
  <si>
    <t>19P6980231</t>
  </si>
  <si>
    <t>王**</t>
    <phoneticPr fontId="14" type="noConversion"/>
  </si>
  <si>
    <t>R002</t>
    <phoneticPr fontId="14" type="noConversion"/>
  </si>
  <si>
    <t>19P6980230</t>
  </si>
  <si>
    <t>2019.11.01</t>
  </si>
  <si>
    <t>陈真轩</t>
    <phoneticPr fontId="1" type="noConversion"/>
  </si>
  <si>
    <t>19P1010</t>
  </si>
  <si>
    <t>19P7354466</t>
  </si>
  <si>
    <t>2019.11.04</t>
  </si>
  <si>
    <t>许哥罗</t>
    <phoneticPr fontId="1" type="noConversion"/>
  </si>
  <si>
    <t>19P1006</t>
  </si>
  <si>
    <t>19P7354470</t>
  </si>
  <si>
    <t>赵桂芝</t>
    <phoneticPr fontId="1" type="noConversion"/>
  </si>
  <si>
    <t>19P1007</t>
  </si>
  <si>
    <t>19P7354469</t>
  </si>
  <si>
    <t>廖昌</t>
    <phoneticPr fontId="1" type="noConversion"/>
  </si>
  <si>
    <t>19P1008</t>
  </si>
  <si>
    <t>19P7354468</t>
  </si>
  <si>
    <r>
      <t>1.44</t>
    </r>
    <r>
      <rPr>
        <sz val="11"/>
        <color rgb="FFFF0000"/>
        <rFont val="等线"/>
        <family val="3"/>
        <charset val="134"/>
        <scheme val="minor"/>
      </rPr>
      <t>（0.186）</t>
    </r>
    <phoneticPr fontId="1" type="noConversion"/>
  </si>
  <si>
    <t>杨文</t>
    <phoneticPr fontId="1" type="noConversion"/>
  </si>
  <si>
    <t>19P1009</t>
  </si>
  <si>
    <t>19P7354467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</si>
  <si>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（XP磁珠双选）</t>
    </r>
    <phoneticPr fontId="1" type="noConversion"/>
  </si>
  <si>
    <r>
      <t>2.14</t>
    </r>
    <r>
      <rPr>
        <sz val="11"/>
        <color rgb="FFFF0000"/>
        <rFont val="等线"/>
        <family val="3"/>
        <charset val="134"/>
        <scheme val="minor"/>
      </rPr>
      <t>（0.398）</t>
    </r>
    <phoneticPr fontId="1" type="noConversion"/>
  </si>
  <si>
    <r>
      <t>57</t>
    </r>
    <r>
      <rPr>
        <sz val="11"/>
        <color rgb="FFFF0000"/>
        <rFont val="等线"/>
        <family val="3"/>
        <charset val="134"/>
        <scheme val="minor"/>
      </rPr>
      <t>（50）</t>
    </r>
    <phoneticPr fontId="1" type="noConversion"/>
  </si>
  <si>
    <t>2019.11.05</t>
  </si>
  <si>
    <t>倪文芝</t>
    <phoneticPr fontId="1" type="noConversion"/>
  </si>
  <si>
    <t>19P1002</t>
  </si>
  <si>
    <t>19P7354474</t>
  </si>
  <si>
    <r>
      <t>1.42</t>
    </r>
    <r>
      <rPr>
        <sz val="11"/>
        <color rgb="FFFF0000"/>
        <rFont val="等线"/>
        <family val="3"/>
        <charset val="134"/>
        <scheme val="minor"/>
      </rPr>
      <t>（0.39）</t>
    </r>
    <phoneticPr fontId="1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</si>
  <si>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(16.6ng)</t>
    </r>
    <phoneticPr fontId="1" type="noConversion"/>
  </si>
  <si>
    <t>龙有冠</t>
    <phoneticPr fontId="1" type="noConversion"/>
  </si>
  <si>
    <t>19P1003</t>
  </si>
  <si>
    <t>19P7354473</t>
  </si>
  <si>
    <r>
      <t>1.11</t>
    </r>
    <r>
      <rPr>
        <sz val="11"/>
        <color rgb="FFFF0000"/>
        <rFont val="等线"/>
        <family val="3"/>
        <charset val="134"/>
        <scheme val="minor"/>
      </rPr>
      <t>（0.182）</t>
    </r>
    <phoneticPr fontId="1" type="noConversion"/>
  </si>
  <si>
    <t>胡道修</t>
    <phoneticPr fontId="1" type="noConversion"/>
  </si>
  <si>
    <t>19P1004</t>
  </si>
  <si>
    <t>19P7354472</t>
  </si>
  <si>
    <r>
      <t>1.41</t>
    </r>
    <r>
      <rPr>
        <sz val="11"/>
        <color rgb="FFFF0000"/>
        <rFont val="等线"/>
        <family val="3"/>
        <charset val="134"/>
        <scheme val="minor"/>
      </rPr>
      <t>（0.304）</t>
    </r>
    <phoneticPr fontId="1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</si>
  <si>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(12.9)</t>
    </r>
    <phoneticPr fontId="1" type="noConversion"/>
  </si>
  <si>
    <t>黎建华</t>
    <phoneticPr fontId="1" type="noConversion"/>
  </si>
  <si>
    <t>19P1005</t>
  </si>
  <si>
    <t>19P7354471</t>
  </si>
  <si>
    <t>2019.11.06</t>
  </si>
  <si>
    <t>陈树权</t>
    <phoneticPr fontId="1" type="noConversion"/>
  </si>
  <si>
    <t>19P1000</t>
  </si>
  <si>
    <t>19P7354476</t>
  </si>
  <si>
    <t>江伟锋</t>
    <phoneticPr fontId="1" type="noConversion"/>
  </si>
  <si>
    <t>19P1001</t>
  </si>
  <si>
    <t>19P7354475</t>
  </si>
  <si>
    <t>2019.11.07</t>
  </si>
  <si>
    <t>邹秋容</t>
    <phoneticPr fontId="1" type="noConversion"/>
  </si>
  <si>
    <t>19P0999</t>
  </si>
  <si>
    <t>19P7354477</t>
  </si>
  <si>
    <t>2019.11.08</t>
  </si>
  <si>
    <t>谭庆枝</t>
    <phoneticPr fontId="1" type="noConversion"/>
  </si>
  <si>
    <t>19P0998</t>
  </si>
  <si>
    <t>19P7354478</t>
  </si>
  <si>
    <r>
      <t>1.27</t>
    </r>
    <r>
      <rPr>
        <sz val="11"/>
        <color rgb="FFFF0000"/>
        <rFont val="等线"/>
        <family val="3"/>
        <charset val="134"/>
        <scheme val="minor"/>
      </rPr>
      <t>（0.208）</t>
    </r>
    <phoneticPr fontId="1" type="noConversion"/>
  </si>
  <si>
    <t>2019.11.11</t>
  </si>
  <si>
    <t>陈桂香</t>
    <phoneticPr fontId="1" type="noConversion"/>
  </si>
  <si>
    <t>19P0997</t>
  </si>
  <si>
    <t>19P7354479</t>
  </si>
  <si>
    <t>2019.11.12</t>
  </si>
  <si>
    <t>冯玉容</t>
    <phoneticPr fontId="1" type="noConversion"/>
  </si>
  <si>
    <t>19P0995</t>
  </si>
  <si>
    <t>19P7354481</t>
  </si>
  <si>
    <r>
      <t>1.55</t>
    </r>
    <r>
      <rPr>
        <sz val="11"/>
        <color rgb="FFFF0000"/>
        <rFont val="等线"/>
        <family val="3"/>
        <charset val="134"/>
        <scheme val="minor"/>
      </rPr>
      <t>（0.23）</t>
    </r>
    <phoneticPr fontId="1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</si>
  <si>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(9.8ng)</t>
    </r>
    <phoneticPr fontId="1" type="noConversion"/>
  </si>
  <si>
    <t>麦会松</t>
    <phoneticPr fontId="1" type="noConversion"/>
  </si>
  <si>
    <t>19P0996</t>
  </si>
  <si>
    <t>19P7354480</t>
  </si>
  <si>
    <r>
      <rPr>
        <sz val="11"/>
        <color theme="1"/>
        <rFont val="等线"/>
        <family val="2"/>
        <scheme val="minor"/>
      </rPr>
      <t>2.34</t>
    </r>
    <r>
      <rPr>
        <sz val="11"/>
        <color rgb="FFFF0000"/>
        <rFont val="等线"/>
        <family val="3"/>
        <charset val="134"/>
        <scheme val="minor"/>
      </rPr>
      <t>（0.476）</t>
    </r>
    <phoneticPr fontId="1" type="noConversion"/>
  </si>
  <si>
    <t>重测浓度</t>
    <phoneticPr fontId="1" type="noConversion"/>
  </si>
  <si>
    <t>2019.11.13</t>
  </si>
  <si>
    <t>张新华</t>
    <phoneticPr fontId="1" type="noConversion"/>
  </si>
  <si>
    <t>19P0994</t>
  </si>
  <si>
    <t>19P7354482</t>
  </si>
  <si>
    <r>
      <t>2.54</t>
    </r>
    <r>
      <rPr>
        <sz val="11"/>
        <color rgb="FFFF0000"/>
        <rFont val="等线"/>
        <family val="3"/>
        <charset val="134"/>
        <scheme val="minor"/>
      </rPr>
      <t>（0.268)</t>
    </r>
    <phoneticPr fontId="1" type="noConversion"/>
  </si>
  <si>
    <r>
      <t>40</t>
    </r>
    <r>
      <rPr>
        <sz val="11"/>
        <color rgb="FFFF0000"/>
        <rFont val="等线"/>
        <family val="3"/>
        <charset val="134"/>
        <scheme val="minor"/>
      </rPr>
      <t>(11.4ng)</t>
    </r>
    <phoneticPr fontId="1" type="noConversion"/>
  </si>
  <si>
    <t>2019.11.14</t>
  </si>
  <si>
    <t>钟仁龙</t>
    <phoneticPr fontId="1" type="noConversion"/>
  </si>
  <si>
    <t>19P0993</t>
  </si>
  <si>
    <t>19P7354483</t>
  </si>
  <si>
    <r>
      <t>0.774</t>
    </r>
    <r>
      <rPr>
        <sz val="11"/>
        <color rgb="FFFF0000"/>
        <rFont val="等线"/>
        <family val="3"/>
        <charset val="134"/>
        <scheme val="minor"/>
      </rPr>
      <t>（0.198）</t>
    </r>
    <phoneticPr fontId="1" type="noConversion"/>
  </si>
  <si>
    <t>2019.11.15</t>
  </si>
  <si>
    <t>钱伟伟</t>
    <phoneticPr fontId="1" type="noConversion"/>
  </si>
  <si>
    <t>19P0989</t>
  </si>
  <si>
    <t>19P7354487</t>
  </si>
  <si>
    <t>肖永昌</t>
    <phoneticPr fontId="1" type="noConversion"/>
  </si>
  <si>
    <t>19P0990</t>
  </si>
  <si>
    <t>19P7354486</t>
  </si>
  <si>
    <t>郭霞玲</t>
    <phoneticPr fontId="1" type="noConversion"/>
  </si>
  <si>
    <t>19P0991</t>
  </si>
  <si>
    <t>19P7354485</t>
  </si>
  <si>
    <r>
      <t>美基自动化</t>
    </r>
    <r>
      <rPr>
        <sz val="11"/>
        <color rgb="FFFF0000"/>
        <rFont val="等线"/>
        <family val="3"/>
        <charset val="134"/>
        <scheme val="minor"/>
      </rPr>
      <t>(南科征途手工提取）</t>
    </r>
    <phoneticPr fontId="1" type="noConversion"/>
  </si>
  <si>
    <r>
      <t>0.646</t>
    </r>
    <r>
      <rPr>
        <sz val="11"/>
        <color rgb="FFFF0000"/>
        <rFont val="等线"/>
        <family val="3"/>
        <charset val="134"/>
        <scheme val="minor"/>
      </rPr>
      <t>（0.166）</t>
    </r>
    <phoneticPr fontId="1" type="noConversion"/>
  </si>
  <si>
    <t>冯关正</t>
    <phoneticPr fontId="1" type="noConversion"/>
  </si>
  <si>
    <t>19P0992</t>
  </si>
  <si>
    <t>19P7354484</t>
  </si>
  <si>
    <t>2019.11.18</t>
  </si>
  <si>
    <t>佘金华</t>
    <phoneticPr fontId="1" type="noConversion"/>
  </si>
  <si>
    <t>19P0988</t>
  </si>
  <si>
    <t>19P7354488</t>
  </si>
  <si>
    <t>2019.11.20</t>
  </si>
  <si>
    <t>吴振华</t>
    <phoneticPr fontId="1" type="noConversion"/>
  </si>
  <si>
    <t>19P0984</t>
  </si>
  <si>
    <t>19P7354492</t>
  </si>
  <si>
    <t>19P0985</t>
  </si>
  <si>
    <t>19P7354491</t>
  </si>
  <si>
    <t>李锡强</t>
    <phoneticPr fontId="1" type="noConversion"/>
  </si>
  <si>
    <t>19P0986</t>
  </si>
  <si>
    <t>19P7354490</t>
  </si>
  <si>
    <t>马松金</t>
    <phoneticPr fontId="1" type="noConversion"/>
  </si>
  <si>
    <t>19P0987</t>
  </si>
  <si>
    <t>19P7354489</t>
  </si>
  <si>
    <t>2019.11.21</t>
  </si>
  <si>
    <t>陈凤贞</t>
    <phoneticPr fontId="1" type="noConversion"/>
  </si>
  <si>
    <t>19P0982</t>
  </si>
  <si>
    <t>19P7354494</t>
  </si>
  <si>
    <t>陈燕玲</t>
    <phoneticPr fontId="1" type="noConversion"/>
  </si>
  <si>
    <t>19P0983</t>
  </si>
  <si>
    <t>19P7354493</t>
  </si>
  <si>
    <t>2019.11.22</t>
  </si>
  <si>
    <t>郑泽鹏</t>
    <phoneticPr fontId="1" type="noConversion"/>
  </si>
  <si>
    <t>19P0977</t>
  </si>
  <si>
    <t>19P7354499</t>
  </si>
  <si>
    <t>曾剑锋</t>
    <phoneticPr fontId="1" type="noConversion"/>
  </si>
  <si>
    <t>19P0978</t>
  </si>
  <si>
    <t>19P7354498</t>
  </si>
  <si>
    <t>杨宝华</t>
    <phoneticPr fontId="1" type="noConversion"/>
  </si>
  <si>
    <t>19P0979</t>
  </si>
  <si>
    <t>19P7354497</t>
  </si>
  <si>
    <t>冯笑媚</t>
    <phoneticPr fontId="1" type="noConversion"/>
  </si>
  <si>
    <t>19P0980</t>
  </si>
  <si>
    <t>19P7354496</t>
  </si>
  <si>
    <t>孙振朝</t>
    <phoneticPr fontId="1" type="noConversion"/>
  </si>
  <si>
    <t>19P0981</t>
  </si>
  <si>
    <t>19P7354495</t>
  </si>
  <si>
    <t>2019.11.26</t>
  </si>
  <si>
    <t>王艮虎</t>
    <phoneticPr fontId="1" type="noConversion"/>
  </si>
  <si>
    <t>19P0971</t>
  </si>
  <si>
    <t>19P7354505</t>
  </si>
  <si>
    <t>梁冕斌</t>
    <phoneticPr fontId="1" type="noConversion"/>
  </si>
  <si>
    <t>19P0972</t>
  </si>
  <si>
    <t>19P7354504</t>
  </si>
  <si>
    <t>孙佩芬</t>
    <phoneticPr fontId="1" type="noConversion"/>
  </si>
  <si>
    <t>19P0973</t>
  </si>
  <si>
    <t>19P7354503</t>
  </si>
  <si>
    <t>赵佩珍</t>
    <phoneticPr fontId="1" type="noConversion"/>
  </si>
  <si>
    <t>19P0974</t>
  </si>
  <si>
    <t>19P7354502</t>
  </si>
  <si>
    <t>曾友芝</t>
    <phoneticPr fontId="1" type="noConversion"/>
  </si>
  <si>
    <t>19P0975</t>
  </si>
  <si>
    <t>19P7354501</t>
  </si>
  <si>
    <t>潘其灿</t>
    <phoneticPr fontId="1" type="noConversion"/>
  </si>
  <si>
    <t>19P0976</t>
  </si>
  <si>
    <t>19P7354500</t>
  </si>
  <si>
    <t>2019.11.26</t>
    <phoneticPr fontId="1" type="noConversion"/>
  </si>
  <si>
    <t>王文焜</t>
    <phoneticPr fontId="1" type="noConversion"/>
  </si>
  <si>
    <t>19P0969</t>
  </si>
  <si>
    <t>19P7354507</t>
  </si>
  <si>
    <r>
      <t>南科手工提取</t>
    </r>
    <r>
      <rPr>
        <sz val="11"/>
        <color rgb="FFFF0000"/>
        <rFont val="等线"/>
        <family val="3"/>
        <charset val="134"/>
        <scheme val="minor"/>
      </rPr>
      <t>(南科手工重提）</t>
    </r>
    <phoneticPr fontId="1" type="noConversion"/>
  </si>
  <si>
    <r>
      <t>4</t>
    </r>
    <r>
      <rPr>
        <sz val="11"/>
        <color rgb="FFFF0000"/>
        <rFont val="等线"/>
        <family val="3"/>
        <charset val="134"/>
        <scheme val="minor"/>
      </rPr>
      <t>(4)</t>
    </r>
    <phoneticPr fontId="1" type="noConversion"/>
  </si>
  <si>
    <r>
      <t>0.938</t>
    </r>
    <r>
      <rPr>
        <sz val="11"/>
        <color rgb="FFFF0000"/>
        <rFont val="等线"/>
        <family val="3"/>
        <charset val="134"/>
        <scheme val="minor"/>
      </rPr>
      <t>(0.92)</t>
    </r>
    <phoneticPr fontId="1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</si>
  <si>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(50)</t>
    </r>
    <phoneticPr fontId="1" type="noConversion"/>
  </si>
  <si>
    <r>
      <t>46.9</t>
    </r>
    <r>
      <rPr>
        <sz val="11"/>
        <color rgb="FFFF0000"/>
        <rFont val="等线"/>
        <family val="3"/>
        <charset val="134"/>
        <scheme val="minor"/>
      </rPr>
      <t>(46)</t>
    </r>
    <phoneticPr fontId="1" type="noConversion"/>
  </si>
  <si>
    <t>周桂英</t>
    <phoneticPr fontId="1" type="noConversion"/>
  </si>
  <si>
    <t>19P0970</t>
    <phoneticPr fontId="1" type="noConversion"/>
  </si>
  <si>
    <t>19P7354506</t>
  </si>
  <si>
    <t>2019.11.27</t>
    <phoneticPr fontId="1" type="noConversion"/>
  </si>
  <si>
    <t>刘桂华</t>
    <phoneticPr fontId="1" type="noConversion"/>
  </si>
  <si>
    <t>19P0967</t>
  </si>
  <si>
    <t>19P7354509</t>
  </si>
  <si>
    <t>梁家驹</t>
    <phoneticPr fontId="1" type="noConversion"/>
  </si>
  <si>
    <t>19P0968</t>
  </si>
  <si>
    <t>19P7354508</t>
  </si>
  <si>
    <t>2019.12.03</t>
  </si>
  <si>
    <t>黄绍辉</t>
  </si>
  <si>
    <t>19P0964</t>
  </si>
  <si>
    <t>20P2948036</t>
  </si>
  <si>
    <t>张炎如</t>
  </si>
  <si>
    <t>19P0965</t>
  </si>
  <si>
    <t>20P2948035</t>
  </si>
  <si>
    <r>
      <t>0.958</t>
    </r>
    <r>
      <rPr>
        <sz val="11"/>
        <color rgb="FFFF0000"/>
        <rFont val="等线"/>
        <family val="3"/>
        <charset val="134"/>
        <scheme val="minor"/>
      </rPr>
      <t>(0.822)</t>
    </r>
    <phoneticPr fontId="1" type="noConversion"/>
  </si>
  <si>
    <r>
      <t>47.9</t>
    </r>
    <r>
      <rPr>
        <sz val="11"/>
        <color rgb="FFFF0000"/>
        <rFont val="等线"/>
        <family val="3"/>
        <charset val="134"/>
        <scheme val="minor"/>
      </rPr>
      <t>(41.1)</t>
    </r>
    <phoneticPr fontId="1" type="noConversion"/>
  </si>
  <si>
    <t>王茂光</t>
  </si>
  <si>
    <t>19P0966</t>
  </si>
  <si>
    <t>20P2948034</t>
  </si>
  <si>
    <t>2019.12.04</t>
  </si>
  <si>
    <t>李永勤</t>
  </si>
  <si>
    <t>19P0963</t>
  </si>
  <si>
    <t>20P2948037</t>
  </si>
  <si>
    <t>2019.12.09</t>
  </si>
  <si>
    <t>穆家兴</t>
  </si>
  <si>
    <t>19P0962</t>
  </si>
  <si>
    <t>20P2948038</t>
  </si>
  <si>
    <r>
      <t>4</t>
    </r>
    <r>
      <rPr>
        <sz val="11"/>
        <color rgb="FFFF0000"/>
        <rFont val="等线"/>
        <family val="3"/>
        <charset val="134"/>
        <scheme val="minor"/>
      </rPr>
      <t>（3.1）</t>
    </r>
    <phoneticPr fontId="1" type="noConversion"/>
  </si>
  <si>
    <r>
      <t>1.24</t>
    </r>
    <r>
      <rPr>
        <sz val="11"/>
        <color rgb="FFFF0000"/>
        <rFont val="等线"/>
        <family val="3"/>
        <charset val="134"/>
        <scheme val="minor"/>
      </rPr>
      <t>（0.634）</t>
    </r>
    <phoneticPr fontId="1" type="noConversion"/>
  </si>
  <si>
    <r>
      <t>46</t>
    </r>
    <r>
      <rPr>
        <sz val="11"/>
        <color rgb="FFFF0000"/>
        <rFont val="等线"/>
        <family val="3"/>
        <charset val="134"/>
        <scheme val="minor"/>
      </rPr>
      <t>（50）</t>
    </r>
    <phoneticPr fontId="1" type="noConversion"/>
  </si>
  <si>
    <r>
      <t>57</t>
    </r>
    <r>
      <rPr>
        <sz val="11"/>
        <color rgb="FFFF0000"/>
        <rFont val="等线"/>
        <family val="3"/>
        <charset val="134"/>
        <scheme val="minor"/>
      </rPr>
      <t>（31.7)</t>
    </r>
    <phoneticPr fontId="1" type="noConversion"/>
  </si>
  <si>
    <t>2019.12.10</t>
  </si>
  <si>
    <t>刘星</t>
  </si>
  <si>
    <t>19P0960</t>
  </si>
  <si>
    <t>20P2948040</t>
  </si>
  <si>
    <r>
      <t>0.818</t>
    </r>
    <r>
      <rPr>
        <sz val="11"/>
        <color rgb="FFFF0000"/>
        <rFont val="等线"/>
        <family val="3"/>
        <charset val="134"/>
        <scheme val="minor"/>
      </rPr>
      <t>(0.634)</t>
    </r>
    <phoneticPr fontId="1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</si>
  <si>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(49)</t>
    </r>
    <phoneticPr fontId="1" type="noConversion"/>
  </si>
  <si>
    <r>
      <t>40.9</t>
    </r>
    <r>
      <rPr>
        <sz val="11"/>
        <color rgb="FFFF0000"/>
        <rFont val="等线"/>
        <family val="3"/>
        <charset val="134"/>
        <scheme val="minor"/>
      </rPr>
      <t>(31.1)</t>
    </r>
    <phoneticPr fontId="1" type="noConversion"/>
  </si>
  <si>
    <t>杜如壁</t>
  </si>
  <si>
    <t>19P0961</t>
  </si>
  <si>
    <t>20P2948039</t>
  </si>
  <si>
    <t>2019.12.11</t>
  </si>
  <si>
    <t>沈秀兰</t>
  </si>
  <si>
    <t>19P0955</t>
  </si>
  <si>
    <t>20P2948045</t>
  </si>
  <si>
    <t>周镇丰</t>
  </si>
  <si>
    <t>19P0956</t>
  </si>
  <si>
    <t>20P2948044</t>
  </si>
  <si>
    <t>谢拱从</t>
  </si>
  <si>
    <t>19P0957</t>
  </si>
  <si>
    <t>20P2948043</t>
  </si>
  <si>
    <r>
      <t>1.17</t>
    </r>
    <r>
      <rPr>
        <sz val="11"/>
        <color rgb="FFFF0000"/>
        <rFont val="等线"/>
        <family val="3"/>
        <charset val="134"/>
        <scheme val="minor"/>
      </rPr>
      <t>(0.732)</t>
    </r>
    <phoneticPr fontId="1" type="noConversion"/>
  </si>
  <si>
    <r>
      <t>58.5</t>
    </r>
    <r>
      <rPr>
        <sz val="11"/>
        <color rgb="FFFF0000"/>
        <rFont val="等线"/>
        <family val="3"/>
        <charset val="134"/>
        <scheme val="minor"/>
      </rPr>
      <t>(36.6)</t>
    </r>
    <phoneticPr fontId="1" type="noConversion"/>
  </si>
  <si>
    <t>吴吉祥</t>
  </si>
  <si>
    <t>19P0958</t>
  </si>
  <si>
    <t>20P2948042</t>
  </si>
  <si>
    <t>蔡乐基</t>
  </si>
  <si>
    <t>19P0959</t>
  </si>
  <si>
    <t>20P2948041</t>
  </si>
  <si>
    <t>2019.12.12</t>
  </si>
  <si>
    <t>陈仰云</t>
  </si>
  <si>
    <t>19P0954</t>
  </si>
  <si>
    <t>20P2948046</t>
  </si>
  <si>
    <t>南科手工提取+XP双选</t>
    <phoneticPr fontId="1" type="noConversion"/>
  </si>
  <si>
    <r>
      <t>2.16</t>
    </r>
    <r>
      <rPr>
        <sz val="11"/>
        <color rgb="FFFF0000"/>
        <rFont val="等线"/>
        <family val="3"/>
        <charset val="134"/>
        <scheme val="minor"/>
      </rPr>
      <t>（0.754）</t>
    </r>
  </si>
  <si>
    <r>
      <t>50</t>
    </r>
    <r>
      <rPr>
        <sz val="11"/>
        <color rgb="FFFF0000"/>
        <rFont val="等线"/>
        <family val="3"/>
        <charset val="134"/>
        <scheme val="minor"/>
      </rPr>
      <t>（50）</t>
    </r>
    <phoneticPr fontId="1" type="noConversion"/>
  </si>
  <si>
    <t>2019.12.13</t>
  </si>
  <si>
    <t>陈少玲</t>
  </si>
  <si>
    <t>19P0953</t>
  </si>
  <si>
    <t>20P2948047</t>
  </si>
  <si>
    <t>2019.12.16</t>
  </si>
  <si>
    <t>黄仲德</t>
  </si>
  <si>
    <t>19P0952</t>
  </si>
  <si>
    <t>20P2948048</t>
  </si>
  <si>
    <t>2019.12.17</t>
  </si>
  <si>
    <t>曾德水</t>
  </si>
  <si>
    <t>19P0949</t>
  </si>
  <si>
    <t>20P2948051</t>
  </si>
  <si>
    <t>黄光度</t>
  </si>
  <si>
    <t>19P0950</t>
  </si>
  <si>
    <t>20P2948050</t>
  </si>
  <si>
    <t>刘冠芳</t>
  </si>
  <si>
    <t>19P0951</t>
  </si>
  <si>
    <t>20P2948049</t>
  </si>
  <si>
    <t>2019.12.18</t>
  </si>
  <si>
    <t>张曦耀</t>
  </si>
  <si>
    <t>19P0948</t>
  </si>
  <si>
    <t>20P2948052</t>
  </si>
  <si>
    <t>gDNA污染，不合格</t>
    <phoneticPr fontId="1" type="noConversion"/>
  </si>
  <si>
    <t>2100质控有gDNA降解污染，样品不合格</t>
    <phoneticPr fontId="1" type="noConversion"/>
  </si>
  <si>
    <t>2019.12.19</t>
  </si>
  <si>
    <t>贝丘</t>
  </si>
  <si>
    <t>19P0946</t>
  </si>
  <si>
    <t>20P2948054</t>
  </si>
  <si>
    <r>
      <t>0.928</t>
    </r>
    <r>
      <rPr>
        <sz val="11"/>
        <color rgb="FFFF0000"/>
        <rFont val="等线"/>
        <family val="3"/>
        <charset val="134"/>
        <scheme val="minor"/>
      </rPr>
      <t>(1.07)</t>
    </r>
    <phoneticPr fontId="1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</si>
  <si>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(49)</t>
    </r>
    <phoneticPr fontId="1" type="noConversion"/>
  </si>
  <si>
    <r>
      <t>45.5</t>
    </r>
    <r>
      <rPr>
        <sz val="11"/>
        <color rgb="FFFF0000"/>
        <rFont val="等线"/>
        <family val="3"/>
        <charset val="134"/>
        <scheme val="minor"/>
      </rPr>
      <t>(52.4)</t>
    </r>
    <phoneticPr fontId="1" type="noConversion"/>
  </si>
  <si>
    <t>任庆芬</t>
  </si>
  <si>
    <t>19P0947</t>
  </si>
  <si>
    <t>20P2948053</t>
  </si>
  <si>
    <t>陈慎智</t>
  </si>
  <si>
    <t>19P7247899</t>
  </si>
  <si>
    <t>2019.12.20</t>
  </si>
  <si>
    <t>林廷宣</t>
  </si>
  <si>
    <t>19P7247898</t>
  </si>
  <si>
    <t>2019.12.23</t>
  </si>
  <si>
    <t>钟金凤</t>
  </si>
  <si>
    <t>19P7247897</t>
  </si>
  <si>
    <t>2019.12.24</t>
  </si>
  <si>
    <t>刘畅树</t>
  </si>
  <si>
    <t>19P7247896</t>
  </si>
  <si>
    <t>2020.1.20完成</t>
    <phoneticPr fontId="1" type="noConversion"/>
  </si>
  <si>
    <t>姜晓燕</t>
  </si>
  <si>
    <t>19P7247895</t>
  </si>
  <si>
    <t>陈耀棠</t>
  </si>
  <si>
    <t>19P7247894</t>
  </si>
  <si>
    <t>许四两</t>
  </si>
  <si>
    <t>19P7247893</t>
  </si>
  <si>
    <t>张典雄</t>
  </si>
  <si>
    <t>19P7247892</t>
  </si>
  <si>
    <t>2019.12.25</t>
  </si>
  <si>
    <t>肖清云</t>
  </si>
  <si>
    <t>19P7247891</t>
  </si>
  <si>
    <t>符祥业</t>
  </si>
  <si>
    <t>19P7247890</t>
  </si>
  <si>
    <t>黄英纳</t>
  </si>
  <si>
    <t>19P7247889</t>
  </si>
  <si>
    <t>叶瑞林</t>
  </si>
  <si>
    <t>19P7247888</t>
  </si>
  <si>
    <t>2019.12.27</t>
  </si>
  <si>
    <t>邬佑欣</t>
  </si>
  <si>
    <t>19P7247887</t>
  </si>
  <si>
    <t>2019.12.30</t>
  </si>
  <si>
    <t>钱吉星</t>
  </si>
  <si>
    <t>19P7247886</t>
  </si>
  <si>
    <t>吴淑红</t>
  </si>
  <si>
    <t>19P7247885</t>
  </si>
  <si>
    <t>黄可春</t>
  </si>
  <si>
    <t>19P7247884</t>
  </si>
  <si>
    <t>2020.1.22已完成</t>
    <phoneticPr fontId="1" type="noConversion"/>
  </si>
  <si>
    <t>唐翠容</t>
  </si>
  <si>
    <t>19P7247883</t>
  </si>
  <si>
    <t>2019.12.31</t>
  </si>
  <si>
    <t>任惠玲</t>
  </si>
  <si>
    <t>19P7247882</t>
  </si>
  <si>
    <t>陈巧音</t>
  </si>
  <si>
    <t>19P7247881</t>
  </si>
  <si>
    <t>郑汉光</t>
  </si>
  <si>
    <t>19P7247880</t>
  </si>
  <si>
    <t>文丁红</t>
  </si>
  <si>
    <t>19P7247879</t>
  </si>
  <si>
    <t>黄楚兰</t>
  </si>
  <si>
    <t>19P7247878</t>
  </si>
  <si>
    <t>梁彩花</t>
  </si>
  <si>
    <t>19P7247877</t>
  </si>
  <si>
    <t>黄华雄</t>
  </si>
  <si>
    <t>19P7247876</t>
  </si>
  <si>
    <t>周剑刚</t>
  </si>
  <si>
    <t>19P7247875</t>
  </si>
  <si>
    <t>2020.1.10</t>
  </si>
  <si>
    <t>许典昌</t>
  </si>
  <si>
    <t>19P7247856</t>
  </si>
  <si>
    <t>任春屯</t>
  </si>
  <si>
    <t>19P7247855</t>
  </si>
  <si>
    <t>李芳安</t>
  </si>
  <si>
    <t>19P7247854</t>
  </si>
  <si>
    <t>2020.1.13</t>
  </si>
  <si>
    <t>廖少兵</t>
  </si>
  <si>
    <t>19P7247853</t>
  </si>
  <si>
    <t>张绍麟</t>
  </si>
  <si>
    <t>19P7247852</t>
  </si>
  <si>
    <t>李祥珍</t>
  </si>
  <si>
    <t>19P7247851</t>
  </si>
  <si>
    <t>2020.1.14</t>
  </si>
  <si>
    <t>卢振荣</t>
  </si>
  <si>
    <t>19P7247850</t>
  </si>
  <si>
    <t>陈振文</t>
  </si>
  <si>
    <t>19P7247849</t>
  </si>
  <si>
    <t>安庆脸</t>
  </si>
  <si>
    <t>19P7247848</t>
  </si>
  <si>
    <t>李玉才</t>
  </si>
  <si>
    <t>19P7247847</t>
  </si>
  <si>
    <t>文朝正</t>
  </si>
  <si>
    <t>19P7247846</t>
  </si>
  <si>
    <t>2020.1.15</t>
  </si>
  <si>
    <t>马立武</t>
  </si>
  <si>
    <t>19P7247845</t>
  </si>
  <si>
    <t>吴葵兴</t>
  </si>
  <si>
    <t>19P7247844</t>
  </si>
  <si>
    <t>周启怡</t>
  </si>
  <si>
    <t>19P7247843</t>
  </si>
  <si>
    <t>2020.1.16</t>
  </si>
  <si>
    <t>史润威</t>
  </si>
  <si>
    <t>19P7247842</t>
  </si>
  <si>
    <t>2020.1.2</t>
  </si>
  <si>
    <t>吴华迪</t>
  </si>
  <si>
    <t>19P7247874</t>
  </si>
  <si>
    <t>曾灿坤</t>
  </si>
  <si>
    <t>19P7247873</t>
  </si>
  <si>
    <t>2020.1.22已完成</t>
  </si>
  <si>
    <t>2020.1.3</t>
  </si>
  <si>
    <t>余炳圩</t>
  </si>
  <si>
    <t>19P7247872</t>
  </si>
  <si>
    <t>曾惠燕</t>
  </si>
  <si>
    <t>19P7247871</t>
  </si>
  <si>
    <t>王季</t>
  </si>
  <si>
    <t>19P7247870</t>
  </si>
  <si>
    <t>黎爱群</t>
  </si>
  <si>
    <t>19P7247869</t>
  </si>
  <si>
    <t>谭晓勇</t>
  </si>
  <si>
    <t>19P7247868</t>
  </si>
  <si>
    <t>庄丽纯</t>
  </si>
  <si>
    <t>19P7247867</t>
  </si>
  <si>
    <t>边庆玲</t>
  </si>
  <si>
    <t>19P7247866</t>
  </si>
  <si>
    <t>2020.1.7</t>
  </si>
  <si>
    <t>何淑芬</t>
  </si>
  <si>
    <t>19P7247865</t>
  </si>
  <si>
    <t>余红斌</t>
  </si>
  <si>
    <t>19P7247864</t>
  </si>
  <si>
    <t>张文菊</t>
  </si>
  <si>
    <t>19P7247863</t>
  </si>
  <si>
    <t>林川</t>
  </si>
  <si>
    <t>19P7247862</t>
  </si>
  <si>
    <t>刘汗宁</t>
  </si>
  <si>
    <t>19P7247861</t>
  </si>
  <si>
    <t>2020.1.8</t>
  </si>
  <si>
    <t>杨波</t>
  </si>
  <si>
    <t>19P7247860</t>
  </si>
  <si>
    <t>蓝建平</t>
  </si>
  <si>
    <t>19P7247859</t>
  </si>
  <si>
    <t>2020.1.9</t>
  </si>
  <si>
    <t>丘秀珍</t>
  </si>
  <si>
    <t>19P7247858</t>
  </si>
  <si>
    <t>陈素明</t>
  </si>
  <si>
    <t>19P7247857</t>
  </si>
  <si>
    <t>2020.3.9</t>
    <phoneticPr fontId="1" type="noConversion"/>
  </si>
  <si>
    <t>郭映强</t>
    <phoneticPr fontId="1" type="noConversion"/>
  </si>
  <si>
    <t>19P7247840</t>
    <phoneticPr fontId="1" type="noConversion"/>
  </si>
  <si>
    <t>刘巧云</t>
    <phoneticPr fontId="1" type="noConversion"/>
  </si>
  <si>
    <t>19P7247839</t>
    <phoneticPr fontId="1" type="noConversion"/>
  </si>
  <si>
    <t>2020.3.10</t>
    <phoneticPr fontId="1" type="noConversion"/>
  </si>
  <si>
    <t>凌锡锦</t>
    <phoneticPr fontId="1" type="noConversion"/>
  </si>
  <si>
    <t>19P7247837</t>
    <phoneticPr fontId="1" type="noConversion"/>
  </si>
  <si>
    <t>李俊荣</t>
    <phoneticPr fontId="1" type="noConversion"/>
  </si>
  <si>
    <t>19P7247836</t>
    <phoneticPr fontId="1" type="noConversion"/>
  </si>
  <si>
    <t>2020.3.11</t>
    <phoneticPr fontId="1" type="noConversion"/>
  </si>
  <si>
    <t>叶兰英</t>
    <phoneticPr fontId="1" type="noConversion"/>
  </si>
  <si>
    <t>19P7247835</t>
    <phoneticPr fontId="1" type="noConversion"/>
  </si>
  <si>
    <t>2020.3.12</t>
    <phoneticPr fontId="1" type="noConversion"/>
  </si>
  <si>
    <t>钟新</t>
    <phoneticPr fontId="1" type="noConversion"/>
  </si>
  <si>
    <t>19P7247834</t>
    <phoneticPr fontId="1" type="noConversion"/>
  </si>
  <si>
    <t>潘友法</t>
    <phoneticPr fontId="1" type="noConversion"/>
  </si>
  <si>
    <t>19P7247833</t>
    <phoneticPr fontId="1" type="noConversion"/>
  </si>
  <si>
    <t>2020.3.17</t>
    <phoneticPr fontId="1" type="noConversion"/>
  </si>
  <si>
    <t>黄亚平</t>
    <phoneticPr fontId="1" type="noConversion"/>
  </si>
  <si>
    <t>19P7247832</t>
    <phoneticPr fontId="1" type="noConversion"/>
  </si>
  <si>
    <t>2020.3.18</t>
    <phoneticPr fontId="1" type="noConversion"/>
  </si>
  <si>
    <t>赵海燕</t>
    <phoneticPr fontId="1" type="noConversion"/>
  </si>
  <si>
    <t>19P7247831</t>
    <phoneticPr fontId="1" type="noConversion"/>
  </si>
  <si>
    <t>彭满强</t>
    <phoneticPr fontId="1" type="noConversion"/>
  </si>
  <si>
    <t>19P7247830</t>
    <phoneticPr fontId="1" type="noConversion"/>
  </si>
  <si>
    <t>黄亮初</t>
    <phoneticPr fontId="1" type="noConversion"/>
  </si>
  <si>
    <t>19P7247829</t>
    <phoneticPr fontId="1" type="noConversion"/>
  </si>
  <si>
    <t>2020.3.19</t>
    <phoneticPr fontId="1" type="noConversion"/>
  </si>
  <si>
    <t>孔燕飞</t>
    <phoneticPr fontId="1" type="noConversion"/>
  </si>
  <si>
    <t>19P7247828</t>
    <phoneticPr fontId="1" type="noConversion"/>
  </si>
  <si>
    <t>林庆丰</t>
    <phoneticPr fontId="1" type="noConversion"/>
  </si>
  <si>
    <t>19P7247827</t>
    <phoneticPr fontId="1" type="noConversion"/>
  </si>
  <si>
    <t>吴弈楷</t>
    <phoneticPr fontId="1" type="noConversion"/>
  </si>
  <si>
    <t>19P7247826</t>
    <phoneticPr fontId="1" type="noConversion"/>
  </si>
  <si>
    <t>2020.3.20</t>
    <phoneticPr fontId="1" type="noConversion"/>
  </si>
  <si>
    <t>李耀锋</t>
    <phoneticPr fontId="1" type="noConversion"/>
  </si>
  <si>
    <t>19P7247825</t>
    <phoneticPr fontId="1" type="noConversion"/>
  </si>
  <si>
    <t>2020.3.23</t>
    <phoneticPr fontId="1" type="noConversion"/>
  </si>
  <si>
    <t>林少逢</t>
    <phoneticPr fontId="1" type="noConversion"/>
  </si>
  <si>
    <t>19P7247824</t>
    <phoneticPr fontId="1" type="noConversion"/>
  </si>
  <si>
    <t>2020.3.24</t>
    <phoneticPr fontId="1" type="noConversion"/>
  </si>
  <si>
    <t>刘天语</t>
    <phoneticPr fontId="1" type="noConversion"/>
  </si>
  <si>
    <t>19P7247823</t>
    <phoneticPr fontId="1" type="noConversion"/>
  </si>
  <si>
    <t>韦庆谋</t>
    <phoneticPr fontId="1" type="noConversion"/>
  </si>
  <si>
    <t>19P7247822</t>
    <phoneticPr fontId="1" type="noConversion"/>
  </si>
  <si>
    <t>吴晓晖</t>
    <phoneticPr fontId="1" type="noConversion"/>
  </si>
  <si>
    <t>19P7247821</t>
    <phoneticPr fontId="1" type="noConversion"/>
  </si>
  <si>
    <t>2020.3.25</t>
    <phoneticPr fontId="1" type="noConversion"/>
  </si>
  <si>
    <t>李贵芝</t>
    <phoneticPr fontId="1" type="noConversion"/>
  </si>
  <si>
    <t>19P7247820</t>
    <phoneticPr fontId="1" type="noConversion"/>
  </si>
  <si>
    <t>蔡小英</t>
    <phoneticPr fontId="1" type="noConversion"/>
  </si>
  <si>
    <t>19P7247819</t>
    <phoneticPr fontId="1" type="noConversion"/>
  </si>
  <si>
    <t>区国标</t>
    <phoneticPr fontId="1" type="noConversion"/>
  </si>
  <si>
    <t>19P7247818</t>
    <phoneticPr fontId="1" type="noConversion"/>
  </si>
  <si>
    <t>范强坤</t>
    <phoneticPr fontId="1" type="noConversion"/>
  </si>
  <si>
    <t>19P7247817</t>
    <phoneticPr fontId="1" type="noConversion"/>
  </si>
  <si>
    <t>2020.3.26</t>
    <phoneticPr fontId="1" type="noConversion"/>
  </si>
  <si>
    <t>杜丰凯</t>
    <phoneticPr fontId="1" type="noConversion"/>
  </si>
  <si>
    <t>19P7247816</t>
    <phoneticPr fontId="1" type="noConversion"/>
  </si>
  <si>
    <t xml:space="preserve">曹桂华 </t>
    <phoneticPr fontId="1" type="noConversion"/>
  </si>
  <si>
    <t>19P7247815</t>
    <phoneticPr fontId="1" type="noConversion"/>
  </si>
  <si>
    <t xml:space="preserve">林继能 </t>
    <phoneticPr fontId="1" type="noConversion"/>
  </si>
  <si>
    <t>19P7247814</t>
    <phoneticPr fontId="1" type="noConversion"/>
  </si>
  <si>
    <t xml:space="preserve">方卓飞 </t>
    <phoneticPr fontId="1" type="noConversion"/>
  </si>
  <si>
    <t>19P7247813</t>
    <phoneticPr fontId="1" type="noConversion"/>
  </si>
  <si>
    <t xml:space="preserve">易萍生 </t>
    <phoneticPr fontId="1" type="noConversion"/>
  </si>
  <si>
    <t>19P7247812</t>
    <phoneticPr fontId="1" type="noConversion"/>
  </si>
  <si>
    <t xml:space="preserve">李宜 </t>
    <phoneticPr fontId="1" type="noConversion"/>
  </si>
  <si>
    <t>19P7247811</t>
    <phoneticPr fontId="1" type="noConversion"/>
  </si>
  <si>
    <t>钟经扬</t>
    <phoneticPr fontId="1" type="noConversion"/>
  </si>
  <si>
    <t>19P7247810</t>
    <phoneticPr fontId="1" type="noConversion"/>
  </si>
  <si>
    <t>2020.3.27</t>
    <phoneticPr fontId="1" type="noConversion"/>
  </si>
  <si>
    <t>庄进福</t>
    <phoneticPr fontId="1" type="noConversion"/>
  </si>
  <si>
    <t>19P7247809</t>
    <phoneticPr fontId="1" type="noConversion"/>
  </si>
  <si>
    <t>黄如奇</t>
    <phoneticPr fontId="1" type="noConversion"/>
  </si>
  <si>
    <t>19P7247808</t>
    <phoneticPr fontId="1" type="noConversion"/>
  </si>
  <si>
    <t>招瑞雄</t>
    <phoneticPr fontId="1" type="noConversion"/>
  </si>
  <si>
    <t>19P7247807</t>
    <phoneticPr fontId="1" type="noConversion"/>
  </si>
  <si>
    <t>邹衍齐</t>
    <phoneticPr fontId="1" type="noConversion"/>
  </si>
  <si>
    <t>19P7247806</t>
    <phoneticPr fontId="1" type="noConversion"/>
  </si>
  <si>
    <t>胰腺癌</t>
  </si>
  <si>
    <t>赵仙瑛</t>
  </si>
  <si>
    <t>18P4063752</t>
  </si>
  <si>
    <t>19P0138986</t>
  </si>
  <si>
    <t>蔡俊</t>
  </si>
  <si>
    <t>18P4063766</t>
  </si>
  <si>
    <t>19P0139000</t>
  </si>
  <si>
    <t>蔡永祥</t>
  </si>
  <si>
    <t>18P4063764</t>
    <phoneticPr fontId="1" type="noConversion"/>
  </si>
  <si>
    <t>19P0138998</t>
  </si>
  <si>
    <t>黄建纯</t>
  </si>
  <si>
    <t>18P4063762</t>
  </si>
  <si>
    <t>19P0138996</t>
  </si>
  <si>
    <t>沈建洪</t>
  </si>
  <si>
    <t>18P4063769</t>
  </si>
  <si>
    <t>19P0139003</t>
  </si>
  <si>
    <t>蒋咬岐</t>
  </si>
  <si>
    <t>18P4063765</t>
  </si>
  <si>
    <t>19P0138999</t>
  </si>
  <si>
    <t>赵临东</t>
  </si>
  <si>
    <t>19P0139004</t>
  </si>
  <si>
    <t>丁艳君</t>
  </si>
  <si>
    <t>19P0138992</t>
  </si>
  <si>
    <t>娄梦虎</t>
  </si>
  <si>
    <t>19P0138988</t>
  </si>
  <si>
    <t>叶才良</t>
  </si>
  <si>
    <t>18P4063768</t>
  </si>
  <si>
    <t>19P0139002</t>
  </si>
  <si>
    <t>夏桂芬</t>
  </si>
  <si>
    <t>18P4063759</t>
  </si>
  <si>
    <t>19P0138993</t>
  </si>
  <si>
    <t>王美根</t>
  </si>
  <si>
    <t>18P4063767</t>
  </si>
  <si>
    <t>19P0139001</t>
  </si>
  <si>
    <t>张鲁</t>
  </si>
  <si>
    <t>19P0138987</t>
  </si>
  <si>
    <t>徐恭洪</t>
  </si>
  <si>
    <t>18P4063772</t>
  </si>
  <si>
    <t>19P0139006</t>
  </si>
  <si>
    <t>张群生</t>
  </si>
  <si>
    <t>19P0138991</t>
  </si>
  <si>
    <t>瞿秀英</t>
  </si>
  <si>
    <t>19P0138994</t>
  </si>
  <si>
    <t>张炳兴</t>
  </si>
  <si>
    <t>19P0138985</t>
  </si>
  <si>
    <t>汪明生</t>
  </si>
  <si>
    <t>19P0138995</t>
  </si>
  <si>
    <t>庄志明</t>
  </si>
  <si>
    <t>18P4063747</t>
  </si>
  <si>
    <t>19P0138981</t>
  </si>
  <si>
    <t>朱振标</t>
  </si>
  <si>
    <t>18P4063774</t>
  </si>
  <si>
    <t>19P0139008</t>
  </si>
  <si>
    <t>顾文兰</t>
  </si>
  <si>
    <t>19P0138984</t>
  </si>
  <si>
    <t>曾扬霞</t>
  </si>
  <si>
    <t>19P0138997</t>
  </si>
  <si>
    <t>卓维强</t>
  </si>
  <si>
    <t>18P4063755</t>
  </si>
  <si>
    <t>19P0138989</t>
  </si>
  <si>
    <t>吴和法</t>
  </si>
  <si>
    <t>18P4063771</t>
  </si>
  <si>
    <t>19P0139005</t>
  </si>
  <si>
    <t>邓建玉</t>
  </si>
  <si>
    <t>19P0138990</t>
  </si>
  <si>
    <t>荣光龙</t>
  </si>
  <si>
    <t>18P4063748</t>
  </si>
  <si>
    <t>19P0138982</t>
  </si>
  <si>
    <t>金元法</t>
  </si>
  <si>
    <t>19P0138983</t>
  </si>
  <si>
    <t>孙全兵</t>
  </si>
  <si>
    <t>18P4063773</t>
  </si>
  <si>
    <t>19P0139007</t>
  </si>
  <si>
    <t>程仲月</t>
  </si>
  <si>
    <t>18P4063950</t>
  </si>
  <si>
    <t>19P0149456</t>
  </si>
  <si>
    <t>周凤兰</t>
  </si>
  <si>
    <t>19P0149441</t>
  </si>
  <si>
    <t>邵兰枝</t>
  </si>
  <si>
    <t>19P0149450</t>
  </si>
  <si>
    <t>吴金秀</t>
  </si>
  <si>
    <t>19P0149444</t>
  </si>
  <si>
    <t>陆菊珍</t>
  </si>
  <si>
    <t>18P4063976</t>
  </si>
  <si>
    <t>19P0149459</t>
  </si>
  <si>
    <t>解巧英</t>
  </si>
  <si>
    <t>18P4063796</t>
  </si>
  <si>
    <t>19P0149447</t>
  </si>
  <si>
    <t>19P0149437</t>
  </si>
  <si>
    <t>夏义稳</t>
  </si>
  <si>
    <t>19P0149443</t>
  </si>
  <si>
    <t>林海娇</t>
  </si>
  <si>
    <t>18P4063949</t>
  </si>
  <si>
    <t>19P0149455</t>
  </si>
  <si>
    <t>肖海明</t>
  </si>
  <si>
    <t>19P0149449</t>
  </si>
  <si>
    <t>叶大奎</t>
  </si>
  <si>
    <t>18P4063975</t>
  </si>
  <si>
    <t>19P0149458</t>
  </si>
  <si>
    <t>张松高（治疗过）</t>
  </si>
  <si>
    <t>18P4063947</t>
  </si>
  <si>
    <t>19P0149453</t>
  </si>
  <si>
    <t>刘喜和</t>
  </si>
  <si>
    <t>18P4063778</t>
  </si>
  <si>
    <t>19P0149440</t>
  </si>
  <si>
    <t>刘勇</t>
  </si>
  <si>
    <t>19P0149451</t>
  </si>
  <si>
    <t>李巧珍</t>
  </si>
  <si>
    <t>19P0149452</t>
  </si>
  <si>
    <t>王秀芝</t>
  </si>
  <si>
    <t>18P4063974</t>
  </si>
  <si>
    <t>19P0149457</t>
  </si>
  <si>
    <t>张连根</t>
  </si>
  <si>
    <t>18P4063783</t>
  </si>
  <si>
    <t>19P0149445</t>
  </si>
  <si>
    <t>王炽义</t>
  </si>
  <si>
    <t>19P0149439</t>
  </si>
  <si>
    <t>陈玲玲</t>
  </si>
  <si>
    <t>18P4063780</t>
  </si>
  <si>
    <t>19P0149442</t>
  </si>
  <si>
    <t>茅振萍</t>
  </si>
  <si>
    <t>18P4063797</t>
  </si>
  <si>
    <t>19P0149448</t>
  </si>
  <si>
    <t>翁建钢</t>
  </si>
  <si>
    <t>18P4063776</t>
  </si>
  <si>
    <t>19P0149438</t>
  </si>
  <si>
    <t>张玉哲</t>
  </si>
  <si>
    <t>18P4063948</t>
  </si>
  <si>
    <t>19P0149454</t>
  </si>
  <si>
    <t>华松泉</t>
  </si>
  <si>
    <t>18P4063795</t>
  </si>
  <si>
    <t>19P0149446</t>
  </si>
  <si>
    <t>陈阿大</t>
  </si>
  <si>
    <t>18P4063977</t>
    <phoneticPr fontId="1" type="noConversion"/>
  </si>
  <si>
    <t>19P0156921</t>
    <phoneticPr fontId="1" type="noConversion"/>
  </si>
  <si>
    <t>刘爱林</t>
  </si>
  <si>
    <t>18P4063978</t>
  </si>
  <si>
    <t>19P0156922</t>
  </si>
  <si>
    <t>金凤勤</t>
  </si>
  <si>
    <t>18P4063980</t>
  </si>
  <si>
    <t>19P0156924</t>
  </si>
  <si>
    <t>钱锦芳</t>
  </si>
  <si>
    <t>18P4063979</t>
    <phoneticPr fontId="1" type="noConversion"/>
  </si>
  <si>
    <t>19P0156923</t>
  </si>
  <si>
    <t>薛颖海</t>
  </si>
  <si>
    <t>18P4063981</t>
  </si>
  <si>
    <t>19P0156925</t>
  </si>
  <si>
    <t>林榕生</t>
  </si>
  <si>
    <t>19P0156916</t>
  </si>
  <si>
    <t>陈中翠</t>
  </si>
  <si>
    <t>18P4063999</t>
  </si>
  <si>
    <t>19P0156918</t>
  </si>
  <si>
    <t>18P4064001</t>
    <phoneticPr fontId="1" type="noConversion"/>
  </si>
  <si>
    <t>19P0156920</t>
  </si>
  <si>
    <t>倪雅韵</t>
  </si>
  <si>
    <t>19P0156915</t>
    <phoneticPr fontId="1" type="noConversion"/>
  </si>
  <si>
    <t>陈源明</t>
  </si>
  <si>
    <t>18P4063998</t>
  </si>
  <si>
    <t>19P0156917</t>
  </si>
  <si>
    <t>詹毕花</t>
  </si>
  <si>
    <t>18P4064000</t>
  </si>
  <si>
    <t>19P0156919</t>
  </si>
  <si>
    <t>庞梅</t>
    <phoneticPr fontId="1" type="noConversion"/>
  </si>
  <si>
    <t>18P4064002</t>
  </si>
  <si>
    <t>19P0165059</t>
  </si>
  <si>
    <t>陈长松</t>
    <phoneticPr fontId="1" type="noConversion"/>
  </si>
  <si>
    <t>18P4064003</t>
  </si>
  <si>
    <t>19P0165060</t>
  </si>
  <si>
    <t>19P0165057</t>
  </si>
  <si>
    <t>蔡葱妹</t>
  </si>
  <si>
    <t>19P0165058</t>
  </si>
  <si>
    <t>18P4064035</t>
  </si>
  <si>
    <t>19P4178119</t>
  </si>
  <si>
    <t>祁文虎</t>
  </si>
  <si>
    <t>18P4064083</t>
  </si>
  <si>
    <t>19P4178116</t>
  </si>
  <si>
    <t>王建兰</t>
  </si>
  <si>
    <t>18P4064049</t>
  </si>
  <si>
    <t>19P4178107</t>
  </si>
  <si>
    <t>熊菊华</t>
  </si>
  <si>
    <t>18P4064067</t>
  </si>
  <si>
    <t>19P4178115</t>
  </si>
  <si>
    <t>沈杏宝</t>
  </si>
  <si>
    <t>18P4064066</t>
  </si>
  <si>
    <t>19P4178114</t>
  </si>
  <si>
    <t>宋巧珍</t>
  </si>
  <si>
    <t>18P4064038</t>
  </si>
  <si>
    <t>19P4178106</t>
  </si>
  <si>
    <t>马惠玲</t>
  </si>
  <si>
    <t>18P4064050</t>
  </si>
  <si>
    <t>19P4178108</t>
  </si>
  <si>
    <t>倪凤珍</t>
  </si>
  <si>
    <t>18P4064062</t>
  </si>
  <si>
    <t>19P4178110</t>
  </si>
  <si>
    <t>18P4064036</t>
  </si>
  <si>
    <t>19P4178120</t>
  </si>
  <si>
    <t>郑国伟</t>
  </si>
  <si>
    <t>18P4064057</t>
  </si>
  <si>
    <t>19P4178109</t>
  </si>
  <si>
    <t>陈君</t>
  </si>
  <si>
    <t>18P4064008</t>
  </si>
  <si>
    <t>19P4178102</t>
    <phoneticPr fontId="1" type="noConversion"/>
  </si>
  <si>
    <t>温建祥</t>
  </si>
  <si>
    <t>18P4064084</t>
  </si>
  <si>
    <t>19P4178117</t>
  </si>
  <si>
    <t>刘忠义</t>
  </si>
  <si>
    <t>18P4064018</t>
  </si>
  <si>
    <t>19P4178104</t>
  </si>
  <si>
    <t>毕世定</t>
  </si>
  <si>
    <t>18P4064065</t>
  </si>
  <si>
    <t>19P4178113</t>
  </si>
  <si>
    <t>马希功</t>
  </si>
  <si>
    <t>18P4064007</t>
  </si>
  <si>
    <t>19P4178101</t>
  </si>
  <si>
    <t>18P4064034</t>
  </si>
  <si>
    <t>19P4178118</t>
  </si>
  <si>
    <t>郭兴恒</t>
  </si>
  <si>
    <t>18P4064009</t>
  </si>
  <si>
    <t>19P4178103</t>
  </si>
  <si>
    <t>王关福</t>
  </si>
  <si>
    <t>18P4064064</t>
  </si>
  <si>
    <t>19P4178112</t>
  </si>
  <si>
    <t>许成云</t>
  </si>
  <si>
    <t>18P4064063</t>
  </si>
  <si>
    <t>19P4178111</t>
  </si>
  <si>
    <t>陈明芳</t>
  </si>
  <si>
    <t>18P4064346</t>
  </si>
  <si>
    <t>19P4178105</t>
  </si>
  <si>
    <t>胰腺癌</t>
    <phoneticPr fontId="1" type="noConversion"/>
  </si>
  <si>
    <t>卢海燕</t>
    <phoneticPr fontId="1" type="noConversion"/>
  </si>
  <si>
    <t>18P4064167</t>
  </si>
  <si>
    <t>19P5127870</t>
  </si>
  <si>
    <t>张鲁</t>
    <phoneticPr fontId="1" type="noConversion"/>
  </si>
  <si>
    <t>18P4064144</t>
  </si>
  <si>
    <t>19P5127848</t>
  </si>
  <si>
    <t>郑国伟</t>
    <phoneticPr fontId="1" type="noConversion"/>
  </si>
  <si>
    <t>18P4064112</t>
  </si>
  <si>
    <t>19P5127816</t>
  </si>
  <si>
    <t>金丽荣</t>
    <phoneticPr fontId="1" type="noConversion"/>
  </si>
  <si>
    <t>18P4064119</t>
  </si>
  <si>
    <t>19P5127823</t>
  </si>
  <si>
    <t>吴宏祖</t>
    <phoneticPr fontId="1" type="noConversion"/>
  </si>
  <si>
    <t>18P4064104</t>
  </si>
  <si>
    <t>19P5127808</t>
  </si>
  <si>
    <t>陆桂珍</t>
    <phoneticPr fontId="1" type="noConversion"/>
  </si>
  <si>
    <t>18P4064143</t>
  </si>
  <si>
    <t>19P5127847</t>
  </si>
  <si>
    <t>孙同根</t>
    <phoneticPr fontId="1" type="noConversion"/>
  </si>
  <si>
    <t>18P4064139</t>
  </si>
  <si>
    <t>19P5127843</t>
  </si>
  <si>
    <t>单春华</t>
    <phoneticPr fontId="1" type="noConversion"/>
  </si>
  <si>
    <t>18P4064103</t>
  </si>
  <si>
    <t>19P5127807</t>
  </si>
  <si>
    <t>孙苏伟</t>
  </si>
  <si>
    <t>18P4064102</t>
  </si>
  <si>
    <t>19P5127806</t>
  </si>
  <si>
    <t>王益民</t>
    <phoneticPr fontId="1" type="noConversion"/>
  </si>
  <si>
    <t>18P4064120</t>
  </si>
  <si>
    <t>19P5127824</t>
  </si>
  <si>
    <t>胡起亚</t>
    <phoneticPr fontId="1" type="noConversion"/>
  </si>
  <si>
    <t>18P4064185</t>
  </si>
  <si>
    <t>19P5298109</t>
  </si>
  <si>
    <t>高继成</t>
    <phoneticPr fontId="1" type="noConversion"/>
  </si>
  <si>
    <t>18P4064212</t>
  </si>
  <si>
    <t>19P5298114</t>
  </si>
  <si>
    <t>符济民</t>
    <phoneticPr fontId="1" type="noConversion"/>
  </si>
  <si>
    <t>18P4064168</t>
  </si>
  <si>
    <t>19P5298107</t>
  </si>
  <si>
    <t>吕光镇</t>
    <phoneticPr fontId="1" type="noConversion"/>
  </si>
  <si>
    <t>18P4064191</t>
  </si>
  <si>
    <t>19P5298111</t>
  </si>
  <si>
    <t>黄国昌</t>
    <phoneticPr fontId="1" type="noConversion"/>
  </si>
  <si>
    <t>18P4064218</t>
  </si>
  <si>
    <t>19P5298115</t>
  </si>
  <si>
    <t>沈秀琴</t>
    <phoneticPr fontId="1" type="noConversion"/>
  </si>
  <si>
    <t>18P4064184</t>
  </si>
  <si>
    <t>19P5298108</t>
  </si>
  <si>
    <t>陈付新</t>
    <phoneticPr fontId="1" type="noConversion"/>
  </si>
  <si>
    <t>18P4064192</t>
  </si>
  <si>
    <t>19P5298112</t>
  </si>
  <si>
    <t>黄爱军</t>
    <phoneticPr fontId="1" type="noConversion"/>
  </si>
  <si>
    <t>18P4064190</t>
  </si>
  <si>
    <t>19P5298110</t>
  </si>
  <si>
    <t>孟广鑫</t>
    <phoneticPr fontId="1" type="noConversion"/>
  </si>
  <si>
    <t>18P4064207</t>
  </si>
  <si>
    <t>19P5298113</t>
  </si>
  <si>
    <t>肖如宁</t>
    <phoneticPr fontId="1" type="noConversion"/>
  </si>
  <si>
    <t>18P4064278</t>
  </si>
  <si>
    <t>19P5790199</t>
  </si>
  <si>
    <t>5中溶血</t>
  </si>
  <si>
    <t>黄兴元</t>
    <phoneticPr fontId="1" type="noConversion"/>
  </si>
  <si>
    <t>18P4064236</t>
  </si>
  <si>
    <t>19P5790157</t>
  </si>
  <si>
    <t>费桂福</t>
    <phoneticPr fontId="1" type="noConversion"/>
  </si>
  <si>
    <t>18P4064283</t>
  </si>
  <si>
    <t>19P5790204</t>
  </si>
  <si>
    <t>周春花</t>
    <phoneticPr fontId="1" type="noConversion"/>
  </si>
  <si>
    <t>18P4064280</t>
  </si>
  <si>
    <t>19P5790201</t>
  </si>
  <si>
    <t>5轻溶血</t>
  </si>
  <si>
    <t>荣国兴</t>
    <phoneticPr fontId="1" type="noConversion"/>
  </si>
  <si>
    <t>18P4064284</t>
  </si>
  <si>
    <t>19P5790205</t>
  </si>
  <si>
    <t>秦佩卿</t>
    <phoneticPr fontId="1" type="noConversion"/>
  </si>
  <si>
    <t>18P4064260</t>
  </si>
  <si>
    <t>19P5790181</t>
  </si>
  <si>
    <t>吴建</t>
    <phoneticPr fontId="1" type="noConversion"/>
  </si>
  <si>
    <t>18P4064242</t>
  </si>
  <si>
    <t>19P5790163</t>
  </si>
  <si>
    <t>沈翠琴</t>
    <phoneticPr fontId="1" type="noConversion"/>
  </si>
  <si>
    <t>18P4064279</t>
  </si>
  <si>
    <t>19P5790200</t>
  </si>
  <si>
    <t>18P4064247</t>
  </si>
  <si>
    <t>19P5790168</t>
  </si>
  <si>
    <t>孙嵩</t>
    <phoneticPr fontId="1" type="noConversion"/>
  </si>
  <si>
    <t>18P4064248</t>
  </si>
  <si>
    <t>19P5790169</t>
  </si>
  <si>
    <t>朱扣娣</t>
    <phoneticPr fontId="1" type="noConversion"/>
  </si>
  <si>
    <t>18P4064285</t>
  </si>
  <si>
    <t>19P5790206</t>
  </si>
  <si>
    <t>章式梦</t>
    <phoneticPr fontId="1" type="noConversion"/>
  </si>
  <si>
    <t>18P4064286</t>
  </si>
  <si>
    <t>19P5790207</t>
  </si>
  <si>
    <t>章时桃</t>
    <phoneticPr fontId="1" type="noConversion"/>
  </si>
  <si>
    <t>18P4064237</t>
  </si>
  <si>
    <t>19P5790158</t>
  </si>
  <si>
    <t>希建民</t>
    <phoneticPr fontId="1" type="noConversion"/>
  </si>
  <si>
    <t>18P4064282</t>
  </si>
  <si>
    <t>19P5790203</t>
  </si>
  <si>
    <t>18P4064281</t>
  </si>
  <si>
    <t>19P5790202</t>
  </si>
  <si>
    <t>刘水庚</t>
    <phoneticPr fontId="1" type="noConversion"/>
  </si>
  <si>
    <t>18P4064224</t>
  </si>
  <si>
    <t>19P5790145</t>
  </si>
  <si>
    <t>4.4重溶血</t>
  </si>
  <si>
    <t>不足不做</t>
  </si>
  <si>
    <t>陈金云</t>
    <phoneticPr fontId="1" type="noConversion"/>
  </si>
  <si>
    <t>18P4064313</t>
  </si>
  <si>
    <t>19P6714118</t>
  </si>
  <si>
    <t>吴和平</t>
    <phoneticPr fontId="1" type="noConversion"/>
  </si>
  <si>
    <t>18P4064322</t>
  </si>
  <si>
    <t>19P6714119</t>
  </si>
  <si>
    <t>蔡志华</t>
    <phoneticPr fontId="1" type="noConversion"/>
  </si>
  <si>
    <t>18P4064331</t>
  </si>
  <si>
    <t>19P6714123</t>
  </si>
  <si>
    <t>叶春富</t>
    <phoneticPr fontId="1" type="noConversion"/>
  </si>
  <si>
    <t>18P4064330</t>
  </si>
  <si>
    <t>19P6714122</t>
  </si>
  <si>
    <t>18P4064296</t>
  </si>
  <si>
    <t>19P6714115</t>
  </si>
  <si>
    <t>丁喜萍</t>
    <phoneticPr fontId="1" type="noConversion"/>
  </si>
  <si>
    <t>18P4064323</t>
  </si>
  <si>
    <t>19P6714120</t>
  </si>
  <si>
    <t>周宠源</t>
    <phoneticPr fontId="1" type="noConversion"/>
  </si>
  <si>
    <t>18P4064329</t>
  </si>
  <si>
    <t>19P6714121</t>
  </si>
  <si>
    <t>董静芳</t>
    <phoneticPr fontId="1" type="noConversion"/>
  </si>
  <si>
    <t>18P4064344</t>
  </si>
  <si>
    <t>19P6714126</t>
  </si>
  <si>
    <r>
      <t>美基XP双选法</t>
    </r>
    <r>
      <rPr>
        <sz val="11"/>
        <color rgb="FFFF0000"/>
        <rFont val="等线"/>
        <family val="3"/>
        <charset val="134"/>
        <scheme val="minor"/>
      </rPr>
      <t>（南科手工重提）</t>
    </r>
    <phoneticPr fontId="1" type="noConversion"/>
  </si>
  <si>
    <r>
      <t>0.58</t>
    </r>
    <r>
      <rPr>
        <sz val="11"/>
        <color rgb="FFFF0000"/>
        <rFont val="等线"/>
        <family val="3"/>
        <charset val="134"/>
        <scheme val="minor"/>
      </rPr>
      <t>（0.276）</t>
    </r>
    <phoneticPr fontId="1" type="noConversion"/>
  </si>
  <si>
    <r>
      <t>43</t>
    </r>
    <r>
      <rPr>
        <sz val="11"/>
        <color rgb="FFFF0000"/>
        <rFont val="等线"/>
        <family val="3"/>
        <charset val="134"/>
        <scheme val="minor"/>
      </rPr>
      <t>(48)</t>
    </r>
    <phoneticPr fontId="1" type="noConversion"/>
  </si>
  <si>
    <r>
      <t>24.9</t>
    </r>
    <r>
      <rPr>
        <sz val="11"/>
        <color rgb="FFFF0000"/>
        <rFont val="等线"/>
        <family val="3"/>
        <charset val="134"/>
        <scheme val="minor"/>
      </rPr>
      <t>(13.2)</t>
    </r>
    <phoneticPr fontId="1" type="noConversion"/>
  </si>
  <si>
    <t>Mseq-S由于试剂问题，导致建库失败</t>
    <phoneticPr fontId="1" type="noConversion"/>
  </si>
  <si>
    <t>苏晨光</t>
    <phoneticPr fontId="1" type="noConversion"/>
  </si>
  <si>
    <t>18P4064312</t>
  </si>
  <si>
    <t>19P6714117</t>
  </si>
  <si>
    <r>
      <t>0.544</t>
    </r>
    <r>
      <rPr>
        <sz val="11"/>
        <color rgb="FFFF0000"/>
        <rFont val="等线"/>
        <family val="3"/>
        <charset val="134"/>
        <scheme val="minor"/>
      </rPr>
      <t>（0.264）</t>
    </r>
    <phoneticPr fontId="1" type="noConversion"/>
  </si>
  <si>
    <r>
      <t>43</t>
    </r>
    <r>
      <rPr>
        <sz val="11"/>
        <color rgb="FFFF0000"/>
        <rFont val="等线"/>
        <family val="3"/>
        <charset val="134"/>
        <scheme val="minor"/>
      </rPr>
      <t>(49)</t>
    </r>
    <phoneticPr fontId="1" type="noConversion"/>
  </si>
  <si>
    <r>
      <t>23.4</t>
    </r>
    <r>
      <rPr>
        <sz val="11"/>
        <color rgb="FFFF0000"/>
        <rFont val="等线"/>
        <family val="3"/>
        <charset val="134"/>
        <scheme val="minor"/>
      </rPr>
      <t>(13）</t>
    </r>
    <phoneticPr fontId="1" type="noConversion"/>
  </si>
  <si>
    <t>吴陈生</t>
    <phoneticPr fontId="1" type="noConversion"/>
  </si>
  <si>
    <t>18P4064301</t>
  </si>
  <si>
    <t>19P6714116</t>
  </si>
  <si>
    <r>
      <t>0.504</t>
    </r>
    <r>
      <rPr>
        <sz val="11"/>
        <color rgb="FFFF0000"/>
        <rFont val="等线"/>
        <family val="3"/>
        <charset val="134"/>
        <scheme val="minor"/>
      </rPr>
      <t>(0.348)</t>
    </r>
    <phoneticPr fontId="1" type="noConversion"/>
  </si>
  <si>
    <r>
      <t>43</t>
    </r>
    <r>
      <rPr>
        <sz val="11"/>
        <color rgb="FFFF0000"/>
        <rFont val="等线"/>
        <family val="3"/>
        <charset val="134"/>
        <scheme val="minor"/>
      </rPr>
      <t>(50)</t>
    </r>
    <phoneticPr fontId="1" type="noConversion"/>
  </si>
  <si>
    <r>
      <t>21.7</t>
    </r>
    <r>
      <rPr>
        <sz val="11"/>
        <color rgb="FFFF0000"/>
        <rFont val="等线"/>
        <family val="3"/>
        <charset val="134"/>
        <scheme val="minor"/>
      </rPr>
      <t>（17.4）</t>
    </r>
    <phoneticPr fontId="1" type="noConversion"/>
  </si>
  <si>
    <t>张云云</t>
    <phoneticPr fontId="1" type="noConversion"/>
  </si>
  <si>
    <t>18P4064342</t>
  </si>
  <si>
    <t>19P6714124</t>
  </si>
  <si>
    <r>
      <t>0.366</t>
    </r>
    <r>
      <rPr>
        <sz val="11"/>
        <color rgb="FFFF0000"/>
        <rFont val="等线"/>
        <family val="3"/>
        <charset val="134"/>
        <scheme val="minor"/>
      </rPr>
      <t>(0.194)</t>
    </r>
    <phoneticPr fontId="1" type="noConversion"/>
  </si>
  <si>
    <r>
      <t>43</t>
    </r>
    <r>
      <rPr>
        <sz val="11"/>
        <color rgb="FFFF0000"/>
        <rFont val="等线"/>
        <family val="3"/>
        <charset val="134"/>
        <scheme val="minor"/>
      </rPr>
      <t>(47)</t>
    </r>
    <phoneticPr fontId="1" type="noConversion"/>
  </si>
  <si>
    <r>
      <t>15.7</t>
    </r>
    <r>
      <rPr>
        <sz val="11"/>
        <color rgb="FFFF0000"/>
        <rFont val="等线"/>
        <family val="3"/>
        <charset val="134"/>
        <scheme val="minor"/>
      </rPr>
      <t>（9.1）</t>
    </r>
    <phoneticPr fontId="1" type="noConversion"/>
  </si>
  <si>
    <t>程志敏</t>
    <phoneticPr fontId="1" type="noConversion"/>
  </si>
  <si>
    <t>18P4064343</t>
  </si>
  <si>
    <t>19P6714125</t>
  </si>
  <si>
    <t>张爱霞</t>
    <phoneticPr fontId="1" type="noConversion"/>
  </si>
  <si>
    <t>19P1165</t>
  </si>
  <si>
    <t>19P7247356</t>
  </si>
  <si>
    <r>
      <t>1.77</t>
    </r>
    <r>
      <rPr>
        <sz val="11"/>
        <color rgb="FFFF0000"/>
        <rFont val="等线"/>
        <family val="3"/>
        <charset val="134"/>
        <scheme val="minor"/>
      </rPr>
      <t>(3.74)</t>
    </r>
    <phoneticPr fontId="1" type="noConversion"/>
  </si>
  <si>
    <r>
      <t>45</t>
    </r>
    <r>
      <rPr>
        <sz val="11"/>
        <color rgb="FFFF0000"/>
        <rFont val="等线"/>
        <family val="3"/>
        <charset val="134"/>
        <scheme val="minor"/>
      </rPr>
      <t>(59)</t>
    </r>
    <phoneticPr fontId="1" type="noConversion"/>
  </si>
  <si>
    <r>
      <t>30</t>
    </r>
    <r>
      <rPr>
        <sz val="11"/>
        <color rgb="FFFF0000"/>
        <rFont val="等线"/>
        <family val="3"/>
        <charset val="134"/>
        <scheme val="minor"/>
      </rPr>
      <t>(30ng)</t>
    </r>
    <phoneticPr fontId="1" type="noConversion"/>
  </si>
  <si>
    <t>张金新</t>
  </si>
  <si>
    <t>19P1137</t>
  </si>
  <si>
    <t>19P7247352</t>
  </si>
  <si>
    <r>
      <t>1.26</t>
    </r>
    <r>
      <rPr>
        <sz val="11"/>
        <color rgb="FFFF0000"/>
        <rFont val="等线"/>
        <family val="3"/>
        <charset val="134"/>
        <scheme val="minor"/>
      </rPr>
      <t>(2.3)</t>
    </r>
    <phoneticPr fontId="1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</si>
  <si>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(59)</t>
    </r>
    <phoneticPr fontId="1" type="noConversion"/>
  </si>
  <si>
    <t>邵晓琼</t>
    <phoneticPr fontId="1" type="noConversion"/>
  </si>
  <si>
    <t>19P1180</t>
  </si>
  <si>
    <t>19P7247357</t>
  </si>
  <si>
    <r>
      <t>0.742</t>
    </r>
    <r>
      <rPr>
        <sz val="11"/>
        <color rgb="FFFF0000"/>
        <rFont val="等线"/>
        <family val="3"/>
        <charset val="134"/>
        <scheme val="minor"/>
      </rPr>
      <t>(0.844)</t>
    </r>
    <phoneticPr fontId="1" type="noConversion"/>
  </si>
  <si>
    <r>
      <t xml:space="preserve">46  </t>
    </r>
    <r>
      <rPr>
        <sz val="11"/>
        <color rgb="FFFF0000"/>
        <rFont val="等线"/>
        <family val="3"/>
        <charset val="134"/>
        <scheme val="minor"/>
      </rPr>
      <t>(59)</t>
    </r>
    <phoneticPr fontId="1" type="noConversion"/>
  </si>
  <si>
    <r>
      <t>24.132</t>
    </r>
    <r>
      <rPr>
        <sz val="11"/>
        <color rgb="FFFF0000"/>
        <rFont val="等线"/>
        <family val="3"/>
        <charset val="134"/>
        <scheme val="minor"/>
      </rPr>
      <t>(30ng)</t>
    </r>
    <phoneticPr fontId="1" type="noConversion"/>
  </si>
  <si>
    <t>沈丽君</t>
    <phoneticPr fontId="1" type="noConversion"/>
  </si>
  <si>
    <t>19P1187</t>
  </si>
  <si>
    <t>19P7247358</t>
  </si>
  <si>
    <r>
      <t>0.624</t>
    </r>
    <r>
      <rPr>
        <sz val="11"/>
        <color rgb="FFFF0000"/>
        <rFont val="等线"/>
        <family val="3"/>
        <charset val="134"/>
        <scheme val="minor"/>
      </rPr>
      <t>（1.4）</t>
    </r>
    <phoneticPr fontId="1" type="noConversion"/>
  </si>
  <si>
    <r>
      <t>46</t>
    </r>
    <r>
      <rPr>
        <sz val="11"/>
        <color rgb="FFFF0000"/>
        <rFont val="等线"/>
        <family val="3"/>
        <charset val="134"/>
        <scheme val="minor"/>
      </rPr>
      <t>（59）</t>
    </r>
    <phoneticPr fontId="1" type="noConversion"/>
  </si>
  <si>
    <r>
      <t>18.704</t>
    </r>
    <r>
      <rPr>
        <sz val="11"/>
        <color rgb="FFFF0000"/>
        <rFont val="等线"/>
        <family val="3"/>
        <charset val="134"/>
        <scheme val="minor"/>
      </rPr>
      <t>(30ng)</t>
    </r>
    <phoneticPr fontId="1" type="noConversion"/>
  </si>
  <si>
    <t>19P1188</t>
  </si>
  <si>
    <t>19P7247359</t>
  </si>
  <si>
    <r>
      <t>0.492</t>
    </r>
    <r>
      <rPr>
        <sz val="11"/>
        <color rgb="FFFF0000"/>
        <rFont val="等线"/>
        <family val="3"/>
        <charset val="134"/>
        <scheme val="minor"/>
      </rPr>
      <t>（0.88）</t>
    </r>
    <phoneticPr fontId="1" type="noConversion"/>
  </si>
  <si>
    <t>尤祥君</t>
  </si>
  <si>
    <t>19P1151</t>
  </si>
  <si>
    <t>19P7247354</t>
  </si>
  <si>
    <r>
      <t>0.478</t>
    </r>
    <r>
      <rPr>
        <sz val="11"/>
        <color rgb="FFFF0000"/>
        <rFont val="等线"/>
        <family val="3"/>
        <charset val="134"/>
        <scheme val="minor"/>
      </rPr>
      <t>（1.1）</t>
    </r>
    <phoneticPr fontId="1" type="noConversion"/>
  </si>
  <si>
    <r>
      <t>50</t>
    </r>
    <r>
      <rPr>
        <sz val="11"/>
        <color rgb="FFFF0000"/>
        <rFont val="等线"/>
        <family val="3"/>
        <charset val="134"/>
        <scheme val="minor"/>
      </rPr>
      <t>（57）</t>
    </r>
    <phoneticPr fontId="1" type="noConversion"/>
  </si>
  <si>
    <t>朱卫球</t>
  </si>
  <si>
    <t>19P1117</t>
  </si>
  <si>
    <t>19P7247346</t>
  </si>
  <si>
    <r>
      <t>4</t>
    </r>
    <r>
      <rPr>
        <sz val="11"/>
        <color rgb="FFFF0000"/>
        <rFont val="等线"/>
        <family val="3"/>
        <charset val="134"/>
        <scheme val="minor"/>
      </rPr>
      <t>（0.5）</t>
    </r>
    <phoneticPr fontId="1" type="noConversion"/>
  </si>
  <si>
    <r>
      <t>0.456</t>
    </r>
    <r>
      <rPr>
        <sz val="11"/>
        <color rgb="FFFF0000"/>
        <rFont val="等线"/>
        <family val="3"/>
        <charset val="134"/>
        <scheme val="minor"/>
      </rPr>
      <t>（0.065）</t>
    </r>
    <phoneticPr fontId="1" type="noConversion"/>
  </si>
  <si>
    <r>
      <t>52</t>
    </r>
    <r>
      <rPr>
        <sz val="11"/>
        <color rgb="FFFF0000"/>
        <rFont val="等线"/>
        <family val="3"/>
        <charset val="134"/>
        <scheme val="minor"/>
      </rPr>
      <t>（19）</t>
    </r>
    <phoneticPr fontId="1" type="noConversion"/>
  </si>
  <si>
    <t>周顺龙</t>
  </si>
  <si>
    <t>19P1135</t>
  </si>
  <si>
    <t>19P7247350</t>
  </si>
  <si>
    <t>朱友兰</t>
  </si>
  <si>
    <t>19P1118</t>
  </si>
  <si>
    <t>19P7247347</t>
  </si>
  <si>
    <t>朱小军</t>
  </si>
  <si>
    <t>19P1123</t>
  </si>
  <si>
    <t>19P7247349</t>
  </si>
  <si>
    <t>谢明华</t>
  </si>
  <si>
    <t>19P1122</t>
  </si>
  <si>
    <t>19P7247348</t>
  </si>
  <si>
    <t>胡晓林</t>
  </si>
  <si>
    <t>19P1107</t>
  </si>
  <si>
    <t>19P7247345</t>
  </si>
  <si>
    <r>
      <t>美基自动化</t>
    </r>
    <r>
      <rPr>
        <sz val="11"/>
        <color rgb="FFFF0000"/>
        <rFont val="等线"/>
        <family val="3"/>
        <charset val="134"/>
        <scheme val="minor"/>
      </rPr>
      <t>（南科手工重提）</t>
    </r>
    <phoneticPr fontId="1" type="noConversion"/>
  </si>
  <si>
    <r>
      <t>0.748</t>
    </r>
    <r>
      <rPr>
        <sz val="11"/>
        <color rgb="FFFF0000"/>
        <rFont val="等线"/>
        <family val="3"/>
        <charset val="134"/>
        <scheme val="minor"/>
      </rPr>
      <t>（1.42）</t>
    </r>
    <phoneticPr fontId="1" type="noConversion"/>
  </si>
  <si>
    <r>
      <t>51</t>
    </r>
    <r>
      <rPr>
        <sz val="11"/>
        <color rgb="FFFF0000"/>
        <rFont val="等线"/>
        <family val="3"/>
        <charset val="134"/>
        <scheme val="minor"/>
      </rPr>
      <t>（50）</t>
    </r>
    <phoneticPr fontId="1" type="noConversion"/>
  </si>
  <si>
    <r>
      <t>38.1</t>
    </r>
    <r>
      <rPr>
        <sz val="11"/>
        <color rgb="FFFF0000"/>
        <rFont val="等线"/>
        <family val="3"/>
        <charset val="134"/>
        <scheme val="minor"/>
      </rPr>
      <t>（71）</t>
    </r>
    <phoneticPr fontId="1" type="noConversion"/>
  </si>
  <si>
    <t>潘妙发</t>
  </si>
  <si>
    <t>19P1138</t>
  </si>
  <si>
    <t>19P7247353</t>
  </si>
  <si>
    <r>
      <t>0.584</t>
    </r>
    <r>
      <rPr>
        <sz val="11"/>
        <color rgb="FFFF0000"/>
        <rFont val="等线"/>
        <family val="3"/>
        <charset val="134"/>
        <scheme val="minor"/>
      </rPr>
      <t>（0.926）</t>
    </r>
    <phoneticPr fontId="1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</si>
  <si>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（50）</t>
    </r>
    <phoneticPr fontId="1" type="noConversion"/>
  </si>
  <si>
    <r>
      <t>28.6</t>
    </r>
    <r>
      <rPr>
        <sz val="11"/>
        <color rgb="FFFF0000"/>
        <rFont val="等线"/>
        <family val="3"/>
        <charset val="134"/>
        <scheme val="minor"/>
      </rPr>
      <t>（46.3）</t>
    </r>
    <phoneticPr fontId="1" type="noConversion"/>
  </si>
  <si>
    <t>蒋为荣</t>
  </si>
  <si>
    <t>19P1136</t>
  </si>
  <si>
    <t>19P7247351</t>
  </si>
  <si>
    <r>
      <t>0.492</t>
    </r>
    <r>
      <rPr>
        <sz val="11"/>
        <color rgb="FFFF0000"/>
        <rFont val="等线"/>
        <family val="3"/>
        <charset val="134"/>
        <scheme val="minor"/>
      </rPr>
      <t>（1.07）</t>
    </r>
    <phoneticPr fontId="1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</si>
  <si>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（48）</t>
    </r>
    <phoneticPr fontId="1" type="noConversion"/>
  </si>
  <si>
    <r>
      <t>24.1</t>
    </r>
    <r>
      <rPr>
        <sz val="11"/>
        <color rgb="FFFF0000"/>
        <rFont val="等线"/>
        <family val="3"/>
        <charset val="134"/>
        <scheme val="minor"/>
      </rPr>
      <t>（51.3）</t>
    </r>
    <phoneticPr fontId="1" type="noConversion"/>
  </si>
  <si>
    <t>符根宝</t>
    <phoneticPr fontId="1" type="noConversion"/>
  </si>
  <si>
    <t>19P1164</t>
  </si>
  <si>
    <t>19P7247355</t>
  </si>
  <si>
    <r>
      <t>0.392</t>
    </r>
    <r>
      <rPr>
        <sz val="11"/>
        <color rgb="FFFF0000"/>
        <rFont val="等线"/>
        <family val="3"/>
        <charset val="134"/>
        <scheme val="minor"/>
      </rPr>
      <t>（0.71）</t>
    </r>
    <phoneticPr fontId="1" type="noConversion"/>
  </si>
  <si>
    <r>
      <t>19.6</t>
    </r>
    <r>
      <rPr>
        <sz val="11"/>
        <color rgb="FFFF0000"/>
        <rFont val="等线"/>
        <family val="3"/>
        <charset val="134"/>
        <scheme val="minor"/>
      </rPr>
      <t>（35.5）</t>
    </r>
    <phoneticPr fontId="1" type="noConversion"/>
  </si>
  <si>
    <t>汪永江</t>
    <phoneticPr fontId="1" type="noConversion"/>
  </si>
  <si>
    <t>19P7247484</t>
  </si>
  <si>
    <t>第13批</t>
  </si>
  <si>
    <t>南科手工提取</t>
  </si>
  <si>
    <t>刘镇国</t>
    <phoneticPr fontId="1" type="noConversion"/>
  </si>
  <si>
    <t>19P7247463</t>
  </si>
  <si>
    <t>黄树广</t>
    <phoneticPr fontId="1" type="noConversion"/>
  </si>
  <si>
    <t>19P7247482</t>
  </si>
  <si>
    <t>陈耘伟</t>
    <phoneticPr fontId="1" type="noConversion"/>
  </si>
  <si>
    <t>19P1194</t>
  </si>
  <si>
    <t>20P2914855</t>
  </si>
  <si>
    <t>王其忠</t>
    <phoneticPr fontId="1" type="noConversion"/>
  </si>
  <si>
    <t>19P7247483</t>
  </si>
  <si>
    <t>龚小冲</t>
    <phoneticPr fontId="1" type="noConversion"/>
  </si>
  <si>
    <t>19P7247512</t>
  </si>
  <si>
    <t>陈腊珍</t>
    <phoneticPr fontId="1" type="noConversion"/>
  </si>
  <si>
    <t>19P7247450</t>
    <phoneticPr fontId="1" type="noConversion"/>
  </si>
  <si>
    <r>
      <t>南科手工提取</t>
    </r>
    <r>
      <rPr>
        <sz val="11"/>
        <color rgb="FFFF0000"/>
        <rFont val="等线"/>
        <family val="3"/>
        <charset val="134"/>
        <scheme val="minor"/>
      </rPr>
      <t>（南科手工重提）</t>
    </r>
    <phoneticPr fontId="1" type="noConversion"/>
  </si>
  <si>
    <r>
      <t>0.78</t>
    </r>
    <r>
      <rPr>
        <sz val="11"/>
        <color rgb="FFFF0000"/>
        <rFont val="等线"/>
        <family val="3"/>
        <charset val="134"/>
        <scheme val="minor"/>
      </rPr>
      <t>（0.572）</t>
    </r>
    <phoneticPr fontId="1" type="noConversion"/>
  </si>
  <si>
    <r>
      <t>39</t>
    </r>
    <r>
      <rPr>
        <sz val="11"/>
        <color rgb="FFFF0000"/>
        <rFont val="等线"/>
        <family val="3"/>
        <charset val="134"/>
        <scheme val="minor"/>
      </rPr>
      <t>（28.6）</t>
    </r>
    <phoneticPr fontId="1" type="noConversion"/>
  </si>
  <si>
    <t>彭兰珍</t>
    <phoneticPr fontId="1" type="noConversion"/>
  </si>
  <si>
    <t>19P7247513</t>
  </si>
  <si>
    <t>曹恒升</t>
    <phoneticPr fontId="1" type="noConversion"/>
  </si>
  <si>
    <t>19P7247499</t>
  </si>
  <si>
    <t>刘淑芹</t>
    <phoneticPr fontId="1" type="noConversion"/>
  </si>
  <si>
    <t>19P1193</t>
  </si>
  <si>
    <t>20P2914854</t>
  </si>
  <si>
    <t>张南芳</t>
    <phoneticPr fontId="1" type="noConversion"/>
  </si>
  <si>
    <t>19P7247498</t>
  </si>
  <si>
    <t>金黛莱</t>
    <phoneticPr fontId="1" type="noConversion"/>
  </si>
  <si>
    <t>19P7247476</t>
  </si>
  <si>
    <r>
      <t>0.364</t>
    </r>
    <r>
      <rPr>
        <sz val="11"/>
        <color rgb="FFFF0000"/>
        <rFont val="等线"/>
        <family val="3"/>
        <charset val="134"/>
        <scheme val="minor"/>
      </rPr>
      <t>（0.504)</t>
    </r>
    <phoneticPr fontId="1" type="noConversion"/>
  </si>
  <si>
    <r>
      <t>18.2</t>
    </r>
    <r>
      <rPr>
        <sz val="11"/>
        <color rgb="FFFF0000"/>
        <rFont val="等线"/>
        <family val="3"/>
        <charset val="134"/>
        <scheme val="minor"/>
      </rPr>
      <t>（25.2）</t>
    </r>
    <phoneticPr fontId="1" type="noConversion"/>
  </si>
  <si>
    <t>陈金林</t>
    <phoneticPr fontId="1" type="noConversion"/>
  </si>
  <si>
    <t>19P7247511</t>
  </si>
  <si>
    <r>
      <t>0.35</t>
    </r>
    <r>
      <rPr>
        <sz val="11"/>
        <color rgb="FFFF0000"/>
        <rFont val="等线"/>
        <family val="3"/>
        <charset val="134"/>
        <scheme val="minor"/>
      </rPr>
      <t>(0.23)</t>
    </r>
    <phoneticPr fontId="1" type="noConversion"/>
  </si>
  <si>
    <r>
      <t>17.5</t>
    </r>
    <r>
      <rPr>
        <sz val="11"/>
        <color rgb="FFFF0000"/>
        <rFont val="等线"/>
        <family val="3"/>
        <charset val="134"/>
        <scheme val="minor"/>
      </rPr>
      <t>（11.5）</t>
    </r>
    <phoneticPr fontId="1" type="noConversion"/>
  </si>
  <si>
    <t>杨淼</t>
    <phoneticPr fontId="1" type="noConversion"/>
  </si>
  <si>
    <t>19P7247462</t>
  </si>
  <si>
    <r>
      <t>0.32</t>
    </r>
    <r>
      <rPr>
        <sz val="11"/>
        <color rgb="FFFF0000"/>
        <rFont val="等线"/>
        <family val="3"/>
        <charset val="134"/>
        <scheme val="minor"/>
      </rPr>
      <t>(0.344)</t>
    </r>
    <phoneticPr fontId="1" type="noConversion"/>
  </si>
  <si>
    <r>
      <t>49</t>
    </r>
    <r>
      <rPr>
        <sz val="11"/>
        <color rgb="FFFF0000"/>
        <rFont val="等线"/>
        <family val="3"/>
        <charset val="134"/>
        <scheme val="minor"/>
      </rPr>
      <t>(50)</t>
    </r>
    <phoneticPr fontId="1" type="noConversion"/>
  </si>
  <si>
    <r>
      <t>15.7</t>
    </r>
    <r>
      <rPr>
        <sz val="11"/>
        <color rgb="FFFF0000"/>
        <rFont val="等线"/>
        <family val="3"/>
        <charset val="134"/>
        <scheme val="minor"/>
      </rPr>
      <t>（17.2）</t>
    </r>
    <phoneticPr fontId="1" type="noConversion"/>
  </si>
  <si>
    <t>夏义生</t>
  </si>
  <si>
    <t>19P7247525</t>
  </si>
  <si>
    <t>第14批</t>
    <phoneticPr fontId="1" type="noConversion"/>
  </si>
  <si>
    <t>张南芳</t>
  </si>
  <si>
    <t>19P7247526</t>
  </si>
  <si>
    <t>唐治明</t>
  </si>
  <si>
    <t>19P7247528</t>
  </si>
  <si>
    <t>徐三妹</t>
  </si>
  <si>
    <t>19P7247529</t>
  </si>
  <si>
    <t>胡巧玲</t>
  </si>
  <si>
    <t>19P7247530</t>
  </si>
  <si>
    <t>王其忠</t>
  </si>
  <si>
    <t>19P7247536</t>
  </si>
  <si>
    <t>顾余凤</t>
  </si>
  <si>
    <t>19P7247545</t>
  </si>
  <si>
    <t>王炳年</t>
  </si>
  <si>
    <t>19P7247572</t>
  </si>
  <si>
    <t>19P7247578</t>
    <phoneticPr fontId="1" type="noConversion"/>
  </si>
  <si>
    <t>19P7247581</t>
    <phoneticPr fontId="1" type="noConversion"/>
  </si>
  <si>
    <t>19P7247582</t>
  </si>
  <si>
    <t>19P7247583</t>
  </si>
  <si>
    <t>白细胞提取浓度</t>
    <phoneticPr fontId="1" type="noConversion"/>
  </si>
  <si>
    <t>Oseq-S用量</t>
    <phoneticPr fontId="1" type="noConversion"/>
  </si>
  <si>
    <t>上海肺癌</t>
  </si>
  <si>
    <t>张季萍</t>
  </si>
  <si>
    <t>18P4063993</t>
  </si>
  <si>
    <t>19P0156884</t>
  </si>
  <si>
    <t>金美珠</t>
  </si>
  <si>
    <t>18P4063997</t>
  </si>
  <si>
    <t>19P0156883</t>
  </si>
  <si>
    <t>袁焯敏</t>
  </si>
  <si>
    <t>未手术</t>
  </si>
  <si>
    <t>18P4063990</t>
  </si>
  <si>
    <t>19P0156882</t>
  </si>
  <si>
    <t>周孝生</t>
  </si>
  <si>
    <t>18P4063984</t>
  </si>
  <si>
    <t>19P0156881</t>
  </si>
  <si>
    <t>沈婷婷</t>
  </si>
  <si>
    <t>肺泡上皮反应性增生</t>
  </si>
  <si>
    <t>19P0149460</t>
  </si>
  <si>
    <t>孙敏</t>
  </si>
  <si>
    <t>19P0149461</t>
  </si>
  <si>
    <t>王纪祥</t>
  </si>
  <si>
    <t>暂停手术</t>
  </si>
  <si>
    <t>19P0149463</t>
  </si>
  <si>
    <t>孙荷珍</t>
  </si>
  <si>
    <t>低分化癌，考虑腺癌</t>
  </si>
  <si>
    <t>18P4063788</t>
  </si>
  <si>
    <t>19P0149464</t>
  </si>
  <si>
    <t>高为英</t>
  </si>
  <si>
    <t>18P4063789</t>
  </si>
  <si>
    <t>19P0149465</t>
  </si>
  <si>
    <t>钱菊妹</t>
  </si>
  <si>
    <t>19P0149467</t>
  </si>
  <si>
    <t>尹群</t>
  </si>
  <si>
    <t>18P4063951</t>
  </si>
  <si>
    <t>19P0149485</t>
  </si>
  <si>
    <t>费惠芬</t>
  </si>
  <si>
    <t>18P4063955</t>
  </si>
  <si>
    <t>19P0149489</t>
  </si>
  <si>
    <t>汤明珍</t>
  </si>
  <si>
    <t>18P4063958</t>
  </si>
  <si>
    <t>19P0149492</t>
  </si>
  <si>
    <t>薛元观</t>
  </si>
  <si>
    <t>18P4063967</t>
  </si>
  <si>
    <t>19P0149501</t>
  </si>
  <si>
    <t>胡俊华</t>
  </si>
  <si>
    <t>18P4063968</t>
  </si>
  <si>
    <t>19P0149502</t>
  </si>
  <si>
    <t>韩素珍</t>
  </si>
  <si>
    <t>18P4063970</t>
  </si>
  <si>
    <t>19P0149504</t>
  </si>
  <si>
    <t>施文礼·</t>
  </si>
  <si>
    <t>18P4063972</t>
  </si>
  <si>
    <t>19P0149506</t>
  </si>
  <si>
    <t>姚学顺</t>
  </si>
  <si>
    <t>18P4063973</t>
  </si>
  <si>
    <t>19P0149507</t>
  </si>
  <si>
    <t>李茹霞</t>
  </si>
  <si>
    <t>MIA</t>
  </si>
  <si>
    <t>18P4063982</t>
  </si>
  <si>
    <t>19P0156885</t>
  </si>
  <si>
    <t>卞玉冬</t>
  </si>
  <si>
    <t>前肠囊肿</t>
  </si>
  <si>
    <t>18P4063983</t>
  </si>
  <si>
    <t>19P0156886</t>
  </si>
  <si>
    <t>盛国忠</t>
  </si>
  <si>
    <t>18P4063992</t>
  </si>
  <si>
    <t>19P0156893</t>
  </si>
  <si>
    <t>曹琰</t>
  </si>
  <si>
    <t>18P4063995</t>
  </si>
  <si>
    <t>19P0156895</t>
  </si>
  <si>
    <t>蔡保平</t>
  </si>
  <si>
    <t>非小细胞肺癌</t>
  </si>
  <si>
    <t>19P0156899</t>
  </si>
  <si>
    <t>杜亚萍</t>
  </si>
  <si>
    <t>18P4063985</t>
  </si>
  <si>
    <t>19P0156887</t>
  </si>
  <si>
    <t>王仁贺</t>
  </si>
  <si>
    <t>18P4063996</t>
  </si>
  <si>
    <t>19P0156880</t>
  </si>
  <si>
    <t>林水兰</t>
  </si>
  <si>
    <t>18P4063991</t>
  </si>
  <si>
    <t>19P0156892</t>
  </si>
  <si>
    <t>孙琳</t>
  </si>
  <si>
    <t>19P0156904</t>
  </si>
  <si>
    <t>郭子建</t>
  </si>
  <si>
    <t>19P0156906</t>
  </si>
  <si>
    <t>邵根青</t>
  </si>
  <si>
    <t>19P0156902</t>
  </si>
  <si>
    <t>顾维扬</t>
  </si>
  <si>
    <t>19P0156898</t>
  </si>
  <si>
    <t>胡佩娟</t>
  </si>
  <si>
    <t>19P0149462</t>
  </si>
  <si>
    <t>胡钰容</t>
  </si>
  <si>
    <t>转移性肾透明细胞癌</t>
  </si>
  <si>
    <t>19P0149471</t>
  </si>
  <si>
    <t>孟颖</t>
  </si>
  <si>
    <t>18P4063805</t>
  </si>
  <si>
    <t>19P0149475</t>
  </si>
  <si>
    <t>沈快</t>
  </si>
  <si>
    <t>角化性鳞癌</t>
  </si>
  <si>
    <t>19P0149476</t>
  </si>
  <si>
    <t>王德福</t>
  </si>
  <si>
    <t>19P0149480</t>
  </si>
  <si>
    <t>张全英</t>
  </si>
  <si>
    <t>19P0149481</t>
  </si>
  <si>
    <t>董中平</t>
  </si>
  <si>
    <t>非角化性鳞状细胞癌</t>
  </si>
  <si>
    <t>19P0149482</t>
  </si>
  <si>
    <t>张建萍</t>
  </si>
  <si>
    <t>18P4063953</t>
  </si>
  <si>
    <t>19P0149487</t>
  </si>
  <si>
    <t>杨品红</t>
  </si>
  <si>
    <t>18P4063954</t>
  </si>
  <si>
    <t>19P0149488</t>
  </si>
  <si>
    <t>徐来娣</t>
  </si>
  <si>
    <t>18P4063957</t>
  </si>
  <si>
    <t>19P0149491</t>
  </si>
  <si>
    <t>李克芳</t>
  </si>
  <si>
    <t>18P4063961</t>
  </si>
  <si>
    <t>19P0149495</t>
  </si>
  <si>
    <t>陈公韬</t>
  </si>
  <si>
    <t>18P4063962</t>
  </si>
  <si>
    <t>19P0149496</t>
  </si>
  <si>
    <t>李华</t>
  </si>
  <si>
    <t>18P4063969</t>
  </si>
  <si>
    <t>19P0149503</t>
  </si>
  <si>
    <t>林香英</t>
  </si>
  <si>
    <t>18P4063971</t>
  </si>
  <si>
    <t>19P0149505</t>
  </si>
  <si>
    <t>季妙丽</t>
  </si>
  <si>
    <t>18P4063792</t>
  </si>
  <si>
    <t>19P0149468</t>
  </si>
  <si>
    <t>朱章娣</t>
  </si>
  <si>
    <t>18P4063986</t>
  </si>
  <si>
    <t>19P0156888</t>
  </si>
  <si>
    <t>戴筱琴</t>
  </si>
  <si>
    <t>19P0149466</t>
  </si>
  <si>
    <t>于秀兰</t>
  </si>
  <si>
    <t>19P0156912</t>
  </si>
  <si>
    <t>盛寿喜</t>
  </si>
  <si>
    <t>19P0149477</t>
  </si>
  <si>
    <t>陈定标</t>
  </si>
  <si>
    <t>18P4063988</t>
  </si>
  <si>
    <t>19P0156890</t>
  </si>
  <si>
    <t>李彩娣</t>
  </si>
  <si>
    <t>18P4063794</t>
  </si>
  <si>
    <t>19P0149470</t>
  </si>
  <si>
    <t>朱进良</t>
  </si>
  <si>
    <t>肉芽肿性病变</t>
  </si>
  <si>
    <t>18P4063965</t>
  </si>
  <si>
    <t>19P0149499</t>
  </si>
  <si>
    <t>王业建</t>
  </si>
  <si>
    <t>19P0156900</t>
  </si>
  <si>
    <t>莫桂林</t>
  </si>
  <si>
    <t>19P0149478</t>
  </si>
  <si>
    <t>葛伟鸣</t>
  </si>
  <si>
    <t>19P0149474</t>
  </si>
  <si>
    <t>张美珍</t>
  </si>
  <si>
    <t>18P4063952</t>
  </si>
  <si>
    <t>19P0149486</t>
  </si>
  <si>
    <t>武元元</t>
  </si>
  <si>
    <t>18P4063963</t>
  </si>
  <si>
    <t>19P0149497</t>
  </si>
  <si>
    <t>徐庆璞</t>
  </si>
  <si>
    <t>18P4063987</t>
  </si>
  <si>
    <t>19P0156889</t>
  </si>
  <si>
    <t>石建强</t>
  </si>
  <si>
    <t>低分化癌</t>
  </si>
  <si>
    <t>18P4063793</t>
  </si>
  <si>
    <t>19P0149469</t>
  </si>
  <si>
    <t>陈璐</t>
  </si>
  <si>
    <t>19P0149472</t>
  </si>
  <si>
    <t>颜陆军</t>
  </si>
  <si>
    <t>18P4063803</t>
  </si>
  <si>
    <t>19P0149473</t>
  </si>
  <si>
    <t>倪芝来</t>
  </si>
  <si>
    <t>19P0149479</t>
  </si>
  <si>
    <t>颜红娟</t>
  </si>
  <si>
    <t>19P0149483</t>
  </si>
  <si>
    <t>李素芬</t>
  </si>
  <si>
    <t>19P0149484</t>
  </si>
  <si>
    <t>成欢英</t>
  </si>
  <si>
    <t>18P4063956</t>
  </si>
  <si>
    <t>19P0149490</t>
  </si>
  <si>
    <t>任淑伟</t>
  </si>
  <si>
    <t>18P4063959</t>
  </si>
  <si>
    <t>19P0149493</t>
  </si>
  <si>
    <t>周仲英</t>
  </si>
  <si>
    <t>AIS</t>
  </si>
  <si>
    <t>18P4063960</t>
  </si>
  <si>
    <t>19P0149494</t>
  </si>
  <si>
    <t>张学贤</t>
  </si>
  <si>
    <t>18P4063964</t>
  </si>
  <si>
    <t>19P0149498</t>
  </si>
  <si>
    <t>昌家荣</t>
  </si>
  <si>
    <t>18P4063966</t>
  </si>
  <si>
    <t>19P0149500</t>
  </si>
  <si>
    <t>封飞</t>
  </si>
  <si>
    <t>18P4063989</t>
  </si>
  <si>
    <t>19P0156891</t>
  </si>
  <si>
    <t>朱红芳</t>
  </si>
  <si>
    <t>18P4063994</t>
  </si>
  <si>
    <t>19P0156894</t>
  </si>
  <si>
    <t>陈惠琴</t>
  </si>
  <si>
    <t>19P0156896</t>
  </si>
  <si>
    <t>吴建霞</t>
  </si>
  <si>
    <t>19P0156907</t>
  </si>
  <si>
    <t>王丽芬</t>
  </si>
  <si>
    <t>19P0156905</t>
  </si>
  <si>
    <t>陈雪兰</t>
  </si>
  <si>
    <t>19P0156911</t>
  </si>
  <si>
    <t>高萍</t>
  </si>
  <si>
    <t>19P0156913</t>
  </si>
  <si>
    <t>孙文雅</t>
  </si>
  <si>
    <t>19P0156901</t>
  </si>
  <si>
    <t>陈素珍</t>
  </si>
  <si>
    <t>19P0156910</t>
  </si>
  <si>
    <t>丁亚平</t>
  </si>
  <si>
    <t>19P0156908</t>
  </si>
  <si>
    <t>姜声</t>
  </si>
  <si>
    <t>19P0156914</t>
  </si>
  <si>
    <t>魏于玲</t>
  </si>
  <si>
    <t>19P0156903</t>
  </si>
  <si>
    <t>徐贤洪</t>
  </si>
  <si>
    <t>炎症</t>
  </si>
  <si>
    <t>19P0156897</t>
  </si>
  <si>
    <t>王云中</t>
  </si>
  <si>
    <t>19P0156909</t>
  </si>
  <si>
    <t>李静</t>
  </si>
  <si>
    <t>19P0165061</t>
  </si>
  <si>
    <t>腾仁旗</t>
  </si>
  <si>
    <t>19P0165062</t>
  </si>
  <si>
    <t>景乃洋</t>
  </si>
  <si>
    <t>19P0165063</t>
  </si>
  <si>
    <t>何建明</t>
  </si>
  <si>
    <t>19P0165064</t>
  </si>
  <si>
    <t>沈莉</t>
  </si>
  <si>
    <t>19P0165065</t>
  </si>
  <si>
    <t>吴志康</t>
  </si>
  <si>
    <t>19P0165066</t>
  </si>
  <si>
    <t>陈芝</t>
  </si>
  <si>
    <t>19P0165067</t>
  </si>
  <si>
    <t>陆卫红</t>
  </si>
  <si>
    <t>19P0165068</t>
  </si>
  <si>
    <t>李道松</t>
  </si>
  <si>
    <t>19P0165069</t>
  </si>
  <si>
    <t>李兵</t>
  </si>
  <si>
    <t>19P0165070</t>
  </si>
  <si>
    <t>朱彪</t>
  </si>
  <si>
    <t>19P0165071</t>
  </si>
  <si>
    <t>王博村</t>
  </si>
  <si>
    <t>19P0165072</t>
  </si>
  <si>
    <t>任明亮</t>
  </si>
  <si>
    <t>19P0165073</t>
  </si>
  <si>
    <t>高国金</t>
  </si>
  <si>
    <t>19P0165074</t>
  </si>
  <si>
    <t>郭永强</t>
  </si>
  <si>
    <t>19P0165075</t>
  </si>
  <si>
    <t>宋立东</t>
  </si>
  <si>
    <t>19P0165076</t>
  </si>
  <si>
    <t>叶昌其</t>
  </si>
  <si>
    <t>19P0165077</t>
  </si>
  <si>
    <t>黄健</t>
  </si>
  <si>
    <t>19P0165078</t>
  </si>
  <si>
    <t>褚淑君</t>
  </si>
  <si>
    <t>19P0165079</t>
  </si>
  <si>
    <t>俞国义</t>
  </si>
  <si>
    <t>19P0165080</t>
  </si>
  <si>
    <t>吕萌</t>
  </si>
  <si>
    <t>19P0165081</t>
  </si>
  <si>
    <t>张冬梅</t>
  </si>
  <si>
    <t>19P0165082</t>
  </si>
  <si>
    <t>黄友国</t>
  </si>
  <si>
    <t>19P0165083</t>
  </si>
  <si>
    <t>陶明华</t>
  </si>
  <si>
    <t>19P0165084</t>
  </si>
  <si>
    <t>王田胜</t>
  </si>
  <si>
    <t>19P0165085</t>
  </si>
  <si>
    <t>徐竹林</t>
  </si>
  <si>
    <t>19P0165086</t>
  </si>
  <si>
    <t>陈雪群</t>
  </si>
  <si>
    <t>19P0165087</t>
  </si>
  <si>
    <t>陈伟林</t>
  </si>
  <si>
    <t>19P0165088</t>
  </si>
  <si>
    <t>李英华</t>
  </si>
  <si>
    <t>19P0165089</t>
  </si>
  <si>
    <t>张爱新</t>
  </si>
  <si>
    <t>19P0165090</t>
  </si>
  <si>
    <t>秦骥</t>
  </si>
  <si>
    <t>19P0165091</t>
  </si>
  <si>
    <t>卞耀清</t>
  </si>
  <si>
    <t>18P4064004</t>
  </si>
  <si>
    <t>19P0165092</t>
  </si>
  <si>
    <t>黄素贤</t>
  </si>
  <si>
    <t>18P4064005</t>
  </si>
  <si>
    <t>19P0165093</t>
  </si>
  <si>
    <t>秦德龙</t>
  </si>
  <si>
    <t>18P4064006</t>
  </si>
  <si>
    <t>19P0165094</t>
  </si>
  <si>
    <t>李买</t>
  </si>
  <si>
    <t>18P4064010</t>
  </si>
  <si>
    <t>19P4178121</t>
    <phoneticPr fontId="1" type="noConversion"/>
  </si>
  <si>
    <t>禹增银</t>
  </si>
  <si>
    <t>18P4064011</t>
  </si>
  <si>
    <t>19P4178122</t>
  </si>
  <si>
    <t>李新华</t>
  </si>
  <si>
    <t>18P4064012</t>
  </si>
  <si>
    <t>19P4178123</t>
  </si>
  <si>
    <t>唐建强</t>
  </si>
  <si>
    <t>18P4064013</t>
  </si>
  <si>
    <t>19P4178124</t>
  </si>
  <si>
    <t>殷明泉</t>
  </si>
  <si>
    <t>18P4064014</t>
  </si>
  <si>
    <t>19P4178125</t>
  </si>
  <si>
    <t>金永增</t>
  </si>
  <si>
    <t>18P4064015</t>
  </si>
  <si>
    <t>19P4178126</t>
  </si>
  <si>
    <t>于荣义</t>
  </si>
  <si>
    <t>18P4064016</t>
  </si>
  <si>
    <t>19P4178127</t>
  </si>
  <si>
    <t>曾书玲</t>
  </si>
  <si>
    <t>18P4064017</t>
  </si>
  <si>
    <t>19P4178128</t>
  </si>
  <si>
    <t>莫仕雪</t>
  </si>
  <si>
    <t>18P4064019</t>
  </si>
  <si>
    <t>19P4178129</t>
  </si>
  <si>
    <t>杜立香</t>
  </si>
  <si>
    <t>18P4064020</t>
  </si>
  <si>
    <t>19P4178130</t>
  </si>
  <si>
    <t>马惠珍</t>
  </si>
  <si>
    <t>18P4064021</t>
  </si>
  <si>
    <t>19P4178131</t>
  </si>
  <si>
    <t>魏青华</t>
  </si>
  <si>
    <t>18P4064022</t>
  </si>
  <si>
    <t>19P4178132</t>
  </si>
  <si>
    <t>石郎前</t>
  </si>
  <si>
    <t>18P4064023</t>
  </si>
  <si>
    <t>19P4178133</t>
  </si>
  <si>
    <t>方一川</t>
  </si>
  <si>
    <t>18P4064024</t>
  </si>
  <si>
    <t>19P4178134</t>
  </si>
  <si>
    <t>陈建平</t>
  </si>
  <si>
    <t>18P4064025</t>
  </si>
  <si>
    <t>19P4178135</t>
  </si>
  <si>
    <t>杨绒</t>
  </si>
  <si>
    <t>18P4064026</t>
  </si>
  <si>
    <t>19P4178136</t>
  </si>
  <si>
    <t>卢巧云</t>
  </si>
  <si>
    <t>18P4064027</t>
  </si>
  <si>
    <t>19P4178137</t>
  </si>
  <si>
    <t>袁德富</t>
  </si>
  <si>
    <t>18P4064028</t>
  </si>
  <si>
    <t>19P4178138</t>
  </si>
  <si>
    <t>沈彩凤</t>
  </si>
  <si>
    <t>18P4064029</t>
  </si>
  <si>
    <t>19P4178139</t>
  </si>
  <si>
    <t>龚福俊</t>
  </si>
  <si>
    <t>18P4064030</t>
  </si>
  <si>
    <t>19P4178140</t>
  </si>
  <si>
    <t>李克云</t>
  </si>
  <si>
    <t>18P4064031</t>
  </si>
  <si>
    <t>19P4178141</t>
  </si>
  <si>
    <t>孙汉芳</t>
  </si>
  <si>
    <t>18P4064039</t>
  </si>
  <si>
    <t>19P4178142</t>
  </si>
  <si>
    <t>黄淑龙</t>
  </si>
  <si>
    <t>18P4064040</t>
  </si>
  <si>
    <t>19P4178143</t>
  </si>
  <si>
    <t>顾峰鹰</t>
  </si>
  <si>
    <t>18P4064041</t>
  </si>
  <si>
    <t>19P4178144</t>
  </si>
  <si>
    <t>卞恒珍</t>
  </si>
  <si>
    <t>18P4064042</t>
  </si>
  <si>
    <t>19P4178145</t>
  </si>
  <si>
    <t>姜志良</t>
  </si>
  <si>
    <t>18P4064043</t>
  </si>
  <si>
    <t>19P4178146</t>
  </si>
  <si>
    <t>堵祖文</t>
  </si>
  <si>
    <t>18P4064044</t>
  </si>
  <si>
    <t>19P4178147</t>
  </si>
  <si>
    <t>曹洪风</t>
  </si>
  <si>
    <t>18P4064045</t>
  </si>
  <si>
    <t>19P4178148</t>
  </si>
  <si>
    <t>张冬玲</t>
  </si>
  <si>
    <t>18P4064046</t>
  </si>
  <si>
    <t>19P4178149</t>
  </si>
  <si>
    <t>方霞萍</t>
  </si>
  <si>
    <t>18P4064047</t>
  </si>
  <si>
    <t>19P4178150</t>
  </si>
  <si>
    <t>陈良升</t>
  </si>
  <si>
    <t>18P4064048</t>
  </si>
  <si>
    <t>19P4178151</t>
  </si>
  <si>
    <t>杨掌财</t>
  </si>
  <si>
    <t>18P4064051</t>
  </si>
  <si>
    <t>19P4178152</t>
  </si>
  <si>
    <t>万林弟</t>
  </si>
  <si>
    <t>18P4064052</t>
  </si>
  <si>
    <t>19P4178153</t>
  </si>
  <si>
    <t>陆伟民</t>
  </si>
  <si>
    <t>18P4064053</t>
  </si>
  <si>
    <t>19P4178154</t>
  </si>
  <si>
    <t>林平</t>
  </si>
  <si>
    <t>18P4064054</t>
  </si>
  <si>
    <t>19P4178155</t>
  </si>
  <si>
    <t>朱必翔</t>
  </si>
  <si>
    <t>18P4064055</t>
  </si>
  <si>
    <t>19P4178156</t>
  </si>
  <si>
    <t>王长根</t>
  </si>
  <si>
    <t>18P4064056</t>
  </si>
  <si>
    <t>19P4178157</t>
  </si>
  <si>
    <t>胡年喜</t>
  </si>
  <si>
    <t>18P4064058</t>
  </si>
  <si>
    <t>19P4178158</t>
  </si>
  <si>
    <t>姚福清</t>
  </si>
  <si>
    <t>18P4064059</t>
  </si>
  <si>
    <t>19P4178159</t>
  </si>
  <si>
    <t>18P4064060</t>
  </si>
  <si>
    <t>19P4178160</t>
  </si>
  <si>
    <t>赵立师</t>
  </si>
  <si>
    <t>18P4064061</t>
  </si>
  <si>
    <t>19P4178161</t>
  </si>
  <si>
    <t>周贵明</t>
  </si>
  <si>
    <t>18P4064080</t>
  </si>
  <si>
    <t>19P4178162</t>
  </si>
  <si>
    <t>张大龙</t>
  </si>
  <si>
    <t>18P4064081</t>
  </si>
  <si>
    <t>19P4178163</t>
  </si>
  <si>
    <t>陆鸣</t>
  </si>
  <si>
    <t>18P4064082</t>
  </si>
  <si>
    <t>19P4178164</t>
  </si>
  <si>
    <t>沈慧芳</t>
  </si>
  <si>
    <t>18P4064092</t>
  </si>
  <si>
    <t>19P4178165</t>
  </si>
  <si>
    <t>柴国林</t>
  </si>
  <si>
    <t>18P4064093</t>
  </si>
  <si>
    <t>19P4178166</t>
  </si>
  <si>
    <t>陈明</t>
  </si>
  <si>
    <t>18P4064094</t>
  </si>
  <si>
    <t>19P4178167</t>
  </si>
  <si>
    <t>钱荣旭</t>
  </si>
  <si>
    <t>18P4064095</t>
  </si>
  <si>
    <t>19P4178168</t>
  </si>
  <si>
    <t>王连英</t>
  </si>
  <si>
    <t>18P4064096</t>
  </si>
  <si>
    <t>19P4178169</t>
  </si>
  <si>
    <t>严龙妹</t>
  </si>
  <si>
    <t>18P4064097</t>
  </si>
  <si>
    <t>19P4178170</t>
  </si>
  <si>
    <t>18P4064098</t>
  </si>
  <si>
    <t>19P4178171</t>
  </si>
  <si>
    <t>周小丽</t>
  </si>
  <si>
    <t>18P4064099</t>
  </si>
  <si>
    <t>19P4178172</t>
  </si>
  <si>
    <t>汪维宗</t>
  </si>
  <si>
    <t>18P4064100</t>
  </si>
  <si>
    <t>19P4178173</t>
  </si>
  <si>
    <t>18P4064032</t>
  </si>
  <si>
    <t>19P4178174</t>
  </si>
  <si>
    <t>18P4064033</t>
  </si>
  <si>
    <t>19P4178175</t>
  </si>
  <si>
    <t>王仁贺</t>
    <phoneticPr fontId="1" type="noConversion"/>
  </si>
  <si>
    <t>18P4064121</t>
  </si>
  <si>
    <t>19P5127825</t>
  </si>
  <si>
    <t>胡敏</t>
    <phoneticPr fontId="1" type="noConversion"/>
  </si>
  <si>
    <t>18P4064122</t>
  </si>
  <si>
    <t>19P5127826</t>
  </si>
  <si>
    <t>朱美华</t>
    <phoneticPr fontId="1" type="noConversion"/>
  </si>
  <si>
    <t>18P4064123</t>
  </si>
  <si>
    <t>19P5127827</t>
  </si>
  <si>
    <t>王镇耀</t>
    <phoneticPr fontId="1" type="noConversion"/>
  </si>
  <si>
    <t>18P4064124</t>
  </si>
  <si>
    <t>19P5127828</t>
  </si>
  <si>
    <t>邹调娟</t>
    <phoneticPr fontId="1" type="noConversion"/>
  </si>
  <si>
    <t>18P4064125</t>
  </si>
  <si>
    <t>19P5127829</t>
  </si>
  <si>
    <t>唐忠义</t>
    <phoneticPr fontId="1" type="noConversion"/>
  </si>
  <si>
    <t>18P4064126</t>
  </si>
  <si>
    <t>19P5127830</t>
  </si>
  <si>
    <t>刘有旺</t>
    <phoneticPr fontId="1" type="noConversion"/>
  </si>
  <si>
    <t>18P4064127</t>
  </si>
  <si>
    <t>19P5127831</t>
  </si>
  <si>
    <t>陈钱南</t>
    <phoneticPr fontId="1" type="noConversion"/>
  </si>
  <si>
    <t>18P4064128</t>
  </si>
  <si>
    <t>19P5127832</t>
  </si>
  <si>
    <t>步国荣</t>
    <phoneticPr fontId="1" type="noConversion"/>
  </si>
  <si>
    <t>18P4064129</t>
  </si>
  <si>
    <t>19P5127833</t>
  </si>
  <si>
    <t>姚琴燕</t>
    <phoneticPr fontId="1" type="noConversion"/>
  </si>
  <si>
    <t>18P4064130</t>
  </si>
  <si>
    <t>19P5127834</t>
  </si>
  <si>
    <t>郑永龙</t>
    <phoneticPr fontId="1" type="noConversion"/>
  </si>
  <si>
    <t>18P4064131</t>
  </si>
  <si>
    <t>19P5127835</t>
  </si>
  <si>
    <t>杨美丽</t>
    <phoneticPr fontId="1" type="noConversion"/>
  </si>
  <si>
    <t>18P4064140</t>
  </si>
  <si>
    <t>19P5127844</t>
  </si>
  <si>
    <t>张中照</t>
    <phoneticPr fontId="1" type="noConversion"/>
  </si>
  <si>
    <t>18P4064141</t>
  </si>
  <si>
    <t>19P5127845</t>
  </si>
  <si>
    <t>王小雄</t>
    <phoneticPr fontId="1" type="noConversion"/>
  </si>
  <si>
    <t>18P4064142</t>
  </si>
  <si>
    <t>19P5127846</t>
  </si>
  <si>
    <t>戚亚萍</t>
  </si>
  <si>
    <t>18P4064145</t>
  </si>
  <si>
    <t>19P5127849</t>
  </si>
  <si>
    <t>刘守兰</t>
    <phoneticPr fontId="1" type="noConversion"/>
  </si>
  <si>
    <t>18P4064146</t>
  </si>
  <si>
    <t>19P5127850</t>
  </si>
  <si>
    <t>韦宝娣</t>
    <phoneticPr fontId="1" type="noConversion"/>
  </si>
  <si>
    <t>18P4064147</t>
  </si>
  <si>
    <t>19P5127851</t>
  </si>
  <si>
    <t>陈忠南</t>
    <phoneticPr fontId="1" type="noConversion"/>
  </si>
  <si>
    <t>18P4064148</t>
  </si>
  <si>
    <t>19P5127852</t>
  </si>
  <si>
    <t>杨明莉</t>
    <phoneticPr fontId="1" type="noConversion"/>
  </si>
  <si>
    <t>18P4064149</t>
  </si>
  <si>
    <t>19P5127853</t>
  </si>
  <si>
    <t>吴浩</t>
    <phoneticPr fontId="1" type="noConversion"/>
  </si>
  <si>
    <t>18P4064150</t>
  </si>
  <si>
    <t>19P5127854</t>
  </si>
  <si>
    <t>孟国华</t>
    <phoneticPr fontId="1" type="noConversion"/>
  </si>
  <si>
    <t>18P4064151</t>
  </si>
  <si>
    <t>19P5127855</t>
  </si>
  <si>
    <t>侯国鑫</t>
    <phoneticPr fontId="1" type="noConversion"/>
  </si>
  <si>
    <t>18P4064152</t>
  </si>
  <si>
    <t>19P5127856</t>
  </si>
  <si>
    <t>陆林美</t>
    <phoneticPr fontId="1" type="noConversion"/>
  </si>
  <si>
    <t>18P4064153</t>
  </si>
  <si>
    <t>19P5127857</t>
  </si>
  <si>
    <t>陈东林</t>
    <phoneticPr fontId="1" type="noConversion"/>
  </si>
  <si>
    <t>18P4064177</t>
  </si>
  <si>
    <t>19P5298060</t>
  </si>
  <si>
    <t>顾坚</t>
    <phoneticPr fontId="1" type="noConversion"/>
  </si>
  <si>
    <t>18P4064178</t>
  </si>
  <si>
    <t>19P5298061</t>
  </si>
  <si>
    <t>林军</t>
    <phoneticPr fontId="1" type="noConversion"/>
  </si>
  <si>
    <t>18P4064179</t>
  </si>
  <si>
    <t>19P5298062</t>
  </si>
  <si>
    <t>刘素英</t>
    <phoneticPr fontId="1" type="noConversion"/>
  </si>
  <si>
    <t>18P4064180</t>
  </si>
  <si>
    <t>19P5298063</t>
  </si>
  <si>
    <t>周正林</t>
    <phoneticPr fontId="1" type="noConversion"/>
  </si>
  <si>
    <t>18P4064181</t>
  </si>
  <si>
    <t>19P5298064</t>
  </si>
  <si>
    <t>黄春修</t>
    <phoneticPr fontId="1" type="noConversion"/>
  </si>
  <si>
    <t>18P4064182</t>
  </si>
  <si>
    <t>19P5298065</t>
  </si>
  <si>
    <t>卞明忠</t>
    <phoneticPr fontId="1" type="noConversion"/>
  </si>
  <si>
    <t>18P4064183</t>
  </si>
  <si>
    <t>19P5298066</t>
  </si>
  <si>
    <t>李新灵</t>
    <phoneticPr fontId="1" type="noConversion"/>
  </si>
  <si>
    <t>18P4064198</t>
  </si>
  <si>
    <t>19P5298067</t>
  </si>
  <si>
    <t>张永辉</t>
    <phoneticPr fontId="1" type="noConversion"/>
  </si>
  <si>
    <t>18P4064199</t>
  </si>
  <si>
    <t>19P5298068</t>
  </si>
  <si>
    <t>吴志章</t>
    <phoneticPr fontId="1" type="noConversion"/>
  </si>
  <si>
    <t>18P4064200</t>
  </si>
  <si>
    <t>19P5298069</t>
  </si>
  <si>
    <t>夏小新</t>
    <phoneticPr fontId="1" type="noConversion"/>
  </si>
  <si>
    <t>18P4064201</t>
  </si>
  <si>
    <t>19P5298070</t>
  </si>
  <si>
    <t>毛琴珍</t>
    <phoneticPr fontId="1" type="noConversion"/>
  </si>
  <si>
    <t>18P4064202</t>
  </si>
  <si>
    <t>19P5298071</t>
  </si>
  <si>
    <t>黄银萍</t>
    <phoneticPr fontId="1" type="noConversion"/>
  </si>
  <si>
    <t>18P4064203</t>
  </si>
  <si>
    <t>19P5298072</t>
  </si>
  <si>
    <t>马必杨</t>
    <phoneticPr fontId="1" type="noConversion"/>
  </si>
  <si>
    <t>18P4064204</t>
  </si>
  <si>
    <t>19P5298073</t>
  </si>
  <si>
    <t>李林</t>
    <phoneticPr fontId="1" type="noConversion"/>
  </si>
  <si>
    <t>18P4064205</t>
  </si>
  <si>
    <t>19P5298074</t>
  </si>
  <si>
    <t>袁朋金</t>
    <phoneticPr fontId="1" type="noConversion"/>
  </si>
  <si>
    <t>18P4064206</t>
  </si>
  <si>
    <t>19P5298075</t>
  </si>
  <si>
    <t>19P5790144</t>
  </si>
  <si>
    <t>陈汉钦</t>
    <phoneticPr fontId="1" type="noConversion"/>
  </si>
  <si>
    <t>18P4064225</t>
  </si>
  <si>
    <t>19P5790146</t>
  </si>
  <si>
    <t>周国琴</t>
    <phoneticPr fontId="1" type="noConversion"/>
  </si>
  <si>
    <t>18P4064226</t>
  </si>
  <si>
    <t>19P5790147</t>
  </si>
  <si>
    <t>潘贻火</t>
    <phoneticPr fontId="1" type="noConversion"/>
  </si>
  <si>
    <t>18P4064227</t>
  </si>
  <si>
    <t>19P5790148</t>
  </si>
  <si>
    <t>范德标</t>
  </si>
  <si>
    <t>18P4064228</t>
  </si>
  <si>
    <t>19P5790149</t>
  </si>
  <si>
    <t>沈永祥</t>
    <phoneticPr fontId="1" type="noConversion"/>
  </si>
  <si>
    <t>18P4064229</t>
  </si>
  <si>
    <t>19P5790150</t>
  </si>
  <si>
    <t>周德才</t>
    <phoneticPr fontId="1" type="noConversion"/>
  </si>
  <si>
    <t>18P4064230</t>
  </si>
  <si>
    <t>19P5790151</t>
  </si>
  <si>
    <t>滕永华</t>
    <phoneticPr fontId="1" type="noConversion"/>
  </si>
  <si>
    <t>18P4064231</t>
  </si>
  <si>
    <t>19P5790152</t>
  </si>
  <si>
    <t>刘细莲</t>
    <phoneticPr fontId="1" type="noConversion"/>
  </si>
  <si>
    <t>18P4064249</t>
  </si>
  <si>
    <t>19P5790170</t>
  </si>
  <si>
    <t>朱月飞</t>
    <phoneticPr fontId="1" type="noConversion"/>
  </si>
  <si>
    <t>18P4064250</t>
  </si>
  <si>
    <t>19P5790171</t>
  </si>
  <si>
    <t>岑孟坤</t>
    <phoneticPr fontId="1" type="noConversion"/>
  </si>
  <si>
    <t>18P4064251</t>
  </si>
  <si>
    <t>19P5790172</t>
  </si>
  <si>
    <t>罗杏嫦</t>
    <phoneticPr fontId="1" type="noConversion"/>
  </si>
  <si>
    <t>18P4064252</t>
  </si>
  <si>
    <t>19P5790173</t>
  </si>
  <si>
    <t>庄富明</t>
    <phoneticPr fontId="1" type="noConversion"/>
  </si>
  <si>
    <t>18P4064253</t>
  </si>
  <si>
    <t>19P5790174</t>
  </si>
  <si>
    <t>王秀英</t>
    <phoneticPr fontId="1" type="noConversion"/>
  </si>
  <si>
    <t>18P4064254</t>
  </si>
  <si>
    <t>19P5790175</t>
  </si>
  <si>
    <t>杨秀英</t>
    <phoneticPr fontId="1" type="noConversion"/>
  </si>
  <si>
    <t>18P4064255</t>
  </si>
  <si>
    <t>19P5790176</t>
  </si>
  <si>
    <t>范晗春</t>
    <phoneticPr fontId="1" type="noConversion"/>
  </si>
  <si>
    <t>18P4064256</t>
  </si>
  <si>
    <t>19P5790177</t>
  </si>
  <si>
    <t>叶改英</t>
    <phoneticPr fontId="1" type="noConversion"/>
  </si>
  <si>
    <t>18P4064257</t>
  </si>
  <si>
    <t>19P5790178</t>
  </si>
  <si>
    <t>高正芳</t>
    <phoneticPr fontId="1" type="noConversion"/>
  </si>
  <si>
    <t>18P4064258</t>
  </si>
  <si>
    <t>19P5790179</t>
  </si>
  <si>
    <t>杨斌</t>
    <phoneticPr fontId="1" type="noConversion"/>
  </si>
  <si>
    <t>18P4064259</t>
  </si>
  <si>
    <t>19P5790180</t>
  </si>
  <si>
    <t>柴中华</t>
  </si>
  <si>
    <t>19P1105</t>
  </si>
  <si>
    <t>第12批</t>
    <phoneticPr fontId="1" type="noConversion"/>
  </si>
  <si>
    <t>19P7247272</t>
  </si>
  <si>
    <t>郑传歌</t>
  </si>
  <si>
    <t>19P1106</t>
  </si>
  <si>
    <t>19P7247273</t>
  </si>
  <si>
    <t>范金康</t>
  </si>
  <si>
    <t>19P1124</t>
  </si>
  <si>
    <t>19P7247274</t>
  </si>
  <si>
    <t>周永健</t>
    <phoneticPr fontId="1" type="noConversion"/>
  </si>
  <si>
    <t>19P1185</t>
  </si>
  <si>
    <t>19P7247275</t>
  </si>
  <si>
    <t>王孝义</t>
    <phoneticPr fontId="1" type="noConversion"/>
  </si>
  <si>
    <t>19P1186</t>
  </si>
  <si>
    <t>19P7247276</t>
  </si>
  <si>
    <t>序号</t>
  </si>
  <si>
    <t>癌种</t>
    <phoneticPr fontId="1" type="noConversion"/>
  </si>
  <si>
    <t>样品名称</t>
  </si>
  <si>
    <t>批次</t>
    <phoneticPr fontId="1" type="noConversion"/>
  </si>
  <si>
    <t>管数</t>
  </si>
  <si>
    <r>
      <t>浓度(</t>
    </r>
    <r>
      <rPr>
        <sz val="10.5"/>
        <color rgb="FF000000"/>
        <rFont val="Arial"/>
        <family val="2"/>
      </rPr>
      <t>ng/μl</t>
    </r>
    <r>
      <rPr>
        <sz val="10.5"/>
        <color rgb="FF000000"/>
        <rFont val="宋体"/>
        <family val="3"/>
        <charset val="134"/>
      </rPr>
      <t>)</t>
    </r>
  </si>
  <si>
    <r>
      <t>体积</t>
    </r>
    <r>
      <rPr>
        <sz val="10.5"/>
        <color rgb="FF000000"/>
        <rFont val="Arial"/>
        <family val="2"/>
      </rPr>
      <t>(ul)</t>
    </r>
  </si>
  <si>
    <t>华大虚拟编号</t>
    <phoneticPr fontId="1" type="noConversion"/>
  </si>
  <si>
    <t>DNA编号</t>
    <phoneticPr fontId="1" type="noConversion"/>
  </si>
  <si>
    <t>南方医胃癌癌旁组织</t>
  </si>
  <si>
    <t>000957 653N</t>
  </si>
  <si>
    <r>
      <rPr>
        <sz val="10.5"/>
        <color theme="1"/>
        <rFont val="宋体"/>
        <family val="3"/>
        <charset val="134"/>
      </rPr>
      <t>第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批</t>
    </r>
    <phoneticPr fontId="1" type="noConversion"/>
  </si>
  <si>
    <t>20S2913013</t>
  </si>
  <si>
    <t>20P2913013</t>
  </si>
  <si>
    <t>000968 948N</t>
  </si>
  <si>
    <t>20S2913014</t>
  </si>
  <si>
    <t>20P2913014</t>
  </si>
  <si>
    <t>10N</t>
  </si>
  <si>
    <r>
      <rPr>
        <sz val="10.5"/>
        <color theme="1"/>
        <rFont val="等线"/>
        <family val="2"/>
      </rPr>
      <t>第</t>
    </r>
    <r>
      <rPr>
        <sz val="10.5"/>
        <color theme="1"/>
        <rFont val="Arial"/>
        <family val="2"/>
      </rPr>
      <t>2</t>
    </r>
    <r>
      <rPr>
        <sz val="10.5"/>
        <color theme="1"/>
        <rFont val="等线"/>
        <family val="2"/>
      </rPr>
      <t>批</t>
    </r>
    <phoneticPr fontId="1" type="noConversion"/>
  </si>
  <si>
    <t>20S2913015</t>
  </si>
  <si>
    <t>20P2913015</t>
  </si>
  <si>
    <t>1104N</t>
  </si>
  <si>
    <t>20S2913016</t>
  </si>
  <si>
    <t>20P2913016</t>
  </si>
  <si>
    <t>1115N</t>
  </si>
  <si>
    <t>20S2913017</t>
  </si>
  <si>
    <t>20P2913017</t>
  </si>
  <si>
    <t>11N</t>
  </si>
  <si>
    <t>20S2913018</t>
  </si>
  <si>
    <t>20P2913018</t>
  </si>
  <si>
    <t>12N</t>
  </si>
  <si>
    <t>20S2913019</t>
  </si>
  <si>
    <t>20P2913019</t>
  </si>
  <si>
    <t>14N</t>
  </si>
  <si>
    <t>20S2913020</t>
  </si>
  <si>
    <t>20P2913020</t>
  </si>
  <si>
    <t>15N</t>
  </si>
  <si>
    <t>20S2913021</t>
  </si>
  <si>
    <t>20P2913021</t>
  </si>
  <si>
    <t>16N</t>
  </si>
  <si>
    <t>20S2913022</t>
  </si>
  <si>
    <t>20P2913022</t>
  </si>
  <si>
    <t>17N</t>
    <phoneticPr fontId="1" type="noConversion"/>
  </si>
  <si>
    <r>
      <rPr>
        <sz val="10.5"/>
        <color theme="1"/>
        <rFont val="宋体"/>
        <family val="3"/>
        <charset val="134"/>
      </rPr>
      <t>第</t>
    </r>
    <r>
      <rPr>
        <sz val="10.5"/>
        <color theme="1"/>
        <rFont val="Arial"/>
        <family val="2"/>
      </rPr>
      <t>1批</t>
    </r>
    <r>
      <rPr>
        <sz val="10.5"/>
        <color theme="1"/>
        <rFont val="宋体"/>
        <family val="3"/>
        <charset val="134"/>
      </rPr>
      <t/>
    </r>
  </si>
  <si>
    <t>20S2913023</t>
  </si>
  <si>
    <t>20P2913023</t>
  </si>
  <si>
    <t>19N</t>
  </si>
  <si>
    <t>20S2913024</t>
  </si>
  <si>
    <t>20P2913024</t>
  </si>
  <si>
    <t>1N</t>
  </si>
  <si>
    <t>20S2913025</t>
  </si>
  <si>
    <t>20P2913025</t>
  </si>
  <si>
    <t>20N</t>
  </si>
  <si>
    <t>20S2913026</t>
  </si>
  <si>
    <t>20P2913026</t>
  </si>
  <si>
    <t>21N</t>
  </si>
  <si>
    <t>20S2913027</t>
  </si>
  <si>
    <t>20P2913027</t>
  </si>
  <si>
    <t>22N</t>
  </si>
  <si>
    <t>20S2913028</t>
  </si>
  <si>
    <t>20P2913028</t>
  </si>
  <si>
    <t>23N</t>
  </si>
  <si>
    <t>20S2913029</t>
  </si>
  <si>
    <t>20P2913029</t>
  </si>
  <si>
    <t>24N</t>
  </si>
  <si>
    <t>20S2913030</t>
  </si>
  <si>
    <t>20P2913030</t>
  </si>
  <si>
    <t>25N</t>
  </si>
  <si>
    <t>20S2913031</t>
  </si>
  <si>
    <t>20P2913031</t>
  </si>
  <si>
    <t>26N</t>
  </si>
  <si>
    <t>20S2913032</t>
  </si>
  <si>
    <t>20P2913032</t>
  </si>
  <si>
    <t>27N</t>
  </si>
  <si>
    <t>20S2913033</t>
  </si>
  <si>
    <t>20P2913033</t>
  </si>
  <si>
    <t>29N</t>
  </si>
  <si>
    <t>20S2913034</t>
  </si>
  <si>
    <t>20P2913034</t>
  </si>
  <si>
    <t>37N</t>
  </si>
  <si>
    <t>20S2913035</t>
  </si>
  <si>
    <t>20P2913035</t>
  </si>
  <si>
    <t>38N</t>
  </si>
  <si>
    <t>20S2913036</t>
  </si>
  <si>
    <t>20P2913036</t>
  </si>
  <si>
    <t>3N</t>
  </si>
  <si>
    <t>20S2913037-1</t>
    <phoneticPr fontId="1" type="noConversion"/>
  </si>
  <si>
    <t>20P2913037</t>
  </si>
  <si>
    <t>49N</t>
  </si>
  <si>
    <t>20S2913038</t>
  </si>
  <si>
    <t>20P2913038</t>
  </si>
  <si>
    <t>4N</t>
  </si>
  <si>
    <t>20S2913039-1</t>
    <phoneticPr fontId="1" type="noConversion"/>
  </si>
  <si>
    <t>20P2913039</t>
  </si>
  <si>
    <t>53N</t>
  </si>
  <si>
    <t>20S2913040</t>
  </si>
  <si>
    <t>20P2913040</t>
  </si>
  <si>
    <t>58N</t>
  </si>
  <si>
    <t>20S2913041</t>
  </si>
  <si>
    <t>20P2913041</t>
  </si>
  <si>
    <t>5N</t>
  </si>
  <si>
    <t>20S2913042</t>
  </si>
  <si>
    <t>20P2913042</t>
  </si>
  <si>
    <t>60N</t>
  </si>
  <si>
    <t>20S2913043</t>
  </si>
  <si>
    <t>20P2913043</t>
  </si>
  <si>
    <t>65N</t>
  </si>
  <si>
    <t>20S2913044</t>
  </si>
  <si>
    <t>20P2913044</t>
  </si>
  <si>
    <t>71N</t>
  </si>
  <si>
    <t>20S2913045</t>
  </si>
  <si>
    <t>20P2913045</t>
  </si>
  <si>
    <t>73N</t>
  </si>
  <si>
    <t>20S2913046</t>
  </si>
  <si>
    <t>20P2913046</t>
  </si>
  <si>
    <t>74N</t>
  </si>
  <si>
    <t>20S2913047</t>
  </si>
  <si>
    <t>20P2913047</t>
  </si>
  <si>
    <t>75N</t>
  </si>
  <si>
    <t>20S2913048</t>
  </si>
  <si>
    <t>20P2913048</t>
  </si>
  <si>
    <t>77N</t>
  </si>
  <si>
    <t>20S2913049</t>
  </si>
  <si>
    <t>20P2913049</t>
  </si>
  <si>
    <t>7N</t>
  </si>
  <si>
    <t>20S2913050</t>
    <phoneticPr fontId="1" type="noConversion"/>
  </si>
  <si>
    <t>20P2913050</t>
  </si>
  <si>
    <t>85N</t>
  </si>
  <si>
    <t>20S2913051</t>
  </si>
  <si>
    <t>20P2913051</t>
  </si>
  <si>
    <t>8N</t>
  </si>
  <si>
    <t>20S2913052</t>
  </si>
  <si>
    <t>20P2913052</t>
  </si>
  <si>
    <t>南方医胃癌组织</t>
    <phoneticPr fontId="1" type="noConversion"/>
  </si>
  <si>
    <t>000957 653T</t>
  </si>
  <si>
    <t>20L2913013</t>
  </si>
  <si>
    <t>000968 948T</t>
  </si>
  <si>
    <t>20L2913014</t>
  </si>
  <si>
    <t>10T</t>
  </si>
  <si>
    <t>20L2913015</t>
  </si>
  <si>
    <t>1104T</t>
  </si>
  <si>
    <t>20L2913016</t>
  </si>
  <si>
    <t>1115T</t>
  </si>
  <si>
    <t>20L2913017</t>
  </si>
  <si>
    <t>11T</t>
  </si>
  <si>
    <t>20L2913018</t>
  </si>
  <si>
    <t>12T</t>
  </si>
  <si>
    <t>20L2913019</t>
  </si>
  <si>
    <t>14T</t>
  </si>
  <si>
    <t>20L2913020</t>
  </si>
  <si>
    <t>15T</t>
  </si>
  <si>
    <t>20L2913021</t>
  </si>
  <si>
    <t>16T</t>
  </si>
  <si>
    <t>20L2913022</t>
  </si>
  <si>
    <t>17T</t>
    <phoneticPr fontId="1" type="noConversion"/>
  </si>
  <si>
    <t>20L2913023</t>
  </si>
  <si>
    <t>19T</t>
  </si>
  <si>
    <t>20L2913024</t>
  </si>
  <si>
    <t>1T</t>
  </si>
  <si>
    <t>20L2913025</t>
  </si>
  <si>
    <t>20T</t>
  </si>
  <si>
    <t>20L2913026</t>
  </si>
  <si>
    <t>21T</t>
  </si>
  <si>
    <t>20L2913027</t>
  </si>
  <si>
    <t>22T</t>
  </si>
  <si>
    <t>20L2913028</t>
  </si>
  <si>
    <t>23T</t>
  </si>
  <si>
    <t>20L2913029</t>
  </si>
  <si>
    <t>24T</t>
  </si>
  <si>
    <t>20L2913030</t>
  </si>
  <si>
    <t>25T</t>
  </si>
  <si>
    <t>20L2913031</t>
  </si>
  <si>
    <t>26T</t>
  </si>
  <si>
    <t>20L2913032</t>
  </si>
  <si>
    <t>27T</t>
  </si>
  <si>
    <t>20L2913033</t>
  </si>
  <si>
    <t>29T</t>
  </si>
  <si>
    <t>20L2913034</t>
  </si>
  <si>
    <t>37T</t>
  </si>
  <si>
    <t>20L2913035</t>
  </si>
  <si>
    <t>38T</t>
  </si>
  <si>
    <t>20L2913036</t>
  </si>
  <si>
    <t>3T</t>
  </si>
  <si>
    <t>20L2913037-1</t>
    <phoneticPr fontId="1" type="noConversion"/>
  </si>
  <si>
    <t>49T</t>
  </si>
  <si>
    <t>20L2913038</t>
  </si>
  <si>
    <t>4T</t>
  </si>
  <si>
    <t>20L2913039-1</t>
    <phoneticPr fontId="1" type="noConversion"/>
  </si>
  <si>
    <t>53T</t>
  </si>
  <si>
    <t>20L2913040</t>
  </si>
  <si>
    <t>58T</t>
  </si>
  <si>
    <t>20L2913041</t>
  </si>
  <si>
    <t>5T</t>
  </si>
  <si>
    <t>20L2913042</t>
  </si>
  <si>
    <t>60T</t>
  </si>
  <si>
    <t>20L2913043</t>
  </si>
  <si>
    <t>65T</t>
  </si>
  <si>
    <t>20L2913044</t>
  </si>
  <si>
    <t>71T</t>
  </si>
  <si>
    <t>20L2913045</t>
  </si>
  <si>
    <t>73T</t>
  </si>
  <si>
    <t>20L2913046</t>
  </si>
  <si>
    <t>74T</t>
  </si>
  <si>
    <t>20L2913047</t>
  </si>
  <si>
    <t>75T</t>
  </si>
  <si>
    <t>20L2913048</t>
  </si>
  <si>
    <t>77T</t>
  </si>
  <si>
    <t>20L2913049</t>
  </si>
  <si>
    <t>7T</t>
  </si>
  <si>
    <t>20L2913050</t>
  </si>
  <si>
    <t>85T</t>
  </si>
  <si>
    <t>20L2913051</t>
  </si>
  <si>
    <t>8T</t>
  </si>
  <si>
    <t>20L2913052</t>
  </si>
  <si>
    <t>20S2913037-2</t>
  </si>
  <si>
    <t>20S2913039-2</t>
  </si>
  <si>
    <t>20L2913037-2</t>
  </si>
  <si>
    <t>20L2913039-2</t>
  </si>
  <si>
    <t>68T</t>
  </si>
  <si>
    <t>20P2913053-1</t>
    <phoneticPr fontId="1" type="noConversion"/>
  </si>
  <si>
    <t>20P2913053</t>
  </si>
  <si>
    <t>68T2</t>
  </si>
  <si>
    <t>20P2913053-2</t>
    <phoneticPr fontId="1" type="noConversion"/>
  </si>
  <si>
    <t>北大胃癌癌旁组织</t>
  </si>
  <si>
    <t>74↓3</t>
  </si>
  <si>
    <t>G01P01N</t>
  </si>
  <si>
    <t>20P5383576</t>
  </si>
  <si>
    <t>58↓3</t>
  </si>
  <si>
    <t>G03P02N</t>
  </si>
  <si>
    <t>20P5383577</t>
  </si>
  <si>
    <t>96.4↓3</t>
  </si>
  <si>
    <t>G05P03N</t>
  </si>
  <si>
    <t>20P5383578</t>
  </si>
  <si>
    <t>120↓3</t>
  </si>
  <si>
    <t>G07P04N</t>
  </si>
  <si>
    <t>20P5383579</t>
  </si>
  <si>
    <t>65↓3</t>
  </si>
  <si>
    <t>G11P05N</t>
  </si>
  <si>
    <t>20P5383580</t>
  </si>
  <si>
    <t>81.2↓3</t>
  </si>
  <si>
    <t>G13P06N</t>
  </si>
  <si>
    <t>20P5383581</t>
  </si>
  <si>
    <t>108↓3</t>
  </si>
  <si>
    <t>G15P07N</t>
  </si>
  <si>
    <t>20P5383582</t>
  </si>
  <si>
    <t>104↓3</t>
  </si>
  <si>
    <t>G18P08N</t>
  </si>
  <si>
    <t>20P5383583</t>
  </si>
  <si>
    <t>89↓3</t>
  </si>
  <si>
    <t>G19P09N</t>
  </si>
  <si>
    <t>20P5383584</t>
  </si>
  <si>
    <t>114↓3</t>
  </si>
  <si>
    <t>G22P10N</t>
  </si>
  <si>
    <t>20P5383585</t>
  </si>
  <si>
    <t>62.6↓3</t>
  </si>
  <si>
    <t>G23P11N</t>
  </si>
  <si>
    <t>20P5383586</t>
  </si>
  <si>
    <t>42.4↓3</t>
  </si>
  <si>
    <t>G25P12N</t>
  </si>
  <si>
    <t>20P5383587</t>
  </si>
  <si>
    <t>59.4↓3</t>
  </si>
  <si>
    <t>G27P13N</t>
  </si>
  <si>
    <t>20P5383588</t>
  </si>
  <si>
    <t>57↓3</t>
  </si>
  <si>
    <t>G29P14N</t>
  </si>
  <si>
    <t>20P5383589</t>
  </si>
  <si>
    <t>48.4↓3</t>
  </si>
  <si>
    <t>G32P15N</t>
  </si>
  <si>
    <t>20P5383590</t>
  </si>
  <si>
    <t>81.4↓3</t>
  </si>
  <si>
    <t>G37P16N</t>
  </si>
  <si>
    <t>20P5383591</t>
  </si>
  <si>
    <t>61.2↓3</t>
  </si>
  <si>
    <t>G40P17N</t>
  </si>
  <si>
    <t>20P5383592</t>
  </si>
  <si>
    <t>116↓3</t>
  </si>
  <si>
    <t>G42P18N</t>
    <phoneticPr fontId="1" type="noConversion"/>
  </si>
  <si>
    <t>20P5383593</t>
  </si>
  <si>
    <t>62.8↓3</t>
  </si>
  <si>
    <t>G43P19N</t>
  </si>
  <si>
    <t>20P5383594</t>
  </si>
  <si>
    <t>40.4↓3</t>
  </si>
  <si>
    <t>G46P20N</t>
  </si>
  <si>
    <t>20P5383595</t>
  </si>
  <si>
    <t>66.6↓3</t>
  </si>
  <si>
    <t>G47P21N</t>
    <phoneticPr fontId="1" type="noConversion"/>
  </si>
  <si>
    <t>20P5383596</t>
  </si>
  <si>
    <t>50.6↓3</t>
  </si>
  <si>
    <t>G49P22N</t>
  </si>
  <si>
    <t>20P5383597</t>
  </si>
  <si>
    <t>G51P23N</t>
  </si>
  <si>
    <t>20P5383598</t>
  </si>
  <si>
    <t>86.2↓5</t>
  </si>
  <si>
    <t>G54P24N</t>
  </si>
  <si>
    <t>20P5383599</t>
  </si>
  <si>
    <t>71.6↓3</t>
  </si>
  <si>
    <t>G57P25N</t>
  </si>
  <si>
    <t>20P5383600</t>
  </si>
  <si>
    <t>78↓3</t>
  </si>
  <si>
    <t>G59P26N</t>
  </si>
  <si>
    <t>20P5383601</t>
  </si>
  <si>
    <t>43.2↓3</t>
  </si>
  <si>
    <t>G60P27N</t>
  </si>
  <si>
    <t>20P5383602</t>
  </si>
  <si>
    <t>81.8↓3</t>
  </si>
  <si>
    <t>G63P28N</t>
  </si>
  <si>
    <t>20P5383603</t>
  </si>
  <si>
    <t>G65P29N</t>
  </si>
  <si>
    <t>20P5383604</t>
  </si>
  <si>
    <t>27.4↓3</t>
  </si>
  <si>
    <t>G67P30N</t>
  </si>
  <si>
    <t>20P5383605</t>
  </si>
  <si>
    <t>56.8↓3</t>
  </si>
  <si>
    <t>G69P31N</t>
  </si>
  <si>
    <t>20P5383606</t>
  </si>
  <si>
    <t>73.8↓5</t>
  </si>
  <si>
    <t>G71P32N</t>
  </si>
  <si>
    <t>20P5383607</t>
  </si>
  <si>
    <t>90.8↓3</t>
  </si>
  <si>
    <t>G73P33N</t>
  </si>
  <si>
    <t>20P5383608</t>
  </si>
  <si>
    <t>79.8↓3</t>
  </si>
  <si>
    <t>G76P34N</t>
  </si>
  <si>
    <t>20P5383609</t>
  </si>
  <si>
    <t>106↓3</t>
  </si>
  <si>
    <t>G79P35N</t>
  </si>
  <si>
    <t>20P5383610</t>
  </si>
  <si>
    <t>77↓3</t>
  </si>
  <si>
    <t>G81P36N</t>
  </si>
  <si>
    <t>20P5383611</t>
  </si>
  <si>
    <t>93.8↓3</t>
  </si>
  <si>
    <t>G83P37N</t>
  </si>
  <si>
    <t>20P5383612</t>
  </si>
  <si>
    <t>55.8↓3</t>
  </si>
  <si>
    <t>G85P38N</t>
  </si>
  <si>
    <t>20P5383613</t>
  </si>
  <si>
    <t>59↓3</t>
  </si>
  <si>
    <t>G88P39N</t>
  </si>
  <si>
    <t>20P5383614</t>
  </si>
  <si>
    <t>G89P40N</t>
  </si>
  <si>
    <t>20P5383615</t>
  </si>
  <si>
    <t>北大胃癌组织</t>
    <phoneticPr fontId="1" type="noConversion"/>
  </si>
  <si>
    <t>34↓3</t>
  </si>
  <si>
    <t>G02P01T</t>
  </si>
  <si>
    <t>20P5383616</t>
  </si>
  <si>
    <t>92.6↓3</t>
  </si>
  <si>
    <t>G04P02T</t>
  </si>
  <si>
    <t>20P5383617</t>
  </si>
  <si>
    <t>94.8↓3</t>
  </si>
  <si>
    <t>G06P03T</t>
  </si>
  <si>
    <t>20P5383618</t>
  </si>
  <si>
    <t>56.4↓3</t>
  </si>
  <si>
    <t>G08P04T</t>
  </si>
  <si>
    <t>20P5383619</t>
  </si>
  <si>
    <t>110↓3</t>
  </si>
  <si>
    <t>G12P05T</t>
  </si>
  <si>
    <t>20P5383620</t>
  </si>
  <si>
    <t>47.4↓3</t>
  </si>
  <si>
    <t>G14P06T</t>
  </si>
  <si>
    <t>20P5383621</t>
  </si>
  <si>
    <t>63.6↓3</t>
  </si>
  <si>
    <t>G16P07T</t>
  </si>
  <si>
    <t>20P5383622</t>
  </si>
  <si>
    <t>41.8↓3</t>
  </si>
  <si>
    <t>G17P08T</t>
  </si>
  <si>
    <t>20P5383623</t>
  </si>
  <si>
    <t>118↓3</t>
  </si>
  <si>
    <t>G20P09T</t>
  </si>
  <si>
    <t>20P5383624</t>
  </si>
  <si>
    <t>56.4↓5</t>
  </si>
  <si>
    <t>G21P10T</t>
  </si>
  <si>
    <t>20P5383625</t>
  </si>
  <si>
    <t>G24P11T</t>
  </si>
  <si>
    <t>20P5383626</t>
  </si>
  <si>
    <t>77.4↓3</t>
  </si>
  <si>
    <t>G26P12T</t>
  </si>
  <si>
    <t>20P5383627</t>
  </si>
  <si>
    <t>92↓3</t>
  </si>
  <si>
    <t>G28P13T</t>
  </si>
  <si>
    <t>20P5383628</t>
  </si>
  <si>
    <t>43.4↓3</t>
  </si>
  <si>
    <t>G30P14T</t>
  </si>
  <si>
    <t>20P5383629</t>
  </si>
  <si>
    <t>G33P15T</t>
  </si>
  <si>
    <t>20P5383630</t>
  </si>
  <si>
    <t>68.4↓5</t>
  </si>
  <si>
    <t>G38P16T</t>
  </si>
  <si>
    <t>20P5383631</t>
  </si>
  <si>
    <t>79.6↓3</t>
  </si>
  <si>
    <t>G39P17T</t>
  </si>
  <si>
    <t>20P5383632</t>
  </si>
  <si>
    <t>G41P18T</t>
  </si>
  <si>
    <t>20P5383633</t>
  </si>
  <si>
    <t>48.2↓3</t>
  </si>
  <si>
    <t>G44P19T</t>
  </si>
  <si>
    <t>20P5383634</t>
  </si>
  <si>
    <t>G45P20T</t>
  </si>
  <si>
    <t>20P5383635</t>
  </si>
  <si>
    <t>35.2↓3</t>
  </si>
  <si>
    <t>G48P21T</t>
  </si>
  <si>
    <t>20P5383636</t>
  </si>
  <si>
    <t>64.6↓3</t>
  </si>
  <si>
    <t>G50P22T</t>
  </si>
  <si>
    <t>20P5383637</t>
  </si>
  <si>
    <t>53.2↓3</t>
  </si>
  <si>
    <t>G52P23T</t>
  </si>
  <si>
    <t>20P5383638</t>
  </si>
  <si>
    <t>99↓3</t>
  </si>
  <si>
    <t>G55P24T</t>
  </si>
  <si>
    <t>20P5383639</t>
  </si>
  <si>
    <t>54.2↓3</t>
  </si>
  <si>
    <t>G56P25T</t>
  </si>
  <si>
    <t>20P5383640</t>
  </si>
  <si>
    <t>37↓3</t>
  </si>
  <si>
    <t>G58P26T</t>
  </si>
  <si>
    <t>20P5383641</t>
  </si>
  <si>
    <t>78.8↓3</t>
  </si>
  <si>
    <t>G61P27T</t>
  </si>
  <si>
    <t>20P5383642</t>
  </si>
  <si>
    <t>37.2↓3</t>
  </si>
  <si>
    <t>G64P28T</t>
  </si>
  <si>
    <t>20P5383643</t>
  </si>
  <si>
    <t>45.4↓3</t>
  </si>
  <si>
    <t>G66P29T</t>
  </si>
  <si>
    <t>20P5383644</t>
  </si>
  <si>
    <t>25↓3</t>
  </si>
  <si>
    <t>G68P30T</t>
  </si>
  <si>
    <t>20P5383645</t>
  </si>
  <si>
    <t>86.8↓3</t>
  </si>
  <si>
    <t>G70P31T</t>
  </si>
  <si>
    <t>20P5383646</t>
  </si>
  <si>
    <t>54↓3</t>
  </si>
  <si>
    <t>G72P32T</t>
  </si>
  <si>
    <t>20P5383647</t>
  </si>
  <si>
    <t>78.2↓3</t>
  </si>
  <si>
    <t>G74P33T</t>
  </si>
  <si>
    <t>20P5383648</t>
  </si>
  <si>
    <t>94.6↓3</t>
  </si>
  <si>
    <t>G75P34T</t>
  </si>
  <si>
    <t>20P5383649</t>
  </si>
  <si>
    <t>31.6↓3</t>
  </si>
  <si>
    <t>G78P35T</t>
  </si>
  <si>
    <t>20P5383650</t>
  </si>
  <si>
    <t>67.8↓3</t>
  </si>
  <si>
    <t>G82P36T</t>
  </si>
  <si>
    <t>20P5383651</t>
  </si>
  <si>
    <t>5.86↓3</t>
  </si>
  <si>
    <t>G84P37T</t>
  </si>
  <si>
    <t>20P5383652</t>
  </si>
  <si>
    <t>74.6↓3</t>
  </si>
  <si>
    <t>G86P38T</t>
  </si>
  <si>
    <t>20P5383653</t>
  </si>
  <si>
    <t>1.9↓3</t>
  </si>
  <si>
    <t>G87P39T</t>
  </si>
  <si>
    <t>20P5383654</t>
  </si>
  <si>
    <t>86↓3</t>
  </si>
  <si>
    <t>G90P40T</t>
  </si>
  <si>
    <t>20P5383655</t>
  </si>
  <si>
    <t>送样日期</t>
    <phoneticPr fontId="1" type="noConversion"/>
  </si>
  <si>
    <t>癌组织浓度</t>
    <phoneticPr fontId="1" type="noConversion"/>
  </si>
  <si>
    <t>癌旁组织浓度</t>
    <phoneticPr fontId="1" type="noConversion"/>
  </si>
  <si>
    <t>上海肺癌</t>
    <phoneticPr fontId="1" type="noConversion"/>
  </si>
  <si>
    <t>肺癌第1批</t>
    <phoneticPr fontId="1" type="noConversion"/>
  </si>
  <si>
    <t>19P5298116</t>
  </si>
  <si>
    <t>19P5298117</t>
  </si>
  <si>
    <t>19P5298118</t>
  </si>
  <si>
    <t>19P5298119</t>
  </si>
  <si>
    <t>19P5298120</t>
  </si>
  <si>
    <t>夏井春</t>
  </si>
  <si>
    <t>19P5298121</t>
  </si>
  <si>
    <t>19P5298122</t>
  </si>
  <si>
    <t>徐松强</t>
  </si>
  <si>
    <t>19P5298123</t>
  </si>
  <si>
    <t>杨文龙</t>
  </si>
  <si>
    <t>19P5298124</t>
  </si>
  <si>
    <t>杨大权</t>
  </si>
  <si>
    <t>19P5298125</t>
  </si>
  <si>
    <t>李小平</t>
  </si>
  <si>
    <t>19P5298126</t>
  </si>
  <si>
    <t>19P5298127</t>
  </si>
  <si>
    <t>结核</t>
  </si>
  <si>
    <t>19P5298128</t>
  </si>
  <si>
    <t>李灵</t>
  </si>
  <si>
    <t>19P5298129</t>
  </si>
  <si>
    <t>19P5298130</t>
  </si>
  <si>
    <t>杨金莲</t>
  </si>
  <si>
    <t>19P5298131</t>
  </si>
  <si>
    <t>肉芽肿</t>
  </si>
  <si>
    <t>19P5298132</t>
  </si>
  <si>
    <t>19P5298133</t>
  </si>
  <si>
    <t>19P5298134</t>
  </si>
  <si>
    <t>郭兴桂</t>
  </si>
  <si>
    <t>19P5298135</t>
  </si>
  <si>
    <t>19P5298136</t>
  </si>
  <si>
    <t>19P5298137</t>
  </si>
  <si>
    <t>19P5298138</t>
  </si>
  <si>
    <t>19P5298139</t>
  </si>
  <si>
    <t>19P5298140</t>
  </si>
  <si>
    <t>低分化鳞癌</t>
  </si>
  <si>
    <t>19P5298141</t>
  </si>
  <si>
    <t>19P5298142</t>
  </si>
  <si>
    <t>19P5298143</t>
  </si>
  <si>
    <t>上海胰腺癌</t>
    <phoneticPr fontId="1" type="noConversion"/>
  </si>
  <si>
    <t>唐枫</t>
    <phoneticPr fontId="13" type="noConversion"/>
  </si>
  <si>
    <t>胰腺癌第2批</t>
    <phoneticPr fontId="1" type="noConversion"/>
  </si>
  <si>
    <t>19P5298144</t>
  </si>
  <si>
    <t>耿惠琴</t>
    <phoneticPr fontId="13" type="noConversion"/>
  </si>
  <si>
    <t>19P5298145</t>
  </si>
  <si>
    <t>周小妹</t>
    <phoneticPr fontId="13" type="noConversion"/>
  </si>
  <si>
    <t>19P5298146</t>
  </si>
  <si>
    <t>戴玉清</t>
    <phoneticPr fontId="13" type="noConversion"/>
  </si>
  <si>
    <t>19P5298147</t>
  </si>
  <si>
    <t>顾方才</t>
    <phoneticPr fontId="13" type="noConversion"/>
  </si>
  <si>
    <t>19P5298148</t>
  </si>
  <si>
    <t>寿爱淼</t>
    <phoneticPr fontId="13" type="noConversion"/>
  </si>
  <si>
    <t>不存在实物</t>
    <phoneticPr fontId="1" type="noConversion"/>
  </si>
  <si>
    <t>19P5298149</t>
  </si>
  <si>
    <t>许兰芳</t>
    <phoneticPr fontId="13" type="noConversion"/>
  </si>
  <si>
    <t>19P5298150</t>
  </si>
  <si>
    <t>赵元龙</t>
    <phoneticPr fontId="13" type="noConversion"/>
  </si>
  <si>
    <t>19P5298151</t>
  </si>
  <si>
    <t>蔡传瑞</t>
    <phoneticPr fontId="13" type="noConversion"/>
  </si>
  <si>
    <t>19P5298152</t>
  </si>
  <si>
    <t>叶林花</t>
    <phoneticPr fontId="13" type="noConversion"/>
  </si>
  <si>
    <t>19P5298153</t>
  </si>
  <si>
    <t>俞笑生</t>
    <phoneticPr fontId="13" type="noConversion"/>
  </si>
  <si>
    <t>19P5298154</t>
  </si>
  <si>
    <t>徐玉如</t>
    <phoneticPr fontId="13" type="noConversion"/>
  </si>
  <si>
    <t>19P5298155</t>
  </si>
  <si>
    <t>陈小弟</t>
    <phoneticPr fontId="13" type="noConversion"/>
  </si>
  <si>
    <t>19P5298156</t>
  </si>
  <si>
    <t>华社芬</t>
    <phoneticPr fontId="13" type="noConversion"/>
  </si>
  <si>
    <t>19P5298157</t>
  </si>
  <si>
    <t>施振荣</t>
    <phoneticPr fontId="13" type="noConversion"/>
  </si>
  <si>
    <t>19P5298158</t>
  </si>
  <si>
    <t>张雪娇</t>
    <phoneticPr fontId="13" type="noConversion"/>
  </si>
  <si>
    <t>19P5298159</t>
  </si>
  <si>
    <t>张莲华</t>
    <phoneticPr fontId="13" type="noConversion"/>
  </si>
  <si>
    <t>19P5298160</t>
  </si>
  <si>
    <t>蔡建水</t>
  </si>
  <si>
    <t>19P5298161</t>
  </si>
  <si>
    <t>李卫平</t>
    <phoneticPr fontId="13" type="noConversion"/>
  </si>
  <si>
    <t>19P5298162</t>
  </si>
  <si>
    <t>沈凤英</t>
    <phoneticPr fontId="13" type="noConversion"/>
  </si>
  <si>
    <t>19P5298163</t>
  </si>
  <si>
    <t>舒素华</t>
    <phoneticPr fontId="13" type="noConversion"/>
  </si>
  <si>
    <t>19P5298164</t>
  </si>
  <si>
    <t>诸关珍</t>
    <phoneticPr fontId="13" type="noConversion"/>
  </si>
  <si>
    <t>19P5298165</t>
  </si>
  <si>
    <t>曹兴和</t>
    <phoneticPr fontId="13" type="noConversion"/>
  </si>
  <si>
    <t>19P5298166</t>
  </si>
  <si>
    <t>徐桂珍</t>
    <phoneticPr fontId="13" type="noConversion"/>
  </si>
  <si>
    <t>19P5298167</t>
  </si>
  <si>
    <t>陈瑞昌</t>
    <phoneticPr fontId="13" type="noConversion"/>
  </si>
  <si>
    <t>19P5298168</t>
  </si>
  <si>
    <t>吕东浩</t>
    <phoneticPr fontId="13" type="noConversion"/>
  </si>
  <si>
    <t>19P5298169</t>
  </si>
  <si>
    <t>于建兵</t>
    <phoneticPr fontId="13" type="noConversion"/>
  </si>
  <si>
    <t>19P5298170</t>
  </si>
  <si>
    <t>张红芳</t>
    <phoneticPr fontId="13" type="noConversion"/>
  </si>
  <si>
    <t>19P5298171</t>
  </si>
  <si>
    <t>刘斌</t>
    <phoneticPr fontId="13" type="noConversion"/>
  </si>
  <si>
    <t>19P5298172</t>
  </si>
  <si>
    <t>刘必荣</t>
    <phoneticPr fontId="13" type="noConversion"/>
  </si>
  <si>
    <t>19P5298173</t>
  </si>
  <si>
    <t>詹金荣</t>
    <phoneticPr fontId="13" type="noConversion"/>
  </si>
  <si>
    <t>19P5298174</t>
  </si>
  <si>
    <t>李秀英</t>
    <phoneticPr fontId="13" type="noConversion"/>
  </si>
  <si>
    <t>19P5298175</t>
  </si>
  <si>
    <t>序号</t>
    <phoneticPr fontId="1" type="noConversion"/>
  </si>
  <si>
    <t>样本类型</t>
    <phoneticPr fontId="1" type="noConversion"/>
  </si>
  <si>
    <t>医院单位</t>
    <phoneticPr fontId="1" type="noConversion"/>
  </si>
  <si>
    <t>原样编号</t>
    <phoneticPr fontId="1" type="noConversion"/>
  </si>
  <si>
    <t>定量方法</t>
    <phoneticPr fontId="1" type="noConversion"/>
  </si>
  <si>
    <t>DNA浓度</t>
    <phoneticPr fontId="1" type="noConversion"/>
  </si>
  <si>
    <t>DNA总体积</t>
    <phoneticPr fontId="1" type="noConversion"/>
  </si>
  <si>
    <t>总量</t>
    <phoneticPr fontId="1" type="noConversion"/>
  </si>
  <si>
    <t>WGS批次</t>
    <phoneticPr fontId="1" type="noConversion"/>
  </si>
  <si>
    <t>WGS数据量</t>
    <phoneticPr fontId="1" type="noConversion"/>
  </si>
  <si>
    <t>人源占比</t>
    <phoneticPr fontId="1" type="noConversion"/>
  </si>
  <si>
    <t>中肿健康人粪便</t>
    <phoneticPr fontId="1" type="noConversion"/>
  </si>
  <si>
    <t>广州中山肿瘤医院</t>
    <phoneticPr fontId="1" type="noConversion"/>
  </si>
  <si>
    <t>19P0330</t>
    <phoneticPr fontId="1" type="noConversion"/>
  </si>
  <si>
    <t>20S7500969</t>
  </si>
  <si>
    <t>委托上海</t>
    <phoneticPr fontId="1" type="noConversion"/>
  </si>
  <si>
    <t>Nanodrop</t>
    <phoneticPr fontId="1" type="noConversion"/>
  </si>
  <si>
    <t>数据量不够，结果不准</t>
    <phoneticPr fontId="1" type="noConversion"/>
  </si>
  <si>
    <t>19P0331</t>
  </si>
  <si>
    <t>20S7500970</t>
  </si>
  <si>
    <t>19P0332</t>
  </si>
  <si>
    <t>20S7500971</t>
  </si>
  <si>
    <t>19P0334</t>
  </si>
  <si>
    <t>20S7500972</t>
  </si>
  <si>
    <t>19P0335</t>
  </si>
  <si>
    <t>20S7500973</t>
  </si>
  <si>
    <t>19P0336</t>
  </si>
  <si>
    <t>20S7500974</t>
  </si>
  <si>
    <t>19P0337</t>
  </si>
  <si>
    <t>20S7500975</t>
  </si>
  <si>
    <t>19P0338</t>
  </si>
  <si>
    <t>20S7500976</t>
  </si>
  <si>
    <t>19P0339</t>
  </si>
  <si>
    <t>20S7500977</t>
  </si>
  <si>
    <t>19P0340</t>
  </si>
  <si>
    <t>20S7500978</t>
  </si>
  <si>
    <t>19P0341</t>
  </si>
  <si>
    <t>20S7500979</t>
  </si>
  <si>
    <t>19P0342</t>
  </si>
  <si>
    <t>20S7500980</t>
  </si>
  <si>
    <t>19P0343</t>
  </si>
  <si>
    <t>20S7500981</t>
  </si>
  <si>
    <t>19P0344</t>
  </si>
  <si>
    <t>20S7500982</t>
  </si>
  <si>
    <t>中肿肠癌粪便</t>
    <phoneticPr fontId="1" type="noConversion"/>
  </si>
  <si>
    <t>20S7500983</t>
  </si>
  <si>
    <t>19P0289</t>
    <phoneticPr fontId="1" type="noConversion"/>
  </si>
  <si>
    <t>20S7500984</t>
  </si>
  <si>
    <t>19P0290</t>
    <phoneticPr fontId="1" type="noConversion"/>
  </si>
  <si>
    <t>20S7500985</t>
  </si>
  <si>
    <t>19P0291</t>
    <phoneticPr fontId="1" type="noConversion"/>
  </si>
  <si>
    <t>20S7500986</t>
  </si>
  <si>
    <t>19P0292</t>
    <phoneticPr fontId="1" type="noConversion"/>
  </si>
  <si>
    <t>20S7500987</t>
  </si>
  <si>
    <t>19P0293</t>
    <phoneticPr fontId="1" type="noConversion"/>
  </si>
  <si>
    <t>20S7500988</t>
  </si>
  <si>
    <t>20S7500989</t>
  </si>
  <si>
    <t>20S7500990</t>
  </si>
  <si>
    <t>20S7500991</t>
  </si>
  <si>
    <t>20S7500992</t>
  </si>
  <si>
    <t>19P0298</t>
    <phoneticPr fontId="1" type="noConversion"/>
  </si>
  <si>
    <t>20S7500993</t>
  </si>
  <si>
    <t>19P0299</t>
  </si>
  <si>
    <t>20S7500994</t>
  </si>
  <si>
    <t>20S7500995</t>
  </si>
  <si>
    <t>19P0302</t>
    <phoneticPr fontId="1" type="noConversion"/>
  </si>
  <si>
    <t>20S7500996</t>
  </si>
  <si>
    <t>19P0303</t>
    <phoneticPr fontId="1" type="noConversion"/>
  </si>
  <si>
    <t>20S7500997</t>
  </si>
  <si>
    <t>20S7500998</t>
  </si>
  <si>
    <t>19P0305</t>
    <phoneticPr fontId="1" type="noConversion"/>
  </si>
  <si>
    <t>20S7500999</t>
  </si>
  <si>
    <t>19P0306</t>
    <phoneticPr fontId="1" type="noConversion"/>
  </si>
  <si>
    <t>20S7501000</t>
  </si>
  <si>
    <t>19P0308</t>
    <phoneticPr fontId="1" type="noConversion"/>
  </si>
  <si>
    <t>20S7501001</t>
  </si>
  <si>
    <t>20S7501002</t>
  </si>
  <si>
    <t>20S7501003</t>
  </si>
  <si>
    <t>20S7501004</t>
  </si>
  <si>
    <t>19P0312</t>
    <phoneticPr fontId="1" type="noConversion"/>
  </si>
  <si>
    <t>20S7501005</t>
  </si>
  <si>
    <t>20S7501006</t>
  </si>
  <si>
    <t>20S7501007</t>
  </si>
  <si>
    <t>20S7501008</t>
  </si>
  <si>
    <t>20S7501009</t>
  </si>
  <si>
    <t>20S7501010</t>
  </si>
  <si>
    <t>20S7501011</t>
  </si>
  <si>
    <t>19P0322</t>
  </si>
  <si>
    <t>20S7501012</t>
  </si>
  <si>
    <t>19P0323</t>
  </si>
  <si>
    <t>20S7501013</t>
  </si>
  <si>
    <t>19P0325</t>
  </si>
  <si>
    <t>20S7501014</t>
  </si>
  <si>
    <t>19P0326</t>
  </si>
  <si>
    <t>20S7501015</t>
  </si>
  <si>
    <t>19P0327</t>
  </si>
  <si>
    <t>20S7501016</t>
  </si>
  <si>
    <t>19P0286</t>
    <phoneticPr fontId="14" type="noConversion"/>
  </si>
  <si>
    <t>20S7501017</t>
  </si>
  <si>
    <t>19P0287</t>
    <phoneticPr fontId="14" type="noConversion"/>
  </si>
  <si>
    <t>20S7501018</t>
  </si>
  <si>
    <t>19P0307</t>
    <phoneticPr fontId="14" type="noConversion"/>
  </si>
  <si>
    <t>20S7501019</t>
  </si>
  <si>
    <t>19P0201</t>
  </si>
  <si>
    <t>20S7501020</t>
  </si>
  <si>
    <t>19P0202</t>
  </si>
  <si>
    <t>20S7501021</t>
  </si>
  <si>
    <t>20S7501022</t>
  </si>
  <si>
    <t>20S7501023</t>
  </si>
  <si>
    <t>19P0205</t>
  </si>
  <si>
    <t>20S7501024</t>
  </si>
  <si>
    <t>20S7501025</t>
  </si>
  <si>
    <t>20S7501026</t>
  </si>
  <si>
    <t>20S7501027</t>
  </si>
  <si>
    <t>20S7501028</t>
  </si>
  <si>
    <t>20S7501029</t>
  </si>
  <si>
    <t>20S7501030</t>
  </si>
  <si>
    <t>20S7501031</t>
  </si>
  <si>
    <t>20S7501032</t>
  </si>
  <si>
    <t>20S7501033</t>
  </si>
  <si>
    <t>20S7501034</t>
  </si>
  <si>
    <t>20S7501035</t>
  </si>
  <si>
    <t>20S7501036</t>
  </si>
  <si>
    <t>20S7501037</t>
  </si>
  <si>
    <t>20S7501038</t>
  </si>
  <si>
    <t>20S7501039</t>
  </si>
  <si>
    <t>20S7501040</t>
  </si>
  <si>
    <t>20S7501041</t>
  </si>
  <si>
    <t>20S7501042</t>
  </si>
  <si>
    <t>19P0229</t>
  </si>
  <si>
    <t>20S7501043</t>
  </si>
  <si>
    <t>20S7501044</t>
  </si>
  <si>
    <t>20S7501045</t>
  </si>
  <si>
    <t>20S7501046</t>
  </si>
  <si>
    <t>20S7501047</t>
  </si>
  <si>
    <t>20S7501048</t>
  </si>
  <si>
    <t>20S7501049</t>
  </si>
  <si>
    <t>20S7501050</t>
  </si>
  <si>
    <t>20S7501051</t>
  </si>
  <si>
    <t>20S7501052</t>
  </si>
  <si>
    <t>20S7501053</t>
  </si>
  <si>
    <t>20S7501054</t>
  </si>
  <si>
    <t>20S7501055</t>
  </si>
  <si>
    <t>20S7501056</t>
  </si>
  <si>
    <t>20S7501057</t>
  </si>
  <si>
    <t>20S7501058</t>
  </si>
  <si>
    <t>20S7501059</t>
  </si>
  <si>
    <t>20S7501060</t>
  </si>
  <si>
    <t>20S7501061</t>
  </si>
  <si>
    <t>20S7501062</t>
  </si>
  <si>
    <t>20S7501063</t>
  </si>
  <si>
    <t>20S7501064</t>
  </si>
  <si>
    <t>20S7501065</t>
  </si>
  <si>
    <t>20S7501066</t>
  </si>
  <si>
    <t>20S7501067</t>
  </si>
  <si>
    <t>20S7501068</t>
  </si>
  <si>
    <t>20S7501069</t>
  </si>
  <si>
    <t>20S7501070</t>
  </si>
  <si>
    <t>20S7501071</t>
  </si>
  <si>
    <t>20S7501072</t>
  </si>
  <si>
    <t>20S7501073</t>
  </si>
  <si>
    <t>20S7501074</t>
  </si>
  <si>
    <t>20S7501075</t>
  </si>
  <si>
    <t>20S7501076</t>
  </si>
  <si>
    <t>20S7501077</t>
  </si>
  <si>
    <t>20S7501078</t>
  </si>
  <si>
    <t>19P0267</t>
  </si>
  <si>
    <t>20S7501079</t>
  </si>
  <si>
    <t>20S7501080</t>
  </si>
  <si>
    <t>20S7501081</t>
  </si>
  <si>
    <t>20S7501082</t>
  </si>
  <si>
    <t>20S7501083</t>
  </si>
  <si>
    <t>20S7501084</t>
  </si>
  <si>
    <t>19P0273</t>
    <phoneticPr fontId="1" type="noConversion"/>
  </si>
  <si>
    <t>20S7501085</t>
  </si>
  <si>
    <t>20S7501086</t>
  </si>
  <si>
    <t>20S7501087</t>
  </si>
  <si>
    <t>20S7501088</t>
  </si>
  <si>
    <t>20S7501089</t>
  </si>
  <si>
    <t>19P0282</t>
  </si>
  <si>
    <t>20S7501090</t>
  </si>
  <si>
    <t>19P0283</t>
    <phoneticPr fontId="1" type="noConversion"/>
  </si>
  <si>
    <t>20S7501091</t>
  </si>
  <si>
    <t>19P0284</t>
    <phoneticPr fontId="1" type="noConversion"/>
  </si>
  <si>
    <t>20S7501092</t>
  </si>
  <si>
    <t>19P0285</t>
    <phoneticPr fontId="1" type="noConversion"/>
  </si>
  <si>
    <t>20S7501093</t>
  </si>
  <si>
    <t>19P0228</t>
    <phoneticPr fontId="14" type="noConversion"/>
  </si>
  <si>
    <t>20S7501094</t>
  </si>
  <si>
    <t>健康人粪便</t>
    <phoneticPr fontId="1" type="noConversion"/>
  </si>
  <si>
    <t>天津交付华常康</t>
    <phoneticPr fontId="1" type="noConversion"/>
  </si>
  <si>
    <t>19S5238415</t>
    <phoneticPr fontId="14" type="noConversion"/>
  </si>
  <si>
    <t>20S7501095</t>
  </si>
  <si>
    <t>19S5238290</t>
    <phoneticPr fontId="14" type="noConversion"/>
  </si>
  <si>
    <t>20S7501096</t>
  </si>
  <si>
    <t>19S5238232</t>
    <phoneticPr fontId="14" type="noConversion"/>
  </si>
  <si>
    <t>20S7501097</t>
  </si>
  <si>
    <t>19S5238100</t>
    <phoneticPr fontId="14" type="noConversion"/>
  </si>
  <si>
    <t>20S7501098</t>
  </si>
  <si>
    <t>19S5238247</t>
    <phoneticPr fontId="14" type="noConversion"/>
  </si>
  <si>
    <t>20S7501099</t>
  </si>
  <si>
    <t>19S5238208</t>
    <phoneticPr fontId="14" type="noConversion"/>
  </si>
  <si>
    <t>20S7501100</t>
  </si>
  <si>
    <t>19S5238267</t>
    <phoneticPr fontId="14" type="noConversion"/>
  </si>
  <si>
    <t>20S7501101</t>
  </si>
  <si>
    <t>19S5238149</t>
    <phoneticPr fontId="14" type="noConversion"/>
  </si>
  <si>
    <t>20S7501102</t>
  </si>
  <si>
    <t>19S5238206</t>
    <phoneticPr fontId="14" type="noConversion"/>
  </si>
  <si>
    <t>20S7501103</t>
  </si>
  <si>
    <t>19S5238263</t>
    <phoneticPr fontId="14" type="noConversion"/>
  </si>
  <si>
    <t>20S7501104</t>
  </si>
  <si>
    <t>19S5238245</t>
    <phoneticPr fontId="14" type="noConversion"/>
  </si>
  <si>
    <t>20S7501105</t>
  </si>
  <si>
    <t>19S5855004</t>
    <phoneticPr fontId="14" type="noConversion"/>
  </si>
  <si>
    <t>20S7501106</t>
  </si>
  <si>
    <t>19S5238215</t>
    <phoneticPr fontId="14" type="noConversion"/>
  </si>
  <si>
    <t>20S7501107</t>
  </si>
  <si>
    <t>19S5237618</t>
    <phoneticPr fontId="14" type="noConversion"/>
  </si>
  <si>
    <t>20S7501108</t>
  </si>
  <si>
    <t>19S5238176</t>
    <phoneticPr fontId="14" type="noConversion"/>
  </si>
  <si>
    <t>20S7501109</t>
  </si>
  <si>
    <t>19S5238220</t>
    <phoneticPr fontId="14" type="noConversion"/>
  </si>
  <si>
    <t>20S7501110</t>
  </si>
  <si>
    <t>19S5238244</t>
    <phoneticPr fontId="14" type="noConversion"/>
  </si>
  <si>
    <t>20S7501111</t>
  </si>
  <si>
    <t>19S5238212</t>
    <phoneticPr fontId="14" type="noConversion"/>
  </si>
  <si>
    <t>20S7501112</t>
  </si>
  <si>
    <t>19S5238190</t>
    <phoneticPr fontId="14" type="noConversion"/>
  </si>
  <si>
    <t>20S7501113</t>
  </si>
  <si>
    <t>19S5238137</t>
    <phoneticPr fontId="14" type="noConversion"/>
  </si>
  <si>
    <t>20S7501114</t>
  </si>
  <si>
    <t>19S5238261</t>
    <phoneticPr fontId="14" type="noConversion"/>
  </si>
  <si>
    <t>20S7501115</t>
  </si>
  <si>
    <t>19S5238126</t>
    <phoneticPr fontId="14" type="noConversion"/>
  </si>
  <si>
    <t>20S7501116</t>
  </si>
  <si>
    <t>19S5237590</t>
    <phoneticPr fontId="14" type="noConversion"/>
  </si>
  <si>
    <t>20S7501117</t>
  </si>
  <si>
    <t>19S5238075</t>
    <phoneticPr fontId="14" type="noConversion"/>
  </si>
  <si>
    <t>20S7501118</t>
  </si>
  <si>
    <t>19S5238076</t>
    <phoneticPr fontId="14" type="noConversion"/>
  </si>
  <si>
    <t>20S7501119</t>
  </si>
  <si>
    <t>19S5238166</t>
    <phoneticPr fontId="14" type="noConversion"/>
  </si>
  <si>
    <t>20S7501120</t>
  </si>
  <si>
    <t>19S5238133</t>
    <phoneticPr fontId="14" type="noConversion"/>
  </si>
  <si>
    <t>20S7501121</t>
  </si>
  <si>
    <t>19S5238193</t>
    <phoneticPr fontId="14" type="noConversion"/>
  </si>
  <si>
    <t>20S7501122</t>
  </si>
  <si>
    <t>19S5238246</t>
    <phoneticPr fontId="14" type="noConversion"/>
  </si>
  <si>
    <t>20S7501123</t>
  </si>
  <si>
    <t>19S5238240</t>
    <phoneticPr fontId="14" type="noConversion"/>
  </si>
  <si>
    <t>20S7501124</t>
  </si>
  <si>
    <t>19S5238151</t>
    <phoneticPr fontId="14" type="noConversion"/>
  </si>
  <si>
    <t>20S7501125</t>
  </si>
  <si>
    <t>19S5238156</t>
    <phoneticPr fontId="14" type="noConversion"/>
  </si>
  <si>
    <t>20S7501126</t>
  </si>
  <si>
    <t>19S5238200</t>
    <phoneticPr fontId="14" type="noConversion"/>
  </si>
  <si>
    <t>20S7501127</t>
  </si>
  <si>
    <t>19S5238129</t>
    <phoneticPr fontId="14" type="noConversion"/>
  </si>
  <si>
    <t>20S7501128</t>
  </si>
  <si>
    <t>19S5238218</t>
    <phoneticPr fontId="14" type="noConversion"/>
  </si>
  <si>
    <t>20S7501129</t>
  </si>
  <si>
    <t>19S5238238</t>
    <phoneticPr fontId="14" type="noConversion"/>
  </si>
  <si>
    <t>20S7501130</t>
  </si>
  <si>
    <t>19S5854976</t>
    <phoneticPr fontId="14" type="noConversion"/>
  </si>
  <si>
    <t>20S7501131</t>
  </si>
  <si>
    <t>19S5238452</t>
    <phoneticPr fontId="14" type="noConversion"/>
  </si>
  <si>
    <t>20S7501132</t>
  </si>
  <si>
    <t>19S5238326</t>
    <phoneticPr fontId="14" type="noConversion"/>
  </si>
  <si>
    <t>20S7501133</t>
  </si>
  <si>
    <t>19S5238429</t>
    <phoneticPr fontId="14" type="noConversion"/>
  </si>
  <si>
    <t>20S7501134</t>
  </si>
  <si>
    <t>19S5238274</t>
    <phoneticPr fontId="14" type="noConversion"/>
  </si>
  <si>
    <t>20S7501135</t>
  </si>
  <si>
    <t>19S5238090</t>
    <phoneticPr fontId="14" type="noConversion"/>
  </si>
  <si>
    <t>20S7501136</t>
  </si>
  <si>
    <t>19S5238107</t>
    <phoneticPr fontId="14" type="noConversion"/>
  </si>
  <si>
    <t>20S7501137</t>
  </si>
  <si>
    <t>19S5238154</t>
    <phoneticPr fontId="14" type="noConversion"/>
  </si>
  <si>
    <t>20S7501138</t>
  </si>
  <si>
    <t>19S5238258</t>
    <phoneticPr fontId="14" type="noConversion"/>
  </si>
  <si>
    <t>20S7501139</t>
  </si>
  <si>
    <t>19S5238268</t>
    <phoneticPr fontId="14" type="noConversion"/>
  </si>
  <si>
    <t>20S7501140</t>
  </si>
  <si>
    <t>19S5238169</t>
    <phoneticPr fontId="14" type="noConversion"/>
  </si>
  <si>
    <t>20S7501141</t>
  </si>
  <si>
    <t>19S5238203</t>
    <phoneticPr fontId="14" type="noConversion"/>
  </si>
  <si>
    <t>20S7501142</t>
  </si>
  <si>
    <t>19S5238089</t>
    <phoneticPr fontId="14" type="noConversion"/>
  </si>
  <si>
    <t>20S7501143</t>
  </si>
  <si>
    <t>19S5238117</t>
    <phoneticPr fontId="14" type="noConversion"/>
  </si>
  <si>
    <t>20S7501144</t>
  </si>
  <si>
    <t>19S5238077</t>
    <phoneticPr fontId="14" type="noConversion"/>
  </si>
  <si>
    <t>20S7501145</t>
  </si>
  <si>
    <t>19S5238127</t>
    <phoneticPr fontId="14" type="noConversion"/>
  </si>
  <si>
    <t>20S7501146</t>
  </si>
  <si>
    <t>19S5238102</t>
    <phoneticPr fontId="14" type="noConversion"/>
  </si>
  <si>
    <t>20S7501147</t>
  </si>
  <si>
    <t>19S5238184</t>
    <phoneticPr fontId="14" type="noConversion"/>
  </si>
  <si>
    <t>20S7501148</t>
  </si>
  <si>
    <t>19S5238581</t>
    <phoneticPr fontId="14" type="noConversion"/>
  </si>
  <si>
    <t>20S7501149</t>
  </si>
  <si>
    <t>19S5238878</t>
    <phoneticPr fontId="14" type="noConversion"/>
  </si>
  <si>
    <t>20S7501150</t>
  </si>
  <si>
    <t>19S5238582</t>
    <phoneticPr fontId="14" type="noConversion"/>
  </si>
  <si>
    <t>20S7501151</t>
  </si>
  <si>
    <t>19S5238537</t>
    <phoneticPr fontId="14" type="noConversion"/>
  </si>
  <si>
    <t>20S7501152</t>
  </si>
  <si>
    <t>19S5238769</t>
    <phoneticPr fontId="14" type="noConversion"/>
  </si>
  <si>
    <t>20S7501153</t>
  </si>
  <si>
    <t>19S5239004</t>
    <phoneticPr fontId="14" type="noConversion"/>
  </si>
  <si>
    <t>20S7501154</t>
  </si>
  <si>
    <t>19S5238955</t>
    <phoneticPr fontId="14" type="noConversion"/>
  </si>
  <si>
    <t>20S7501155</t>
  </si>
  <si>
    <t>19S5238493</t>
    <phoneticPr fontId="14" type="noConversion"/>
  </si>
  <si>
    <t>20S7501156</t>
  </si>
  <si>
    <t>19S5238650</t>
    <phoneticPr fontId="14" type="noConversion"/>
  </si>
  <si>
    <t>20S7501157</t>
  </si>
  <si>
    <t>19S5238784</t>
    <phoneticPr fontId="14" type="noConversion"/>
  </si>
  <si>
    <t>20S7501158</t>
  </si>
  <si>
    <t>19S5238654</t>
    <phoneticPr fontId="14" type="noConversion"/>
  </si>
  <si>
    <t>20S7501159</t>
  </si>
  <si>
    <t>19S5237730</t>
    <phoneticPr fontId="14" type="noConversion"/>
  </si>
  <si>
    <t>20S7501160</t>
  </si>
  <si>
    <t>19S5238482</t>
    <phoneticPr fontId="14" type="noConversion"/>
  </si>
  <si>
    <t>20S7501161</t>
  </si>
  <si>
    <t>19S5238521</t>
    <phoneticPr fontId="14" type="noConversion"/>
  </si>
  <si>
    <t>20S7501162</t>
  </si>
  <si>
    <t>19S5238849</t>
    <phoneticPr fontId="14" type="noConversion"/>
  </si>
  <si>
    <t>20S7501163</t>
  </si>
  <si>
    <t>19S5238509</t>
    <phoneticPr fontId="14" type="noConversion"/>
  </si>
  <si>
    <t>20S7501164</t>
  </si>
  <si>
    <t>19S5237711</t>
    <phoneticPr fontId="14" type="noConversion"/>
  </si>
  <si>
    <t>20S7501165</t>
  </si>
  <si>
    <t>19S5238664</t>
    <phoneticPr fontId="14" type="noConversion"/>
  </si>
  <si>
    <t>20S7501166</t>
  </si>
  <si>
    <t>19S5238799</t>
    <phoneticPr fontId="14" type="noConversion"/>
  </si>
  <si>
    <t>20S7501167</t>
  </si>
  <si>
    <t>19S5239006</t>
    <phoneticPr fontId="14" type="noConversion"/>
  </si>
  <si>
    <t>20S7501168</t>
  </si>
  <si>
    <t>19S5238536</t>
    <phoneticPr fontId="14" type="noConversion"/>
  </si>
  <si>
    <t>20S7501169</t>
  </si>
  <si>
    <t>19S5237789</t>
    <phoneticPr fontId="14" type="noConversion"/>
  </si>
  <si>
    <t>20S7501170</t>
  </si>
  <si>
    <t>19S5238976</t>
    <phoneticPr fontId="14" type="noConversion"/>
  </si>
  <si>
    <t>20S7501171</t>
  </si>
  <si>
    <t>19S5238628</t>
    <phoneticPr fontId="14" type="noConversion"/>
  </si>
  <si>
    <t>20S7501172</t>
  </si>
  <si>
    <t>19S5238555</t>
    <phoneticPr fontId="14" type="noConversion"/>
  </si>
  <si>
    <t>20S7501173</t>
  </si>
  <si>
    <t>19S5238494</t>
    <phoneticPr fontId="14" type="noConversion"/>
  </si>
  <si>
    <t>20S7501174</t>
  </si>
  <si>
    <t>19S5238473</t>
    <phoneticPr fontId="14" type="noConversion"/>
  </si>
  <si>
    <t>20S7501175</t>
  </si>
  <si>
    <t>19S5238624</t>
    <phoneticPr fontId="14" type="noConversion"/>
  </si>
  <si>
    <t>20S7501176</t>
  </si>
  <si>
    <t>19S5237761</t>
    <phoneticPr fontId="14" type="noConversion"/>
  </si>
  <si>
    <t>20S7501177</t>
  </si>
  <si>
    <t>19S5238540</t>
    <phoneticPr fontId="14" type="noConversion"/>
  </si>
  <si>
    <t>20S7501178</t>
  </si>
  <si>
    <t>19S5238541</t>
    <phoneticPr fontId="14" type="noConversion"/>
  </si>
  <si>
    <t>20S7501179</t>
  </si>
  <si>
    <t>19S5238843</t>
    <phoneticPr fontId="14" type="noConversion"/>
  </si>
  <si>
    <t>20S7501180</t>
  </si>
  <si>
    <t>19S5237683</t>
    <phoneticPr fontId="14" type="noConversion"/>
  </si>
  <si>
    <t>20S7501181</t>
  </si>
  <si>
    <t>19S5239035</t>
    <phoneticPr fontId="14" type="noConversion"/>
  </si>
  <si>
    <t>20S7501182</t>
  </si>
  <si>
    <t>19S5238854</t>
    <phoneticPr fontId="14" type="noConversion"/>
  </si>
  <si>
    <t>20S7501183</t>
  </si>
  <si>
    <t>19S5238071</t>
    <phoneticPr fontId="14" type="noConversion"/>
  </si>
  <si>
    <t>20S7501184</t>
  </si>
  <si>
    <t>19S5237988</t>
    <phoneticPr fontId="14" type="noConversion"/>
  </si>
  <si>
    <t>20S7501185</t>
  </si>
  <si>
    <t>19S5237857</t>
    <phoneticPr fontId="14" type="noConversion"/>
  </si>
  <si>
    <t>20S7501186</t>
  </si>
  <si>
    <t>19S5237839</t>
    <phoneticPr fontId="14" type="noConversion"/>
  </si>
  <si>
    <t>20S7501187</t>
  </si>
  <si>
    <t>19S5237962</t>
    <phoneticPr fontId="14" type="noConversion"/>
  </si>
  <si>
    <t>20S7501188</t>
  </si>
  <si>
    <t>19S5237829</t>
    <phoneticPr fontId="14" type="noConversion"/>
  </si>
  <si>
    <t>20S7501189</t>
  </si>
  <si>
    <t>19S5238003</t>
    <phoneticPr fontId="14" type="noConversion"/>
  </si>
  <si>
    <t>20S7501190</t>
  </si>
  <si>
    <t>19S5238060</t>
    <phoneticPr fontId="14" type="noConversion"/>
  </si>
  <si>
    <t>20S7501191</t>
  </si>
  <si>
    <t>19S5237856</t>
    <phoneticPr fontId="14" type="noConversion"/>
  </si>
  <si>
    <t>20S7501192</t>
  </si>
  <si>
    <t>19S5238004</t>
    <phoneticPr fontId="14" type="noConversion"/>
  </si>
  <si>
    <t>20S7501193</t>
  </si>
  <si>
    <t>19S5237814</t>
    <phoneticPr fontId="14" type="noConversion"/>
  </si>
  <si>
    <t>20S7501194</t>
  </si>
  <si>
    <t>19S5238530</t>
    <phoneticPr fontId="14" type="noConversion"/>
  </si>
  <si>
    <t>20S7589424</t>
  </si>
  <si>
    <t>19S5237685</t>
    <phoneticPr fontId="14" type="noConversion"/>
  </si>
  <si>
    <t>20S7589425</t>
  </si>
  <si>
    <t>19S5239007</t>
    <phoneticPr fontId="14" type="noConversion"/>
  </si>
  <si>
    <t>20S7589426</t>
  </si>
  <si>
    <t>19S5238543</t>
    <phoneticPr fontId="14" type="noConversion"/>
  </si>
  <si>
    <t>20S7589427</t>
  </si>
  <si>
    <t>19S5238538</t>
    <phoneticPr fontId="14" type="noConversion"/>
  </si>
  <si>
    <t>20S7589428</t>
  </si>
  <si>
    <t>19S5238787</t>
    <phoneticPr fontId="14" type="noConversion"/>
  </si>
  <si>
    <t>20S7589429</t>
  </si>
  <si>
    <t>19S5238700</t>
    <phoneticPr fontId="14" type="noConversion"/>
  </si>
  <si>
    <t>20S7589430</t>
  </si>
  <si>
    <t>19S5238907</t>
    <phoneticPr fontId="14" type="noConversion"/>
  </si>
  <si>
    <t>20S7589431</t>
  </si>
  <si>
    <t>19S5238755</t>
    <phoneticPr fontId="14" type="noConversion"/>
  </si>
  <si>
    <t>20S7589432</t>
  </si>
  <si>
    <t>19S5239048</t>
    <phoneticPr fontId="14" type="noConversion"/>
  </si>
  <si>
    <t>20S7589433</t>
  </si>
  <si>
    <t>19S5238722</t>
    <phoneticPr fontId="14" type="noConversion"/>
  </si>
  <si>
    <t>20S7589434</t>
  </si>
  <si>
    <t>19S5239056</t>
    <phoneticPr fontId="14" type="noConversion"/>
  </si>
  <si>
    <t>20S7589435</t>
  </si>
  <si>
    <t>19S5238983</t>
    <phoneticPr fontId="14" type="noConversion"/>
  </si>
  <si>
    <t>20S7589436</t>
  </si>
  <si>
    <t>19S5237679</t>
    <phoneticPr fontId="14" type="noConversion"/>
  </si>
  <si>
    <t>20S7589437</t>
  </si>
  <si>
    <t>19S5238682</t>
    <phoneticPr fontId="14" type="noConversion"/>
  </si>
  <si>
    <t>20S7589438</t>
  </si>
  <si>
    <t>19S5238832</t>
    <phoneticPr fontId="14" type="noConversion"/>
  </si>
  <si>
    <t>20S7589439</t>
  </si>
  <si>
    <t>19S5238820</t>
    <phoneticPr fontId="14" type="noConversion"/>
  </si>
  <si>
    <t>20S7589440</t>
  </si>
  <si>
    <t>19S5237817</t>
    <phoneticPr fontId="14" type="noConversion"/>
  </si>
  <si>
    <t>20S7589441</t>
  </si>
  <si>
    <t>19S5238856</t>
    <phoneticPr fontId="14" type="noConversion"/>
  </si>
  <si>
    <t>20S7589442</t>
  </si>
  <si>
    <t>19S5238681</t>
    <phoneticPr fontId="14" type="noConversion"/>
  </si>
  <si>
    <t>20S7589443</t>
  </si>
  <si>
    <t>19S5238717</t>
    <phoneticPr fontId="14" type="noConversion"/>
  </si>
  <si>
    <t>20S7589444</t>
  </si>
  <si>
    <t>19S5239069</t>
    <phoneticPr fontId="14" type="noConversion"/>
  </si>
  <si>
    <t>20S7589445</t>
  </si>
  <si>
    <t>19S5238825</t>
    <phoneticPr fontId="14" type="noConversion"/>
  </si>
  <si>
    <t>20S7589446</t>
  </si>
  <si>
    <t>19S5238678</t>
    <phoneticPr fontId="14" type="noConversion"/>
  </si>
  <si>
    <t>20S7589447</t>
  </si>
  <si>
    <t>19S5238572</t>
    <phoneticPr fontId="14" type="noConversion"/>
  </si>
  <si>
    <t>20S7589448</t>
  </si>
  <si>
    <t>19S5238746</t>
    <phoneticPr fontId="14" type="noConversion"/>
  </si>
  <si>
    <t>20S7589449</t>
  </si>
  <si>
    <t>19S5238867</t>
    <phoneticPr fontId="14" type="noConversion"/>
  </si>
  <si>
    <t>20S7589450</t>
  </si>
  <si>
    <t>19S5238705</t>
    <phoneticPr fontId="14" type="noConversion"/>
  </si>
  <si>
    <t>20S7589451</t>
  </si>
  <si>
    <t>19S5238841</t>
    <phoneticPr fontId="14" type="noConversion"/>
  </si>
  <si>
    <t>20S7589452</t>
  </si>
  <si>
    <t>19S5238848</t>
    <phoneticPr fontId="14" type="noConversion"/>
  </si>
  <si>
    <t>20S7589453</t>
  </si>
  <si>
    <t>19S5237695</t>
    <phoneticPr fontId="14" type="noConversion"/>
  </si>
  <si>
    <t>20S7589454</t>
  </si>
  <si>
    <t>19S5238860</t>
    <phoneticPr fontId="14" type="noConversion"/>
  </si>
  <si>
    <t>20S7589455</t>
  </si>
  <si>
    <t>19S5238708</t>
    <phoneticPr fontId="14" type="noConversion"/>
  </si>
  <si>
    <t>20S7589456</t>
  </si>
  <si>
    <t>19S5237729</t>
    <phoneticPr fontId="14" type="noConversion"/>
  </si>
  <si>
    <t>20S7589457</t>
  </si>
  <si>
    <t>19S5238897</t>
    <phoneticPr fontId="14" type="noConversion"/>
  </si>
  <si>
    <t>20S7589458</t>
  </si>
  <si>
    <t>19S5238759</t>
    <phoneticPr fontId="14" type="noConversion"/>
  </si>
  <si>
    <t>20S7589459</t>
  </si>
  <si>
    <t>19S5238661</t>
    <phoneticPr fontId="14" type="noConversion"/>
  </si>
  <si>
    <t>20S7589460</t>
  </si>
  <si>
    <t>19S5238698</t>
    <phoneticPr fontId="14" type="noConversion"/>
  </si>
  <si>
    <t>20S7589461</t>
  </si>
  <si>
    <t>19S5239072</t>
    <phoneticPr fontId="14" type="noConversion"/>
  </si>
  <si>
    <t>20S7589462</t>
  </si>
  <si>
    <t>19S5238655</t>
    <phoneticPr fontId="14" type="noConversion"/>
  </si>
  <si>
    <t>20S7589463</t>
  </si>
  <si>
    <t>19S5238677</t>
    <phoneticPr fontId="14" type="noConversion"/>
  </si>
  <si>
    <t>20S7589464</t>
  </si>
  <si>
    <t>19S5238737</t>
    <phoneticPr fontId="14" type="noConversion"/>
  </si>
  <si>
    <t>20S7589465</t>
  </si>
  <si>
    <t>19S5238589</t>
    <phoneticPr fontId="14" type="noConversion"/>
  </si>
  <si>
    <t>20S7589466</t>
  </si>
  <si>
    <t>19S5238561</t>
    <phoneticPr fontId="14" type="noConversion"/>
  </si>
  <si>
    <t>20S7589467</t>
  </si>
  <si>
    <t>19S5238556</t>
    <phoneticPr fontId="14" type="noConversion"/>
  </si>
  <si>
    <t>20S7589468</t>
  </si>
  <si>
    <t>19S5238532</t>
    <phoneticPr fontId="14" type="noConversion"/>
  </si>
  <si>
    <t>20S7589469</t>
  </si>
  <si>
    <t>19S5238687</t>
    <phoneticPr fontId="14" type="noConversion"/>
  </si>
  <si>
    <t>20S7589470</t>
  </si>
  <si>
    <t>19S5238902</t>
    <phoneticPr fontId="14" type="noConversion"/>
  </si>
  <si>
    <t>20S7589471</t>
  </si>
  <si>
    <t>19S5238937</t>
    <phoneticPr fontId="14" type="noConversion"/>
  </si>
  <si>
    <t>20S7589472</t>
  </si>
  <si>
    <t>19S5238827</t>
    <phoneticPr fontId="14" type="noConversion"/>
  </si>
  <si>
    <t>20S7589473</t>
  </si>
  <si>
    <t>19S5238547</t>
    <phoneticPr fontId="14" type="noConversion"/>
  </si>
  <si>
    <t>20S7589474</t>
  </si>
  <si>
    <t>19S5238585</t>
    <phoneticPr fontId="14" type="noConversion"/>
  </si>
  <si>
    <t>20S7589475</t>
  </si>
  <si>
    <t>19S5238912</t>
    <phoneticPr fontId="14" type="noConversion"/>
  </si>
  <si>
    <t>20S7589476</t>
  </si>
  <si>
    <t>19S5238971</t>
    <phoneticPr fontId="14" type="noConversion"/>
  </si>
  <si>
    <t>20S7589477</t>
  </si>
  <si>
    <t>19S5238811</t>
    <phoneticPr fontId="14" type="noConversion"/>
  </si>
  <si>
    <t>20S7589478</t>
  </si>
  <si>
    <t>19S5238598</t>
    <phoneticPr fontId="14" type="noConversion"/>
  </si>
  <si>
    <t>20S7589479</t>
  </si>
  <si>
    <t>19S5238766</t>
    <phoneticPr fontId="14" type="noConversion"/>
  </si>
  <si>
    <t>20S7589480</t>
  </si>
  <si>
    <t>19S5239022</t>
    <phoneticPr fontId="14" type="noConversion"/>
  </si>
  <si>
    <t>20S7589481</t>
  </si>
  <si>
    <t>19S5239000</t>
    <phoneticPr fontId="14" type="noConversion"/>
  </si>
  <si>
    <t>20S7589482</t>
  </si>
  <si>
    <t>19S5238826</t>
    <phoneticPr fontId="14" type="noConversion"/>
  </si>
  <si>
    <t>20S7589483</t>
  </si>
  <si>
    <t>19S5238824</t>
    <phoneticPr fontId="14" type="noConversion"/>
  </si>
  <si>
    <t>20S7589484</t>
  </si>
  <si>
    <t>19S5238656</t>
    <phoneticPr fontId="14" type="noConversion"/>
  </si>
  <si>
    <t>20S7589485</t>
  </si>
  <si>
    <t>19S5239026</t>
    <phoneticPr fontId="14" type="noConversion"/>
  </si>
  <si>
    <t>20S7589486</t>
  </si>
  <si>
    <t>19S5238660</t>
    <phoneticPr fontId="14" type="noConversion"/>
  </si>
  <si>
    <t>20S7589487</t>
  </si>
  <si>
    <t>19S5237882</t>
    <phoneticPr fontId="14" type="noConversion"/>
  </si>
  <si>
    <t>20S7589488</t>
  </si>
  <si>
    <t>19S5238951</t>
    <phoneticPr fontId="14" type="noConversion"/>
  </si>
  <si>
    <t>20S7589489</t>
  </si>
  <si>
    <t>19S5237813</t>
    <phoneticPr fontId="14" type="noConversion"/>
  </si>
  <si>
    <t>20S7589490</t>
  </si>
  <si>
    <t>19S5238629</t>
    <phoneticPr fontId="14" type="noConversion"/>
  </si>
  <si>
    <t>20S7589491</t>
  </si>
  <si>
    <t>19S5238847</t>
    <phoneticPr fontId="14" type="noConversion"/>
  </si>
  <si>
    <t>20S7589492</t>
  </si>
  <si>
    <t>19S5238522</t>
    <phoneticPr fontId="14" type="noConversion"/>
  </si>
  <si>
    <t>20S7589493</t>
  </si>
  <si>
    <t>19S5237713</t>
    <phoneticPr fontId="14" type="noConversion"/>
  </si>
  <si>
    <t>20S7589494</t>
  </si>
  <si>
    <t>19S5238925</t>
    <phoneticPr fontId="14" type="noConversion"/>
  </si>
  <si>
    <t>20S7589495</t>
  </si>
  <si>
    <t>19S5239052</t>
    <phoneticPr fontId="14" type="noConversion"/>
  </si>
  <si>
    <t>20S7589496</t>
  </si>
  <si>
    <t>19S5238989</t>
    <phoneticPr fontId="14" type="noConversion"/>
  </si>
  <si>
    <t>20S7589497</t>
  </si>
  <si>
    <t>19S5238534</t>
    <phoneticPr fontId="14" type="noConversion"/>
  </si>
  <si>
    <t>20S7589498</t>
  </si>
  <si>
    <t>19S5238944</t>
    <phoneticPr fontId="14" type="noConversion"/>
  </si>
  <si>
    <t>20S7589499</t>
  </si>
  <si>
    <t>19S5238590</t>
    <phoneticPr fontId="14" type="noConversion"/>
  </si>
  <si>
    <t>20S7589500</t>
  </si>
  <si>
    <t>19S5238900</t>
    <phoneticPr fontId="14" type="noConversion"/>
  </si>
  <si>
    <t>20S7589501</t>
  </si>
  <si>
    <t>19S5238839</t>
    <phoneticPr fontId="14" type="noConversion"/>
  </si>
  <si>
    <t>20S7589502</t>
  </si>
  <si>
    <t>19S5238512</t>
    <phoneticPr fontId="14" type="noConversion"/>
  </si>
  <si>
    <t>20S7589503</t>
  </si>
  <si>
    <t>19S5239053</t>
    <phoneticPr fontId="14" type="noConversion"/>
  </si>
  <si>
    <t>20S7589504</t>
  </si>
  <si>
    <t>19S5238999</t>
    <phoneticPr fontId="14" type="noConversion"/>
  </si>
  <si>
    <t>20S7589505</t>
  </si>
  <si>
    <t>19S5238603</t>
    <phoneticPr fontId="14" type="noConversion"/>
  </si>
  <si>
    <t>20S7589506</t>
  </si>
  <si>
    <t>19S5238617</t>
    <phoneticPr fontId="14" type="noConversion"/>
  </si>
  <si>
    <t>20S7589507</t>
  </si>
  <si>
    <t>19S5239028</t>
    <phoneticPr fontId="14" type="noConversion"/>
  </si>
  <si>
    <t>20S7589508</t>
  </si>
  <si>
    <t>19S5238723</t>
    <phoneticPr fontId="14" type="noConversion"/>
  </si>
  <si>
    <t>20S7589509</t>
  </si>
  <si>
    <t>19S5238809</t>
    <phoneticPr fontId="14" type="noConversion"/>
  </si>
  <si>
    <t>20S7589510</t>
  </si>
  <si>
    <t>19S5238745</t>
    <phoneticPr fontId="14" type="noConversion"/>
  </si>
  <si>
    <t>20S7589511</t>
  </si>
  <si>
    <t>19S5237673</t>
    <phoneticPr fontId="14" type="noConversion"/>
  </si>
  <si>
    <t>20S7589512</t>
  </si>
  <si>
    <t>19S5238835</t>
    <phoneticPr fontId="14" type="noConversion"/>
  </si>
  <si>
    <t>20S7589513</t>
  </si>
  <si>
    <t>19S5238857</t>
    <phoneticPr fontId="14" type="noConversion"/>
  </si>
  <si>
    <t>20S7589514</t>
  </si>
  <si>
    <t>19S5238716</t>
    <phoneticPr fontId="14" type="noConversion"/>
  </si>
  <si>
    <t>20S7589515</t>
  </si>
  <si>
    <t>19S5238872</t>
    <phoneticPr fontId="14" type="noConversion"/>
  </si>
  <si>
    <t>20S7589516</t>
  </si>
  <si>
    <t>19S5238595</t>
    <phoneticPr fontId="14" type="noConversion"/>
  </si>
  <si>
    <t>20S7589517</t>
  </si>
  <si>
    <t>19S5238518</t>
    <phoneticPr fontId="14" type="noConversion"/>
  </si>
  <si>
    <t>20S7589518</t>
  </si>
  <si>
    <t>19S5238611</t>
    <phoneticPr fontId="14" type="noConversion"/>
  </si>
  <si>
    <t>20S7589519</t>
  </si>
  <si>
    <t>19S5238883</t>
  </si>
  <si>
    <t>20S7589520</t>
  </si>
  <si>
    <t>19S5238496</t>
    <phoneticPr fontId="14" type="noConversion"/>
  </si>
  <si>
    <t>20S7589521</t>
  </si>
  <si>
    <t>19S5237699</t>
    <phoneticPr fontId="14" type="noConversion"/>
  </si>
  <si>
    <t>20S7589522</t>
  </si>
  <si>
    <t>19S5238701</t>
    <phoneticPr fontId="14" type="noConversion"/>
  </si>
  <si>
    <t>20S7589523</t>
  </si>
  <si>
    <t>19S5238577</t>
    <phoneticPr fontId="14" type="noConversion"/>
  </si>
  <si>
    <t>20S7589524</t>
  </si>
  <si>
    <t>19S5238571</t>
    <phoneticPr fontId="14" type="noConversion"/>
  </si>
  <si>
    <t>20S7589525</t>
  </si>
  <si>
    <t>19S5238287</t>
    <phoneticPr fontId="14" type="noConversion"/>
  </si>
  <si>
    <t>20S7589526</t>
  </si>
  <si>
    <t>19S5237805</t>
    <phoneticPr fontId="14" type="noConversion"/>
  </si>
  <si>
    <t>20S7589527</t>
  </si>
  <si>
    <t>19S5237687</t>
    <phoneticPr fontId="14" type="noConversion"/>
  </si>
  <si>
    <t>20S7589528</t>
  </si>
  <si>
    <t>19S5238800</t>
    <phoneticPr fontId="14" type="noConversion"/>
  </si>
  <si>
    <t>20S7589529</t>
  </si>
  <si>
    <t>19S5237800</t>
    <phoneticPr fontId="14" type="noConversion"/>
  </si>
  <si>
    <t>20S7589530</t>
  </si>
  <si>
    <t>19S5238674</t>
    <phoneticPr fontId="14" type="noConversion"/>
  </si>
  <si>
    <t>20S7589531</t>
  </si>
  <si>
    <t>19S5238339</t>
    <phoneticPr fontId="14" type="noConversion"/>
  </si>
  <si>
    <t>20S7589532</t>
  </si>
  <si>
    <t>19S5238775</t>
  </si>
  <si>
    <t>20S7589533</t>
  </si>
  <si>
    <t>19S5238675</t>
    <phoneticPr fontId="14" type="noConversion"/>
  </si>
  <si>
    <t>20S7589534</t>
  </si>
  <si>
    <t>19S5238506</t>
    <phoneticPr fontId="14" type="noConversion"/>
  </si>
  <si>
    <t>20S7589535</t>
  </si>
  <si>
    <t>19S5238724</t>
    <phoneticPr fontId="14" type="noConversion"/>
  </si>
  <si>
    <t>20S7589536</t>
  </si>
  <si>
    <t>19S5238500</t>
    <phoneticPr fontId="14" type="noConversion"/>
  </si>
  <si>
    <t>20S7589537</t>
  </si>
  <si>
    <t>19S5238544</t>
    <phoneticPr fontId="14" type="noConversion"/>
  </si>
  <si>
    <t>20S7589538</t>
  </si>
  <si>
    <t>19S5238574</t>
    <phoneticPr fontId="14" type="noConversion"/>
  </si>
  <si>
    <t>20S7589539</t>
  </si>
  <si>
    <t>19S5237799</t>
    <phoneticPr fontId="14" type="noConversion"/>
  </si>
  <si>
    <t>20S7589540</t>
  </si>
  <si>
    <t>19S5239010</t>
    <phoneticPr fontId="14" type="noConversion"/>
  </si>
  <si>
    <t>20S7589541</t>
  </si>
  <si>
    <t>19S5238597</t>
    <phoneticPr fontId="14" type="noConversion"/>
  </si>
  <si>
    <t>20S7589542</t>
  </si>
  <si>
    <t>19S5238704</t>
  </si>
  <si>
    <t>20S7589543</t>
  </si>
  <si>
    <t>19S5238870</t>
    <phoneticPr fontId="14" type="noConversion"/>
  </si>
  <si>
    <t>20S7589544</t>
  </si>
  <si>
    <t>19S5238529</t>
    <phoneticPr fontId="14" type="noConversion"/>
  </si>
  <si>
    <t>20S7589545</t>
  </si>
  <si>
    <t>19S5238499</t>
    <phoneticPr fontId="14" type="noConversion"/>
  </si>
  <si>
    <t>20S7589546</t>
  </si>
  <si>
    <t>19S5238622</t>
    <phoneticPr fontId="14" type="noConversion"/>
  </si>
  <si>
    <t>20S7589547</t>
  </si>
  <si>
    <t>19S5238478</t>
    <phoneticPr fontId="14" type="noConversion"/>
  </si>
  <si>
    <t>20S7589548</t>
  </si>
  <si>
    <t>19S5238480</t>
    <phoneticPr fontId="14" type="noConversion"/>
  </si>
  <si>
    <t>20S7589549</t>
  </si>
  <si>
    <t>19S5238861</t>
    <phoneticPr fontId="14" type="noConversion"/>
  </si>
  <si>
    <t>20S7589550</t>
  </si>
  <si>
    <t>19S5238635</t>
    <phoneticPr fontId="14" type="noConversion"/>
  </si>
  <si>
    <t>20S7589551</t>
  </si>
  <si>
    <t>19S5238659</t>
    <phoneticPr fontId="14" type="noConversion"/>
  </si>
  <si>
    <t>20S7589552</t>
  </si>
  <si>
    <t>19S5238670</t>
  </si>
  <si>
    <t>20S7589553</t>
  </si>
  <si>
    <t>19S5238539</t>
    <phoneticPr fontId="14" type="noConversion"/>
  </si>
  <si>
    <t>20S7589554</t>
  </si>
  <si>
    <t>19S5238485</t>
    <phoneticPr fontId="14" type="noConversion"/>
  </si>
  <si>
    <t>20S7589555</t>
  </si>
  <si>
    <t>19S5238866</t>
    <phoneticPr fontId="14" type="noConversion"/>
  </si>
  <si>
    <t>20S7589556</t>
  </si>
  <si>
    <t>19S5238693</t>
    <phoneticPr fontId="14" type="noConversion"/>
  </si>
  <si>
    <t>20S7589557</t>
  </si>
  <si>
    <t>19S5239021</t>
    <phoneticPr fontId="14" type="noConversion"/>
  </si>
  <si>
    <t>20S7589558</t>
  </si>
  <si>
    <t>19S5238490</t>
    <phoneticPr fontId="14" type="noConversion"/>
  </si>
  <si>
    <t>20S7589559</t>
  </si>
  <si>
    <t>19S5238498</t>
    <phoneticPr fontId="14" type="noConversion"/>
  </si>
  <si>
    <t>20S7589560</t>
  </si>
  <si>
    <t>19S5238836</t>
    <phoneticPr fontId="14" type="noConversion"/>
  </si>
  <si>
    <t>20S7589561</t>
  </si>
  <si>
    <t>19S5238702</t>
    <phoneticPr fontId="14" type="noConversion"/>
  </si>
  <si>
    <t>20S7589562</t>
  </si>
  <si>
    <t>19S5238725</t>
    <phoneticPr fontId="14" type="noConversion"/>
  </si>
  <si>
    <t>20S7589563</t>
  </si>
  <si>
    <t>19S5238713</t>
    <phoneticPr fontId="14" type="noConversion"/>
  </si>
  <si>
    <t>20S7589564</t>
  </si>
  <si>
    <t>19S5238684</t>
    <phoneticPr fontId="14" type="noConversion"/>
  </si>
  <si>
    <t>20S7589565</t>
  </si>
  <si>
    <t>19S5238718</t>
    <phoneticPr fontId="14" type="noConversion"/>
  </si>
  <si>
    <t>20S7589566</t>
  </si>
  <si>
    <t>19S5238949</t>
    <phoneticPr fontId="14" type="noConversion"/>
  </si>
  <si>
    <t>20S7589567</t>
  </si>
  <si>
    <t>19S5238697</t>
    <phoneticPr fontId="14" type="noConversion"/>
  </si>
  <si>
    <t>20S7589568</t>
  </si>
  <si>
    <t>19S5238633</t>
    <phoneticPr fontId="14" type="noConversion"/>
  </si>
  <si>
    <t>20S7589569</t>
  </si>
  <si>
    <t>19S5238802</t>
    <phoneticPr fontId="14" type="noConversion"/>
  </si>
  <si>
    <t>20S7589570</t>
  </si>
  <si>
    <t>19S5238514</t>
    <phoneticPr fontId="14" type="noConversion"/>
  </si>
  <si>
    <t>20S7589571</t>
  </si>
  <si>
    <t>19S5238828</t>
    <phoneticPr fontId="14" type="noConversion"/>
  </si>
  <si>
    <t>20S7589572</t>
  </si>
  <si>
    <t>19S5238765</t>
    <phoneticPr fontId="14" type="noConversion"/>
  </si>
  <si>
    <t>20S7589573</t>
  </si>
  <si>
    <t>19S5238627</t>
    <phoneticPr fontId="14" type="noConversion"/>
  </si>
  <si>
    <t>20S7589574</t>
  </si>
  <si>
    <t>19S5238475</t>
    <phoneticPr fontId="14" type="noConversion"/>
  </si>
  <si>
    <t>20S7589575</t>
  </si>
  <si>
    <t>19S5238770</t>
    <phoneticPr fontId="14" type="noConversion"/>
  </si>
  <si>
    <t>20S7589576</t>
  </si>
  <si>
    <t>19S5238711</t>
    <phoneticPr fontId="14" type="noConversion"/>
  </si>
  <si>
    <t>20S7589577</t>
  </si>
  <si>
    <t>19S5238491</t>
    <phoneticPr fontId="14" type="noConversion"/>
  </si>
  <si>
    <t>20S7589578</t>
  </si>
  <si>
    <t>19S5238524</t>
    <phoneticPr fontId="14" type="noConversion"/>
  </si>
  <si>
    <t>20S7589579</t>
  </si>
  <si>
    <t>19S5238772</t>
    <phoneticPr fontId="14" type="noConversion"/>
  </si>
  <si>
    <t>20S7589580</t>
  </si>
  <si>
    <t>19S5238533</t>
  </si>
  <si>
    <t>20S7589581</t>
  </si>
  <si>
    <t>19S5238607</t>
    <phoneticPr fontId="14" type="noConversion"/>
  </si>
  <si>
    <t>20S7589582</t>
  </si>
  <si>
    <t>19S5238573</t>
    <phoneticPr fontId="14" type="noConversion"/>
  </si>
  <si>
    <t>20S7589583</t>
  </si>
  <si>
    <t>19S5237696</t>
    <phoneticPr fontId="14" type="noConversion"/>
  </si>
  <si>
    <t>20S7589584</t>
  </si>
  <si>
    <t>19S5238545</t>
    <phoneticPr fontId="14" type="noConversion"/>
  </si>
  <si>
    <t>20S7589585</t>
  </si>
  <si>
    <t>19S5238739</t>
    <phoneticPr fontId="14" type="noConversion"/>
  </si>
  <si>
    <t>20S7589586</t>
  </si>
  <si>
    <t>19S5238548</t>
    <phoneticPr fontId="14" type="noConversion"/>
  </si>
  <si>
    <t>20S7589587</t>
  </si>
  <si>
    <t>19S5238568</t>
    <phoneticPr fontId="14" type="noConversion"/>
  </si>
  <si>
    <t>20S7589588</t>
  </si>
  <si>
    <t>19S5238767</t>
    <phoneticPr fontId="14" type="noConversion"/>
  </si>
  <si>
    <t>20S7589589</t>
  </si>
  <si>
    <t>19S5239018</t>
    <phoneticPr fontId="14" type="noConversion"/>
  </si>
  <si>
    <t>20S7589590</t>
  </si>
  <si>
    <t>19S5854994</t>
    <phoneticPr fontId="14" type="noConversion"/>
  </si>
  <si>
    <t>20S7589591</t>
  </si>
  <si>
    <t>19BGI0798</t>
    <phoneticPr fontId="14" type="noConversion"/>
  </si>
  <si>
    <t>20S7589592</t>
  </si>
  <si>
    <t>19S5238456</t>
    <phoneticPr fontId="14" type="noConversion"/>
  </si>
  <si>
    <t>20S7589593</t>
  </si>
  <si>
    <t>19S5238394</t>
    <phoneticPr fontId="14" type="noConversion"/>
  </si>
  <si>
    <t>20S7589594</t>
  </si>
  <si>
    <t>19S5238359</t>
    <phoneticPr fontId="14" type="noConversion"/>
  </si>
  <si>
    <t>20S7589595</t>
  </si>
  <si>
    <t>19S5238439</t>
    <phoneticPr fontId="14" type="noConversion"/>
  </si>
  <si>
    <t>20S7589596</t>
  </si>
  <si>
    <t>19S5238276</t>
    <phoneticPr fontId="14" type="noConversion"/>
  </si>
  <si>
    <t>20S7589597</t>
  </si>
  <si>
    <t>19S5238364</t>
    <phoneticPr fontId="14" type="noConversion"/>
  </si>
  <si>
    <t>20S7589598</t>
  </si>
  <si>
    <t>19S5238349</t>
    <phoneticPr fontId="14" type="noConversion"/>
  </si>
  <si>
    <t>20S7589599</t>
  </si>
  <si>
    <t>19S5238471</t>
    <phoneticPr fontId="14" type="noConversion"/>
  </si>
  <si>
    <t>20S7589600</t>
  </si>
  <si>
    <t>19S5238390</t>
    <phoneticPr fontId="14" type="noConversion"/>
  </si>
  <si>
    <t>20S7589601</t>
  </si>
  <si>
    <t>19S5238324</t>
    <phoneticPr fontId="14" type="noConversion"/>
  </si>
  <si>
    <t>20S7589602</t>
  </si>
  <si>
    <t>19S5238401</t>
    <phoneticPr fontId="14" type="noConversion"/>
  </si>
  <si>
    <t>20S7589603</t>
  </si>
  <si>
    <t>19S5238403</t>
    <phoneticPr fontId="14" type="noConversion"/>
  </si>
  <si>
    <t>20S7589604</t>
  </si>
  <si>
    <t>19S5238348</t>
    <phoneticPr fontId="14" type="noConversion"/>
  </si>
  <si>
    <t>20S7589605</t>
  </si>
  <si>
    <t>19S5238464</t>
    <phoneticPr fontId="14" type="noConversion"/>
  </si>
  <si>
    <t>20S7589606</t>
  </si>
  <si>
    <t>19S5238333</t>
    <phoneticPr fontId="14" type="noConversion"/>
  </si>
  <si>
    <t>20S7589607</t>
  </si>
  <si>
    <t>19S5238396</t>
    <phoneticPr fontId="14" type="noConversion"/>
  </si>
  <si>
    <t>20S7589608</t>
  </si>
  <si>
    <t>19S5238418</t>
    <phoneticPr fontId="14" type="noConversion"/>
  </si>
  <si>
    <t>20S7589609</t>
  </si>
  <si>
    <t>19S5238314</t>
    <phoneticPr fontId="14" type="noConversion"/>
  </si>
  <si>
    <t>20S7589610</t>
  </si>
  <si>
    <t>19S5238313</t>
    <phoneticPr fontId="14" type="noConversion"/>
  </si>
  <si>
    <t>20S7589611</t>
  </si>
  <si>
    <t>19S5238419</t>
    <phoneticPr fontId="14" type="noConversion"/>
  </si>
  <si>
    <t>20S7589612</t>
  </si>
  <si>
    <t>19S5238407</t>
    <phoneticPr fontId="14" type="noConversion"/>
  </si>
  <si>
    <t>20S7589613</t>
  </si>
  <si>
    <t>19S5238392</t>
    <phoneticPr fontId="14" type="noConversion"/>
  </si>
  <si>
    <t>20S7589614</t>
  </si>
  <si>
    <t>19S5238468</t>
    <phoneticPr fontId="14" type="noConversion"/>
  </si>
  <si>
    <t>20S7589615</t>
  </si>
  <si>
    <t>19S5238300</t>
    <phoneticPr fontId="14" type="noConversion"/>
  </si>
  <si>
    <t>20S7589616</t>
  </si>
  <si>
    <t>19S5238460</t>
    <phoneticPr fontId="14" type="noConversion"/>
  </si>
  <si>
    <t>20S7589617</t>
  </si>
  <si>
    <t>19S5238282</t>
    <phoneticPr fontId="14" type="noConversion"/>
  </si>
  <si>
    <t>20S7589618</t>
  </si>
  <si>
    <t>19S5238458</t>
    <phoneticPr fontId="14" type="noConversion"/>
  </si>
  <si>
    <t>20S7589619</t>
  </si>
  <si>
    <t>19S5238346</t>
    <phoneticPr fontId="14" type="noConversion"/>
  </si>
  <si>
    <t>20S7589620</t>
  </si>
  <si>
    <t>19S5238301</t>
    <phoneticPr fontId="14" type="noConversion"/>
  </si>
  <si>
    <t>20S7589621</t>
  </si>
  <si>
    <t>19S5238315</t>
    <phoneticPr fontId="14" type="noConversion"/>
  </si>
  <si>
    <t>20S7589622</t>
  </si>
  <si>
    <t>19S5238320</t>
    <phoneticPr fontId="14" type="noConversion"/>
  </si>
  <si>
    <t>20S7589623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</si>
</sst>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_ "/>
    <numFmt numFmtId="177" formatCode="yyyy/m/d;@"/>
    <numFmt numFmtId="178" formatCode="0_ "/>
    <numFmt numFmtId="179" formatCode="0.0"/>
    <numFmt numFmtId="180" formatCode="0.00_);[Red]\(0.00\)"/>
    <numFmt numFmtId="181" formatCode="0.00_ "/>
  </numFmts>
  <fonts count="6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 Light"/>
      <family val="3"/>
      <charset val="134"/>
      <scheme val="major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Simsun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sz val="11"/>
      <color indexed="8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等线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theme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Arial"/>
      <family val="2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等线"/>
      <family val="2"/>
    </font>
    <font>
      <sz val="12"/>
      <color rgb="FFFF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11"/>
      <name val="等线"/>
      <family val="3"/>
      <charset val="134"/>
    </font>
    <font>
      <sz val="10"/>
      <name val="黑体"/>
      <family val="3"/>
      <charset val="134"/>
    </font>
    <font>
      <sz val="6"/>
      <color theme="1"/>
      <name val="等线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74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19" fillId="0" borderId="0">
      <alignment vertical="center"/>
    </xf>
    <xf numFmtId="0" fontId="20" fillId="0" borderId="0"/>
    <xf numFmtId="0" fontId="26" fillId="0" borderId="0"/>
    <xf numFmtId="0" fontId="20" fillId="0" borderId="0"/>
    <xf numFmtId="0" fontId="22" fillId="0" borderId="0"/>
    <xf numFmtId="0" fontId="2" fillId="0" borderId="0"/>
    <xf numFmtId="0" fontId="4" fillId="0" borderId="0"/>
    <xf numFmtId="0" fontId="19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4" fillId="13" borderId="13" applyNumberFormat="0" applyAlignment="0" applyProtection="0">
      <alignment vertical="center"/>
    </xf>
    <xf numFmtId="0" fontId="55" fillId="14" borderId="14" applyNumberFormat="0" applyAlignment="0" applyProtection="0">
      <alignment vertical="center"/>
    </xf>
    <xf numFmtId="0" fontId="56" fillId="14" borderId="13" applyNumberFormat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58" fillId="15" borderId="1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>
      <alignment vertical="center"/>
    </xf>
    <xf numFmtId="0" fontId="22" fillId="0" borderId="0"/>
    <xf numFmtId="0" fontId="19" fillId="0" borderId="0">
      <alignment vertical="center"/>
    </xf>
    <xf numFmtId="0" fontId="19" fillId="16" borderId="17" applyNumberFormat="0" applyFont="0" applyAlignment="0" applyProtection="0">
      <alignment vertical="center"/>
    </xf>
    <xf numFmtId="0" fontId="3" fillId="0" borderId="0"/>
    <xf numFmtId="0" fontId="2" fillId="0" borderId="0"/>
    <xf numFmtId="0" fontId="2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336">
    <xf numFmtId="0" fontId="0" fillId="0" borderId="0" xfId="0"/>
    <xf numFmtId="14" fontId="0" fillId="0" borderId="0" xfId="0" applyNumberFormat="1"/>
    <xf numFmtId="176" fontId="0" fillId="0" borderId="0" xfId="0" applyNumberFormat="1"/>
    <xf numFmtId="1" fontId="6" fillId="0" borderId="1" xfId="4" applyNumberFormat="1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7" fillId="0" borderId="1" xfId="4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0" fillId="4" borderId="0" xfId="0" applyFill="1"/>
    <xf numFmtId="0" fontId="20" fillId="0" borderId="0" xfId="6" applyNumberFormat="1"/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176" fontId="23" fillId="3" borderId="1" xfId="0" applyNumberFormat="1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1" fillId="0" borderId="0" xfId="0" applyFont="1"/>
    <xf numFmtId="0" fontId="11" fillId="0" borderId="0" xfId="0" applyNumberFormat="1" applyFont="1"/>
    <xf numFmtId="0" fontId="11" fillId="2" borderId="0" xfId="0" applyFont="1" applyFill="1"/>
    <xf numFmtId="0" fontId="4" fillId="0" borderId="2" xfId="0" applyFont="1" applyBorder="1" applyAlignment="1">
      <alignment horizontal="right" vertical="center"/>
    </xf>
    <xf numFmtId="0" fontId="0" fillId="3" borderId="0" xfId="0" applyFill="1"/>
    <xf numFmtId="176" fontId="0" fillId="3" borderId="0" xfId="0" applyNumberFormat="1" applyFill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24" fillId="0" borderId="0" xfId="0" applyFont="1"/>
    <xf numFmtId="176" fontId="11" fillId="0" borderId="0" xfId="0" applyNumberFormat="1" applyFont="1"/>
    <xf numFmtId="0" fontId="24" fillId="3" borderId="1" xfId="0" applyFont="1" applyFill="1" applyBorder="1"/>
    <xf numFmtId="0" fontId="11" fillId="3" borderId="0" xfId="0" applyFont="1" applyFill="1"/>
    <xf numFmtId="176" fontId="11" fillId="3" borderId="0" xfId="0" applyNumberFormat="1" applyFont="1" applyFill="1"/>
    <xf numFmtId="0" fontId="11" fillId="3" borderId="1" xfId="0" applyFont="1" applyFill="1" applyBorder="1"/>
    <xf numFmtId="14" fontId="0" fillId="0" borderId="1" xfId="0" applyNumberForma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7" fillId="0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/>
    <xf numFmtId="0" fontId="22" fillId="0" borderId="1" xfId="0" applyFont="1" applyBorder="1" applyAlignment="1"/>
    <xf numFmtId="0" fontId="2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0" xfId="7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76" fontId="0" fillId="0" borderId="0" xfId="0" applyNumberFormat="1" applyAlignment="1">
      <alignment horizontal="left"/>
    </xf>
    <xf numFmtId="178" fontId="0" fillId="0" borderId="0" xfId="0" applyNumberFormat="1"/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179" fontId="0" fillId="0" borderId="0" xfId="0" applyNumberFormat="1"/>
    <xf numFmtId="180" fontId="28" fillId="0" borderId="0" xfId="0" applyNumberFormat="1" applyFont="1" applyAlignment="1">
      <alignment horizontal="left" vertical="center"/>
    </xf>
    <xf numFmtId="180" fontId="26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22" fillId="0" borderId="5" xfId="0" applyFont="1" applyFill="1" applyBorder="1" applyAlignment="1">
      <alignment horizontal="left"/>
    </xf>
    <xf numFmtId="14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5" borderId="2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left" vertical="center"/>
    </xf>
    <xf numFmtId="14" fontId="29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4" fontId="31" fillId="3" borderId="1" xfId="0" applyNumberFormat="1" applyFont="1" applyFill="1" applyBorder="1"/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0" fillId="0" borderId="1" xfId="0" applyNumberFormat="1" applyBorder="1"/>
    <xf numFmtId="0" fontId="31" fillId="3" borderId="1" xfId="0" applyFont="1" applyFill="1" applyBorder="1"/>
    <xf numFmtId="176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176" fontId="11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176" fontId="11" fillId="2" borderId="0" xfId="0" applyNumberFormat="1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30" fillId="5" borderId="1" xfId="0" applyFont="1" applyFill="1" applyBorder="1" applyAlignment="1">
      <alignment horizontal="left" vertical="center"/>
    </xf>
    <xf numFmtId="0" fontId="11" fillId="0" borderId="0" xfId="0" applyFont="1" applyAlignment="1"/>
    <xf numFmtId="176" fontId="11" fillId="0" borderId="0" xfId="0" applyNumberFormat="1" applyFont="1" applyAlignment="1"/>
    <xf numFmtId="176" fontId="11" fillId="0" borderId="0" xfId="0" applyNumberFormat="1" applyFont="1" applyBorder="1" applyAlignment="1">
      <alignment vertical="center"/>
    </xf>
    <xf numFmtId="176" fontId="11" fillId="2" borderId="0" xfId="0" applyNumberFormat="1" applyFont="1" applyFill="1" applyBorder="1" applyAlignment="1">
      <alignment vertical="center"/>
    </xf>
    <xf numFmtId="179" fontId="11" fillId="0" borderId="0" xfId="0" applyNumberFormat="1" applyFont="1" applyAlignment="1"/>
    <xf numFmtId="1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3" borderId="0" xfId="0" applyFill="1" applyBorder="1"/>
    <xf numFmtId="0" fontId="26" fillId="0" borderId="0" xfId="7" applyBorder="1"/>
    <xf numFmtId="0" fontId="11" fillId="0" borderId="0" xfId="0" applyFont="1" applyBorder="1"/>
    <xf numFmtId="176" fontId="0" fillId="3" borderId="0" xfId="0" applyNumberFormat="1" applyFill="1" applyAlignment="1">
      <alignment horizontal="center"/>
    </xf>
    <xf numFmtId="176" fontId="11" fillId="2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0" fillId="7" borderId="0" xfId="0" applyNumberFormat="1" applyFill="1"/>
    <xf numFmtId="49" fontId="0" fillId="0" borderId="0" xfId="0" applyNumberFormat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17" fillId="2" borderId="0" xfId="0" applyFont="1" applyFill="1" applyBorder="1"/>
    <xf numFmtId="0" fontId="31" fillId="0" borderId="0" xfId="0" applyFont="1" applyFill="1" applyBorder="1" applyAlignment="1">
      <alignment wrapText="1"/>
    </xf>
    <xf numFmtId="176" fontId="17" fillId="0" borderId="0" xfId="0" applyNumberFormat="1" applyFont="1"/>
    <xf numFmtId="0" fontId="0" fillId="0" borderId="0" xfId="0" applyNumberFormat="1"/>
    <xf numFmtId="0" fontId="22" fillId="0" borderId="4" xfId="0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0" fillId="2" borderId="0" xfId="0" applyNumberFormat="1" applyFill="1"/>
    <xf numFmtId="18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80" fontId="34" fillId="0" borderId="0" xfId="0" applyNumberFormat="1" applyFont="1" applyFill="1" applyBorder="1" applyAlignment="1" applyProtection="1"/>
    <xf numFmtId="0" fontId="31" fillId="3" borderId="1" xfId="0" applyFont="1" applyFill="1" applyBorder="1" applyAlignment="1">
      <alignment horizontal="left"/>
    </xf>
    <xf numFmtId="0" fontId="31" fillId="3" borderId="1" xfId="0" applyFont="1" applyFill="1" applyBorder="1" applyAlignment="1">
      <alignment horizontal="center"/>
    </xf>
    <xf numFmtId="0" fontId="30" fillId="5" borderId="7" xfId="0" applyFont="1" applyFill="1" applyBorder="1" applyAlignment="1">
      <alignment horizontal="left" vertical="center"/>
    </xf>
    <xf numFmtId="0" fontId="30" fillId="5" borderId="8" xfId="0" applyFont="1" applyFill="1" applyBorder="1" applyAlignment="1">
      <alignment horizontal="left" vertical="center"/>
    </xf>
    <xf numFmtId="0" fontId="30" fillId="5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6" fillId="3" borderId="1" xfId="0" applyFont="1" applyFill="1" applyBorder="1" applyAlignment="1">
      <alignment horizontal="left"/>
    </xf>
    <xf numFmtId="0" fontId="36" fillId="3" borderId="1" xfId="0" applyFont="1" applyFill="1" applyBorder="1"/>
    <xf numFmtId="176" fontId="0" fillId="0" borderId="1" xfId="0" applyNumberFormat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/>
    <xf numFmtId="180" fontId="34" fillId="0" borderId="1" xfId="0" applyNumberFormat="1" applyFont="1" applyFill="1" applyBorder="1" applyAlignment="1" applyProtection="1"/>
    <xf numFmtId="176" fontId="11" fillId="0" borderId="1" xfId="0" applyNumberFormat="1" applyFont="1" applyBorder="1"/>
    <xf numFmtId="176" fontId="0" fillId="0" borderId="1" xfId="0" applyNumberFormat="1" applyFill="1" applyBorder="1"/>
    <xf numFmtId="0" fontId="0" fillId="0" borderId="1" xfId="0" applyFill="1" applyBorder="1"/>
    <xf numFmtId="176" fontId="0" fillId="7" borderId="1" xfId="0" applyNumberFormat="1" applyFill="1" applyBorder="1"/>
    <xf numFmtId="181" fontId="11" fillId="0" borderId="1" xfId="0" applyNumberFormat="1" applyFont="1" applyBorder="1"/>
    <xf numFmtId="176" fontId="11" fillId="3" borderId="1" xfId="0" applyNumberFormat="1" applyFont="1" applyFill="1" applyBorder="1"/>
    <xf numFmtId="0" fontId="22" fillId="3" borderId="1" xfId="0" applyFont="1" applyFill="1" applyBorder="1"/>
    <xf numFmtId="0" fontId="18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NumberFormat="1" applyBorder="1"/>
    <xf numFmtId="0" fontId="22" fillId="3" borderId="1" xfId="0" applyFont="1" applyFill="1" applyBorder="1" applyAlignment="1">
      <alignment vertical="center"/>
    </xf>
    <xf numFmtId="0" fontId="20" fillId="0" borderId="1" xfId="8" applyNumberFormat="1" applyBorder="1"/>
    <xf numFmtId="0" fontId="17" fillId="0" borderId="1" xfId="0" applyFont="1" applyBorder="1"/>
    <xf numFmtId="0" fontId="18" fillId="3" borderId="1" xfId="0" applyFont="1" applyFill="1" applyBorder="1"/>
    <xf numFmtId="0" fontId="11" fillId="0" borderId="1" xfId="0" applyFont="1" applyFill="1" applyBorder="1" applyAlignment="1">
      <alignment vertical="center"/>
    </xf>
    <xf numFmtId="0" fontId="17" fillId="0" borderId="1" xfId="0" applyFont="1" applyFill="1" applyBorder="1"/>
    <xf numFmtId="0" fontId="24" fillId="0" borderId="1" xfId="0" applyFont="1" applyBorder="1"/>
    <xf numFmtId="0" fontId="11" fillId="0" borderId="1" xfId="0" applyNumberFormat="1" applyFont="1" applyBorder="1"/>
    <xf numFmtId="0" fontId="11" fillId="2" borderId="1" xfId="0" applyFont="1" applyFill="1" applyBorder="1"/>
    <xf numFmtId="0" fontId="0" fillId="0" borderId="1" xfId="0" applyBorder="1" applyAlignment="1"/>
    <xf numFmtId="0" fontId="0" fillId="0" borderId="1" xfId="0" applyFill="1" applyBorder="1" applyAlignment="1"/>
    <xf numFmtId="176" fontId="24" fillId="0" borderId="1" xfId="0" applyNumberFormat="1" applyFont="1" applyBorder="1"/>
    <xf numFmtId="0" fontId="0" fillId="0" borderId="1" xfId="0" applyBorder="1" applyAlignment="1">
      <alignment horizontal="left" vertical="top"/>
    </xf>
    <xf numFmtId="0" fontId="30" fillId="5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180" fontId="17" fillId="3" borderId="1" xfId="0" applyNumberFormat="1" applyFont="1" applyFill="1" applyBorder="1"/>
    <xf numFmtId="0" fontId="17" fillId="0" borderId="0" xfId="0" applyFont="1" applyAlignment="1"/>
    <xf numFmtId="0" fontId="18" fillId="0" borderId="0" xfId="0" applyFont="1" applyAlignment="1"/>
    <xf numFmtId="0" fontId="22" fillId="2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2" fillId="2" borderId="0" xfId="0" applyFont="1" applyFill="1" applyBorder="1" applyAlignment="1">
      <alignment horizontal="center"/>
    </xf>
    <xf numFmtId="0" fontId="30" fillId="5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0" fillId="5" borderId="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14" fontId="0" fillId="3" borderId="0" xfId="0" applyNumberFormat="1" applyFill="1" applyBorder="1" applyAlignment="1">
      <alignment horizontal="center"/>
    </xf>
    <xf numFmtId="14" fontId="29" fillId="3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18" fillId="0" borderId="0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11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5" xfId="0" applyBorder="1"/>
    <xf numFmtId="0" fontId="26" fillId="0" borderId="1" xfId="7" applyBorder="1"/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0" fillId="0" borderId="0" xfId="0" applyNumberFormat="1" applyBorder="1"/>
    <xf numFmtId="0" fontId="11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1" fillId="2" borderId="1" xfId="0" applyFont="1" applyFill="1" applyBorder="1"/>
    <xf numFmtId="0" fontId="31" fillId="2" borderId="1" xfId="0" applyFont="1" applyFill="1" applyBorder="1" applyAlignment="1">
      <alignment horizontal="left"/>
    </xf>
    <xf numFmtId="176" fontId="0" fillId="0" borderId="1" xfId="0" applyNumberFormat="1" applyBorder="1" applyAlignment="1"/>
    <xf numFmtId="176" fontId="24" fillId="0" borderId="1" xfId="0" applyNumberFormat="1" applyFont="1" applyBorder="1" applyAlignment="1"/>
    <xf numFmtId="0" fontId="0" fillId="2" borderId="1" xfId="0" applyNumberFormat="1" applyFill="1" applyBorder="1"/>
    <xf numFmtId="0" fontId="38" fillId="8" borderId="1" xfId="0" applyFont="1" applyFill="1" applyBorder="1" applyAlignment="1">
      <alignment horizontal="center" vertical="center"/>
    </xf>
    <xf numFmtId="0" fontId="0" fillId="8" borderId="1" xfId="0" applyNumberFormat="1" applyFill="1" applyBorder="1"/>
    <xf numFmtId="176" fontId="0" fillId="0" borderId="0" xfId="0" applyNumberFormat="1"/>
    <xf numFmtId="176" fontId="0" fillId="3" borderId="1" xfId="0" applyNumberFormat="1" applyFill="1" applyBorder="1"/>
    <xf numFmtId="2" fontId="0" fillId="0" borderId="0" xfId="0" applyNumberFormat="1"/>
    <xf numFmtId="181" fontId="0" fillId="0" borderId="0" xfId="0" applyNumberFormat="1"/>
    <xf numFmtId="2" fontId="0" fillId="0" borderId="1" xfId="0" applyNumberFormat="1" applyBorder="1"/>
    <xf numFmtId="2" fontId="0" fillId="3" borderId="1" xfId="0" applyNumberFormat="1" applyFill="1" applyBorder="1"/>
    <xf numFmtId="0" fontId="18" fillId="0" borderId="1" xfId="0" applyFont="1" applyBorder="1"/>
    <xf numFmtId="0" fontId="18" fillId="0" borderId="1" xfId="0" applyFont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176" fontId="18" fillId="3" borderId="1" xfId="0" applyNumberFormat="1" applyFont="1" applyFill="1" applyBorder="1"/>
    <xf numFmtId="176" fontId="18" fillId="0" borderId="1" xfId="0" applyNumberFormat="1" applyFont="1" applyBorder="1"/>
    <xf numFmtId="0" fontId="0" fillId="0" borderId="0" xfId="0"/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1" xfId="0" applyFont="1" applyBorder="1" applyAlignment="1">
      <alignment horizontal="left"/>
    </xf>
    <xf numFmtId="0" fontId="44" fillId="0" borderId="0" xfId="0" quotePrefix="1" applyNumberFormat="1" applyFont="1" applyFill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178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4" fontId="45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20" fillId="0" borderId="0" xfId="6" applyNumberFormat="1" applyFill="1"/>
    <xf numFmtId="0" fontId="24" fillId="3" borderId="0" xfId="0" applyFont="1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30" fillId="5" borderId="7" xfId="0" applyFont="1" applyFill="1" applyBorder="1" applyAlignment="1">
      <alignment horizontal="center" vertical="center"/>
    </xf>
    <xf numFmtId="0" fontId="0" fillId="3" borderId="1" xfId="0" applyNumberFormat="1" applyFill="1" applyBorder="1"/>
    <xf numFmtId="0" fontId="0" fillId="3" borderId="3" xfId="0" applyFill="1" applyBorder="1"/>
    <xf numFmtId="0" fontId="0" fillId="3" borderId="3" xfId="0" applyNumberFormat="1" applyFill="1" applyBorder="1"/>
    <xf numFmtId="14" fontId="0" fillId="3" borderId="1" xfId="0" applyNumberFormat="1" applyFill="1" applyBorder="1"/>
    <xf numFmtId="0" fontId="18" fillId="5" borderId="7" xfId="0" applyFont="1" applyFill="1" applyBorder="1" applyAlignment="1">
      <alignment horizontal="right"/>
    </xf>
    <xf numFmtId="0" fontId="31" fillId="2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30" fillId="5" borderId="1" xfId="0" applyFont="1" applyFill="1" applyBorder="1" applyAlignment="1">
      <alignment horizontal="center" vertical="center"/>
    </xf>
    <xf numFmtId="0" fontId="46" fillId="5" borderId="0" xfId="0" applyFont="1" applyFill="1" applyBorder="1" applyAlignment="1">
      <alignment horizontal="right" vertical="center"/>
    </xf>
    <xf numFmtId="0" fontId="30" fillId="5" borderId="0" xfId="0" applyFont="1" applyFill="1" applyBorder="1" applyAlignment="1">
      <alignment horizontal="right" vertical="center"/>
    </xf>
    <xf numFmtId="0" fontId="20" fillId="0" borderId="0" xfId="6" applyNumberFormat="1" applyFill="1" applyBorder="1" applyAlignment="1">
      <alignment horizontal="right"/>
    </xf>
    <xf numFmtId="0" fontId="62" fillId="0" borderId="0" xfId="0" applyFont="1" applyFill="1" applyBorder="1" applyAlignment="1"/>
    <xf numFmtId="14" fontId="11" fillId="0" borderId="0" xfId="0" applyNumberFormat="1" applyFont="1"/>
    <xf numFmtId="0" fontId="63" fillId="3" borderId="1" xfId="0" applyFont="1" applyFill="1" applyBorder="1"/>
    <xf numFmtId="0" fontId="11" fillId="9" borderId="9" xfId="6" applyNumberFormat="1" applyFont="1" applyFill="1" applyBorder="1"/>
    <xf numFmtId="0" fontId="0" fillId="0" borderId="0" xfId="0" applyFill="1" applyBorder="1" applyAlignment="1">
      <alignment horizontal="right"/>
    </xf>
    <xf numFmtId="0" fontId="30" fillId="5" borderId="19" xfId="0" applyFont="1" applyFill="1" applyBorder="1" applyAlignment="1">
      <alignment horizontal="left" vertical="center"/>
    </xf>
    <xf numFmtId="0" fontId="38" fillId="0" borderId="5" xfId="0" applyFont="1" applyFill="1" applyBorder="1" applyAlignment="1">
      <alignment horizontal="center" vertical="center"/>
    </xf>
    <xf numFmtId="0" fontId="31" fillId="5" borderId="20" xfId="0" applyFont="1" applyFill="1" applyBorder="1" applyAlignment="1">
      <alignment horizontal="left" vertical="center" wrapText="1"/>
    </xf>
    <xf numFmtId="0" fontId="31" fillId="5" borderId="21" xfId="0" applyFont="1" applyFill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/>
    </xf>
    <xf numFmtId="0" fontId="30" fillId="0" borderId="23" xfId="0" applyFont="1" applyBorder="1" applyAlignment="1">
      <alignment horizontal="left" vertical="center"/>
    </xf>
    <xf numFmtId="0" fontId="31" fillId="5" borderId="24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/>
    </xf>
    <xf numFmtId="0" fontId="38" fillId="0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81" fontId="64" fillId="0" borderId="25" xfId="0" applyNumberFormat="1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5" fillId="0" borderId="0" xfId="0" applyFont="1" applyAlignment="1">
      <alignment vertical="center"/>
    </xf>
    <xf numFmtId="0" fontId="20" fillId="0" borderId="0" xfId="8" applyNumberFormat="1"/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20" fillId="2" borderId="0" xfId="6" applyNumberFormat="1" applyFill="1"/>
    <xf numFmtId="0" fontId="30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62" fillId="0" borderId="0" xfId="0" applyFont="1"/>
    <xf numFmtId="0" fontId="11" fillId="0" borderId="0" xfId="0" applyNumberFormat="1" applyFont="1" applyBorder="1"/>
    <xf numFmtId="0" fontId="17" fillId="0" borderId="0" xfId="0" applyFont="1" applyFill="1" applyBorder="1"/>
    <xf numFmtId="0" fontId="0" fillId="0" borderId="0" xfId="0" applyFill="1" applyBorder="1"/>
    <xf numFmtId="0" fontId="24" fillId="0" borderId="0" xfId="0" applyFont="1" applyBorder="1"/>
    <xf numFmtId="176" fontId="17" fillId="0" borderId="1" xfId="0" applyNumberFormat="1" applyFont="1" applyBorder="1"/>
    <xf numFmtId="0" fontId="43" fillId="0" borderId="1" xfId="8" applyNumberFormat="1" applyFont="1" applyBorder="1"/>
    <xf numFmtId="0" fontId="30" fillId="5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top"/>
    </xf>
    <xf numFmtId="0" fontId="0" fillId="3" borderId="19" xfId="0" applyFill="1" applyBorder="1" applyAlignment="1">
      <alignment horizontal="left" vertical="top"/>
    </xf>
  </cellXfs>
  <cellStyles count="74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标题" xfId="13" builtinId="15" customBuiltin="1"/>
    <cellStyle name="标题 1" xfId="14" builtinId="16" customBuiltin="1"/>
    <cellStyle name="标题 2" xfId="15" builtinId="17" customBuiltin="1"/>
    <cellStyle name="标题 3" xfId="16" builtinId="18" customBuiltin="1"/>
    <cellStyle name="标题 4" xfId="17" builtinId="19" customBuiltin="1"/>
    <cellStyle name="差" xfId="19" builtinId="27" customBuiltin="1"/>
    <cellStyle name="常规" xfId="0" builtinId="0"/>
    <cellStyle name="常规 2" xfId="3" xr:uid="{00000000-0005-0000-0000-000001000000}"/>
    <cellStyle name="常规 2 2" xfId="11" xr:uid="{00000000-0005-0000-0000-000002000000}"/>
    <cellStyle name="常规 2 2 2" xfId="61" xr:uid="{710E9755-A01E-4415-BC37-5BFC5BF23006}"/>
    <cellStyle name="常规 2 3" xfId="8" xr:uid="{00000000-0005-0000-0000-000003000000}"/>
    <cellStyle name="常规 2 3 2" xfId="59" xr:uid="{1C8B01AC-1A84-4EDE-8651-1AD2C6C495DF}"/>
    <cellStyle name="常规 2 4" xfId="65" xr:uid="{A1DBF9A2-F64F-46C5-A2A9-F2BA2CB7FDD5}"/>
    <cellStyle name="常规 2 5" xfId="54" xr:uid="{498D9FC4-B349-4957-B814-69DD284C7E48}"/>
    <cellStyle name="常规 3" xfId="5" xr:uid="{00000000-0005-0000-0000-000004000000}"/>
    <cellStyle name="常规 3 2" xfId="12" xr:uid="{00000000-0005-0000-0000-000005000000}"/>
    <cellStyle name="常规 3 2 2" xfId="66" xr:uid="{F0106651-59D5-4924-962A-C4C9A2AE58F9}"/>
    <cellStyle name="常规 3 3" xfId="9" xr:uid="{00000000-0005-0000-0000-000006000000}"/>
    <cellStyle name="常规 3 4" xfId="55" xr:uid="{A74D8CD0-E7AB-409E-8F54-5D4F340FA259}"/>
    <cellStyle name="常规 4" xfId="2" xr:uid="{00000000-0005-0000-0000-000007000000}"/>
    <cellStyle name="常规 4 2" xfId="4" xr:uid="{00000000-0005-0000-0000-000008000000}"/>
    <cellStyle name="常规 4 3" xfId="57" xr:uid="{DA2C00E9-0CC3-4639-B6D3-1BFA135F8013}"/>
    <cellStyle name="常规 4 4" xfId="58" xr:uid="{6CD229CD-1941-4A6A-BA11-61C685CE8994}"/>
    <cellStyle name="常规 4 5" xfId="53" xr:uid="{B66C517F-6FE3-4C33-BD88-D2D20780078C}"/>
    <cellStyle name="常规 5" xfId="1" xr:uid="{00000000-0005-0000-0000-000009000000}"/>
    <cellStyle name="常规 5 2" xfId="62" xr:uid="{C544E2F4-1A21-420A-9E1D-873EDEB00EC2}"/>
    <cellStyle name="常规 6" xfId="6" xr:uid="{00000000-0005-0000-0000-00000A000000}"/>
    <cellStyle name="常规 6 2" xfId="56" xr:uid="{C559A342-F26E-4374-A195-17CCB9A3701C}"/>
    <cellStyle name="常规 7" xfId="10" xr:uid="{00000000-0005-0000-0000-00000B000000}"/>
    <cellStyle name="常规 7 2" xfId="63" xr:uid="{77474A45-1410-47CF-B118-112DD04A7C90}"/>
    <cellStyle name="常规 8" xfId="7" xr:uid="{00000000-0005-0000-0000-00000C000000}"/>
    <cellStyle name="好" xfId="18" builtinId="26" customBuiltin="1"/>
    <cellStyle name="汇总" xfId="28" builtinId="25" customBuiltin="1"/>
    <cellStyle name="计算" xfId="23" builtinId="22" customBuiltin="1"/>
    <cellStyle name="检查单元格" xfId="25" builtinId="23" customBuiltin="1"/>
    <cellStyle name="解释性文本" xfId="27" builtinId="53" customBuiltin="1"/>
    <cellStyle name="警告文本" xfId="26" builtinId="11" customBuiltin="1"/>
    <cellStyle name="链接单元格" xfId="24" builtinId="24" customBuiltin="1"/>
    <cellStyle name="千位分隔 2" xfId="64" xr:uid="{5E5006DF-8B9C-400A-B500-5877F130CA08}"/>
    <cellStyle name="千位分隔 2 2" xfId="67" xr:uid="{E1E34D02-9851-4B44-9BD7-6E3EE1D59F56}"/>
    <cellStyle name="千位分隔 2 2 2" xfId="69" xr:uid="{A80C0D53-01A3-422D-B324-7A23D6F36C67}"/>
    <cellStyle name="千位分隔 2 2 2 2" xfId="73" xr:uid="{365E39E6-0435-4F10-84E9-A15024D6D26B}"/>
    <cellStyle name="千位分隔 2 2 3" xfId="71" xr:uid="{7D450046-BA0E-439E-9F99-79BFDF7A6866}"/>
    <cellStyle name="千位分隔 2 3" xfId="68" xr:uid="{BCD605A0-2E49-463E-ADB5-7B3A801C3E2D}"/>
    <cellStyle name="千位分隔 2 3 2" xfId="72" xr:uid="{326E6718-E24F-4A6A-93DD-914C2027B4D5}"/>
    <cellStyle name="千位分隔 2 4" xfId="70" xr:uid="{B0E80335-B845-48A9-9990-5CDF65244755}"/>
    <cellStyle name="适中" xfId="20" builtinId="28" customBuiltin="1"/>
    <cellStyle name="输出" xfId="22" builtinId="21" customBuiltin="1"/>
    <cellStyle name="输入" xfId="21" builtinId="20" customBuiltin="1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 2" xfId="60" xr:uid="{1FA47FB0-1169-491E-893B-4CB8B033F3C8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R42" totalsRowShown="0" headerRowDxfId="57" dataDxfId="56">
  <autoFilter ref="A1:R42" xr:uid="{00000000-0009-0000-0100-000002000000}"/>
  <tableColumns count="18">
    <tableColumn id="1" xr3:uid="{00000000-0010-0000-0000-000001000000}" name="采样日期" dataDxfId="55"/>
    <tableColumn id="2" xr3:uid="{00000000-0010-0000-0000-000002000000}" name="医院编号" dataDxfId="54"/>
    <tableColumn id="3" xr3:uid="{00000000-0010-0000-0000-000003000000}" name="癌种" dataDxfId="53"/>
    <tableColumn id="4" xr3:uid="{00000000-0010-0000-0000-000004000000}" name="姓名" dataDxfId="52"/>
    <tableColumn id="5" xr3:uid="{00000000-0010-0000-0000-000005000000}" name="性别" dataDxfId="51"/>
    <tableColumn id="6" xr3:uid="{00000000-0010-0000-0000-000006000000}" name="年龄" dataDxfId="50"/>
    <tableColumn id="7" xr3:uid="{00000000-0010-0000-0000-000007000000}" name="原始样本编号" dataDxfId="49"/>
    <tableColumn id="8" xr3:uid="{00000000-0010-0000-0000-000008000000}" name="送样批次" dataDxfId="48"/>
    <tableColumn id="9" xr3:uid="{00000000-0010-0000-0000-000009000000}" name="华大编号" dataDxfId="47"/>
    <tableColumn id="18" xr3:uid="{9A77289E-EC0B-4F49-8A18-78A23BC615BF}" name="提取方法" dataDxfId="46"/>
    <tableColumn id="10" xr3:uid="{00000000-0010-0000-0000-00000A000000}" name="血浆体积（ml）" dataDxfId="45"/>
    <tableColumn id="11" xr3:uid="{00000000-0010-0000-0000-00000B000000}" name="cfDNA浓度" dataDxfId="44"/>
    <tableColumn id="12" xr3:uid="{00000000-0010-0000-0000-00000C000000}" name="cfDNA体积" dataDxfId="43"/>
    <tableColumn id="13" xr3:uid="{00000000-0010-0000-0000-00000D000000}" name="cfDNA总量" dataDxfId="42">
      <calculatedColumnFormula>L:L*M:M</calculatedColumnFormula>
    </tableColumn>
    <tableColumn id="14" xr3:uid="{00000000-0010-0000-0000-00000E000000}" name="Oseq-S用量" dataDxfId="41"/>
    <tableColumn id="15" xr3:uid="{00000000-0010-0000-0000-00000F000000}" name="Mseq-S用量" dataDxfId="40"/>
    <tableColumn id="16" xr3:uid="{00000000-0010-0000-0000-000010000000}" name="剩余量" dataDxfId="39">
      <calculatedColumnFormula>N2-O2-P2</calculatedColumnFormula>
    </tableColumn>
    <tableColumn id="17" xr3:uid="{00000000-0010-0000-0000-000011000000}" name="列17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workbookViewId="0">
      <pane ySplit="1" topLeftCell="A74" activePane="bottomLeft" state="frozen"/>
      <selection pane="bottomLeft" activeCell="B10" sqref="B10"/>
    </sheetView>
  </sheetViews>
  <sheetFormatPr defaultRowHeight="14.25"/>
  <cols>
    <col min="5" max="6" width="5.25" style="42" bestFit="1" customWidth="1"/>
    <col min="7" max="7" width="5.25" style="42" customWidth="1"/>
    <col min="8" max="8" width="10.25" style="42" customWidth="1"/>
    <col min="11" max="11" width="11.625" bestFit="1" customWidth="1"/>
    <col min="12" max="12" width="7.25" customWidth="1"/>
  </cols>
  <sheetData>
    <row r="1" spans="1:18">
      <c r="A1" s="261" t="s">
        <v>0</v>
      </c>
      <c r="B1" s="261" t="s">
        <v>1</v>
      </c>
      <c r="C1" s="261" t="s">
        <v>2</v>
      </c>
      <c r="D1" s="26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28" t="s">
        <v>8</v>
      </c>
      <c r="J1" s="261" t="s">
        <v>9</v>
      </c>
      <c r="K1" s="32" t="s">
        <v>10</v>
      </c>
      <c r="L1" s="32" t="s">
        <v>11</v>
      </c>
      <c r="M1" s="261" t="s">
        <v>12</v>
      </c>
      <c r="N1" s="261" t="s">
        <v>13</v>
      </c>
      <c r="O1" s="250" t="s">
        <v>14</v>
      </c>
      <c r="P1" s="261" t="s">
        <v>15</v>
      </c>
      <c r="Q1" s="261" t="s">
        <v>16</v>
      </c>
      <c r="R1" s="261" t="s">
        <v>17</v>
      </c>
    </row>
    <row r="2" spans="1:18" ht="15.75">
      <c r="A2" s="261"/>
      <c r="B2" s="261">
        <v>1113932</v>
      </c>
      <c r="C2" s="261" t="s">
        <v>18</v>
      </c>
      <c r="D2" s="261" t="s">
        <v>19</v>
      </c>
      <c r="E2" s="42" t="s">
        <v>20</v>
      </c>
      <c r="F2" s="42">
        <v>56</v>
      </c>
      <c r="G2" s="42" t="s">
        <v>21</v>
      </c>
      <c r="H2" s="42" t="s">
        <v>22</v>
      </c>
      <c r="I2" s="261" t="s">
        <v>23</v>
      </c>
      <c r="J2" s="261" t="s">
        <v>24</v>
      </c>
      <c r="K2" s="261" t="s">
        <v>25</v>
      </c>
      <c r="L2" s="261">
        <v>2.8</v>
      </c>
      <c r="M2" s="98">
        <v>1</v>
      </c>
      <c r="N2" s="261">
        <v>42</v>
      </c>
      <c r="O2" s="97">
        <v>42</v>
      </c>
      <c r="P2" s="97">
        <v>30.34</v>
      </c>
      <c r="Q2" s="261">
        <v>10</v>
      </c>
      <c r="R2" s="261"/>
    </row>
    <row r="3" spans="1:18" ht="15.75">
      <c r="A3" s="261"/>
      <c r="B3" s="261">
        <v>1112628</v>
      </c>
      <c r="C3" s="261" t="s">
        <v>26</v>
      </c>
      <c r="D3" s="261" t="s">
        <v>27</v>
      </c>
      <c r="E3" s="42" t="s">
        <v>20</v>
      </c>
      <c r="F3" s="42">
        <v>56</v>
      </c>
      <c r="G3" s="42" t="s">
        <v>21</v>
      </c>
      <c r="H3" s="42" t="s">
        <v>28</v>
      </c>
      <c r="I3" s="261" t="s">
        <v>29</v>
      </c>
      <c r="J3" s="261" t="s">
        <v>24</v>
      </c>
      <c r="K3" s="261" t="s">
        <v>30</v>
      </c>
      <c r="L3" s="261">
        <v>2.8</v>
      </c>
      <c r="M3" s="98">
        <v>0.83</v>
      </c>
      <c r="N3" s="261">
        <v>42</v>
      </c>
      <c r="O3" s="97">
        <v>34.86</v>
      </c>
      <c r="P3" s="97">
        <v>23.123999999999999</v>
      </c>
      <c r="Q3" s="261">
        <v>10</v>
      </c>
      <c r="R3" s="261"/>
    </row>
    <row r="4" spans="1:18" ht="15.75">
      <c r="A4" s="261"/>
      <c r="B4" s="261">
        <v>1113185</v>
      </c>
      <c r="C4" s="261" t="s">
        <v>26</v>
      </c>
      <c r="D4" s="261" t="s">
        <v>31</v>
      </c>
      <c r="E4" s="42" t="s">
        <v>20</v>
      </c>
      <c r="F4" s="42">
        <v>65</v>
      </c>
      <c r="G4" s="42" t="s">
        <v>21</v>
      </c>
      <c r="H4" s="42" t="s">
        <v>28</v>
      </c>
      <c r="I4" s="261" t="s">
        <v>32</v>
      </c>
      <c r="J4" s="261" t="s">
        <v>24</v>
      </c>
      <c r="K4" s="261" t="s">
        <v>33</v>
      </c>
      <c r="L4" s="261">
        <v>2.5</v>
      </c>
      <c r="M4" s="98">
        <v>0.97</v>
      </c>
      <c r="N4" s="261">
        <v>42</v>
      </c>
      <c r="O4" s="97">
        <v>40.74</v>
      </c>
      <c r="P4" s="97">
        <v>28.535999999999998</v>
      </c>
      <c r="Q4" s="261">
        <v>10</v>
      </c>
      <c r="R4" s="261"/>
    </row>
    <row r="5" spans="1:18" ht="15.75">
      <c r="A5" s="261"/>
      <c r="B5" s="261">
        <v>1090349</v>
      </c>
      <c r="C5" s="261" t="s">
        <v>34</v>
      </c>
      <c r="D5" s="261" t="s">
        <v>35</v>
      </c>
      <c r="E5" s="42" t="s">
        <v>20</v>
      </c>
      <c r="F5" s="42">
        <v>50</v>
      </c>
      <c r="G5" s="42" t="s">
        <v>36</v>
      </c>
      <c r="H5" s="42" t="s">
        <v>36</v>
      </c>
      <c r="I5" s="261" t="s">
        <v>37</v>
      </c>
      <c r="J5" s="261" t="s">
        <v>24</v>
      </c>
      <c r="K5" s="261" t="s">
        <v>38</v>
      </c>
      <c r="L5" s="261">
        <v>2.2000000000000002</v>
      </c>
      <c r="M5" s="98">
        <v>0.79</v>
      </c>
      <c r="N5" s="261">
        <v>42</v>
      </c>
      <c r="O5" s="97">
        <v>33.18</v>
      </c>
      <c r="P5" s="97">
        <v>20.007999999999999</v>
      </c>
      <c r="Q5" s="261">
        <v>10</v>
      </c>
      <c r="R5" s="261"/>
    </row>
    <row r="6" spans="1:18" ht="15.75">
      <c r="A6" s="261"/>
      <c r="B6" s="261">
        <v>1048980</v>
      </c>
      <c r="C6" s="261" t="s">
        <v>39</v>
      </c>
      <c r="D6" s="261" t="s">
        <v>40</v>
      </c>
      <c r="E6" s="42" t="s">
        <v>41</v>
      </c>
      <c r="F6" s="42">
        <v>52</v>
      </c>
      <c r="G6" s="42" t="s">
        <v>42</v>
      </c>
      <c r="H6" s="42" t="s">
        <v>28</v>
      </c>
      <c r="I6" s="261" t="s">
        <v>43</v>
      </c>
      <c r="J6" s="261" t="s">
        <v>24</v>
      </c>
      <c r="K6" s="261" t="s">
        <v>44</v>
      </c>
      <c r="L6" s="261">
        <v>0.8</v>
      </c>
      <c r="M6" s="98">
        <v>0.40200000000000002</v>
      </c>
      <c r="N6" s="261">
        <v>42</v>
      </c>
      <c r="O6" s="97">
        <v>16.884</v>
      </c>
      <c r="P6" s="97">
        <v>16.884</v>
      </c>
      <c r="Q6" s="261"/>
      <c r="R6" s="261"/>
    </row>
    <row r="7" spans="1:18" ht="15.75">
      <c r="A7" s="261"/>
      <c r="B7" s="261">
        <v>1113295</v>
      </c>
      <c r="C7" s="261" t="s">
        <v>18</v>
      </c>
      <c r="D7" s="261" t="s">
        <v>45</v>
      </c>
      <c r="E7" s="42" t="s">
        <v>41</v>
      </c>
      <c r="F7" s="42">
        <v>65</v>
      </c>
      <c r="G7" s="42" t="s">
        <v>46</v>
      </c>
      <c r="H7" s="42" t="s">
        <v>22</v>
      </c>
      <c r="I7" s="261" t="s">
        <v>47</v>
      </c>
      <c r="J7" s="261" t="s">
        <v>24</v>
      </c>
      <c r="K7" s="261" t="s">
        <v>48</v>
      </c>
      <c r="L7" s="261">
        <v>0.7</v>
      </c>
      <c r="M7" s="98">
        <v>0.31</v>
      </c>
      <c r="N7" s="261">
        <v>42</v>
      </c>
      <c r="O7" s="97">
        <v>13.02</v>
      </c>
      <c r="P7" s="97">
        <v>0</v>
      </c>
      <c r="Q7" s="261">
        <v>10</v>
      </c>
      <c r="R7" s="261"/>
    </row>
    <row r="8" spans="1:18" ht="15.75">
      <c r="A8" s="261"/>
      <c r="B8" s="261">
        <v>1113147</v>
      </c>
      <c r="C8" s="261" t="s">
        <v>49</v>
      </c>
      <c r="D8" s="261" t="s">
        <v>50</v>
      </c>
      <c r="E8" s="42" t="s">
        <v>20</v>
      </c>
      <c r="F8" s="42">
        <v>76</v>
      </c>
      <c r="G8" s="42" t="s">
        <v>51</v>
      </c>
      <c r="H8" s="42" t="s">
        <v>52</v>
      </c>
      <c r="I8" s="261" t="s">
        <v>53</v>
      </c>
      <c r="J8" s="261" t="s">
        <v>24</v>
      </c>
      <c r="K8" s="261" t="s">
        <v>54</v>
      </c>
      <c r="L8" s="261">
        <v>2.8</v>
      </c>
      <c r="M8" s="98">
        <v>0.70199999999999996</v>
      </c>
      <c r="N8" s="261">
        <v>42</v>
      </c>
      <c r="O8" s="97">
        <v>29.483999999999998</v>
      </c>
      <c r="P8" s="97">
        <v>29.483999999999998</v>
      </c>
      <c r="Q8" s="261"/>
      <c r="R8" s="261"/>
    </row>
    <row r="9" spans="1:18" ht="15.75">
      <c r="A9" s="261"/>
      <c r="B9" s="261">
        <v>1112252</v>
      </c>
      <c r="C9" s="261" t="s">
        <v>26</v>
      </c>
      <c r="D9" s="261" t="s">
        <v>55</v>
      </c>
      <c r="E9" s="42" t="s">
        <v>20</v>
      </c>
      <c r="F9" s="42">
        <v>70</v>
      </c>
      <c r="G9" s="42" t="s">
        <v>21</v>
      </c>
      <c r="H9" s="42" t="s">
        <v>22</v>
      </c>
      <c r="I9" s="261" t="s">
        <v>56</v>
      </c>
      <c r="J9" s="261" t="s">
        <v>24</v>
      </c>
      <c r="K9" s="261" t="s">
        <v>57</v>
      </c>
      <c r="L9" s="261">
        <v>1.2</v>
      </c>
      <c r="M9" s="98">
        <v>0.52400000000000002</v>
      </c>
      <c r="N9" s="261">
        <v>42</v>
      </c>
      <c r="O9" s="97">
        <v>22.008000000000003</v>
      </c>
      <c r="P9" s="97">
        <v>22.008000000000003</v>
      </c>
      <c r="Q9" s="261"/>
      <c r="R9" s="261"/>
    </row>
    <row r="10" spans="1:18" ht="15.75">
      <c r="A10" s="261"/>
      <c r="B10" s="261">
        <v>1111006</v>
      </c>
      <c r="C10" s="261" t="s">
        <v>26</v>
      </c>
      <c r="D10" s="261" t="s">
        <v>58</v>
      </c>
      <c r="E10" s="42" t="s">
        <v>20</v>
      </c>
      <c r="F10" s="42">
        <v>69</v>
      </c>
      <c r="G10" s="42" t="s">
        <v>21</v>
      </c>
      <c r="H10" s="42" t="s">
        <v>22</v>
      </c>
      <c r="I10" s="261" t="s">
        <v>59</v>
      </c>
      <c r="J10" s="261" t="s">
        <v>24</v>
      </c>
      <c r="K10" s="261" t="s">
        <v>60</v>
      </c>
      <c r="L10" s="261">
        <v>0.8</v>
      </c>
      <c r="M10" s="98">
        <v>0.496</v>
      </c>
      <c r="N10" s="261">
        <v>42</v>
      </c>
      <c r="O10" s="97">
        <v>20.832000000000001</v>
      </c>
      <c r="P10" s="97">
        <v>20.832000000000001</v>
      </c>
      <c r="Q10" s="261"/>
      <c r="R10" s="261"/>
    </row>
    <row r="11" spans="1:18" ht="15.75">
      <c r="A11" s="261"/>
      <c r="B11" s="261">
        <v>1111448</v>
      </c>
      <c r="C11" s="261" t="s">
        <v>26</v>
      </c>
      <c r="D11" s="261" t="s">
        <v>61</v>
      </c>
      <c r="E11" s="42" t="s">
        <v>20</v>
      </c>
      <c r="F11" s="42">
        <v>53</v>
      </c>
      <c r="G11" s="42" t="s">
        <v>36</v>
      </c>
      <c r="H11" s="42" t="s">
        <v>36</v>
      </c>
      <c r="I11" s="261" t="s">
        <v>62</v>
      </c>
      <c r="J11" s="261" t="s">
        <v>24</v>
      </c>
      <c r="K11" s="261" t="s">
        <v>63</v>
      </c>
      <c r="L11" s="261">
        <v>2</v>
      </c>
      <c r="M11" s="98">
        <v>0.86199999999999999</v>
      </c>
      <c r="N11" s="261">
        <v>42</v>
      </c>
      <c r="O11" s="97">
        <v>36.204000000000001</v>
      </c>
      <c r="P11" s="97">
        <v>28.535999999999998</v>
      </c>
      <c r="Q11" s="261">
        <v>10</v>
      </c>
      <c r="R11" s="261"/>
    </row>
    <row r="12" spans="1:18" ht="15.75">
      <c r="A12" s="261"/>
      <c r="B12" s="261">
        <v>1112873</v>
      </c>
      <c r="C12" s="261" t="s">
        <v>64</v>
      </c>
      <c r="D12" s="261" t="s">
        <v>65</v>
      </c>
      <c r="E12" s="42" t="s">
        <v>20</v>
      </c>
      <c r="F12" s="42">
        <v>42</v>
      </c>
      <c r="G12" s="42" t="s">
        <v>36</v>
      </c>
      <c r="H12" s="42" t="s">
        <v>36</v>
      </c>
      <c r="I12" s="261" t="s">
        <v>66</v>
      </c>
      <c r="J12" s="261" t="s">
        <v>24</v>
      </c>
      <c r="K12" s="261" t="s">
        <v>67</v>
      </c>
      <c r="L12" s="261">
        <v>0.8</v>
      </c>
      <c r="M12" s="98">
        <v>0.55000000000000004</v>
      </c>
      <c r="N12" s="261">
        <v>42</v>
      </c>
      <c r="O12" s="97">
        <v>23.1</v>
      </c>
      <c r="P12" s="97">
        <v>23.1</v>
      </c>
      <c r="Q12" s="261"/>
      <c r="R12" s="261"/>
    </row>
    <row r="13" spans="1:18" ht="15.75">
      <c r="A13" s="261"/>
      <c r="B13" s="261">
        <v>1113819</v>
      </c>
      <c r="C13" s="261" t="s">
        <v>49</v>
      </c>
      <c r="D13" s="261" t="s">
        <v>68</v>
      </c>
      <c r="E13" s="42" t="s">
        <v>20</v>
      </c>
      <c r="F13" s="42">
        <v>60</v>
      </c>
      <c r="G13" s="42" t="s">
        <v>69</v>
      </c>
      <c r="H13" s="42" t="s">
        <v>52</v>
      </c>
      <c r="I13" s="261" t="s">
        <v>70</v>
      </c>
      <c r="J13" s="261" t="s">
        <v>24</v>
      </c>
      <c r="K13" s="261" t="s">
        <v>71</v>
      </c>
      <c r="L13" s="261">
        <v>1</v>
      </c>
      <c r="M13" s="98">
        <v>0.54400000000000004</v>
      </c>
      <c r="N13" s="261">
        <v>42</v>
      </c>
      <c r="O13" s="97">
        <v>22.848000000000003</v>
      </c>
      <c r="P13" s="97">
        <v>22.848000000000003</v>
      </c>
      <c r="Q13" s="261"/>
      <c r="R13" s="261"/>
    </row>
    <row r="14" spans="1:18" ht="15.75">
      <c r="A14" s="261"/>
      <c r="B14" s="261">
        <v>1113345</v>
      </c>
      <c r="C14" s="261" t="s">
        <v>18</v>
      </c>
      <c r="D14" s="261" t="s">
        <v>72</v>
      </c>
      <c r="E14" s="42" t="s">
        <v>20</v>
      </c>
      <c r="F14" s="42">
        <v>42</v>
      </c>
      <c r="G14" s="42" t="s">
        <v>73</v>
      </c>
      <c r="H14" s="42">
        <v>0</v>
      </c>
      <c r="I14" s="261" t="s">
        <v>74</v>
      </c>
      <c r="J14" s="261" t="s">
        <v>24</v>
      </c>
      <c r="K14" s="261" t="s">
        <v>75</v>
      </c>
      <c r="L14" s="261">
        <v>2.5</v>
      </c>
      <c r="M14" s="98">
        <v>0.66200000000000003</v>
      </c>
      <c r="N14" s="261">
        <v>42</v>
      </c>
      <c r="O14" s="97">
        <v>27.804000000000002</v>
      </c>
      <c r="P14" s="97">
        <v>27.804000000000002</v>
      </c>
      <c r="Q14" s="261"/>
      <c r="R14" s="261"/>
    </row>
    <row r="15" spans="1:18" ht="15.75">
      <c r="A15" s="261"/>
      <c r="B15" s="261">
        <v>1112734</v>
      </c>
      <c r="C15" s="261" t="s">
        <v>26</v>
      </c>
      <c r="D15" s="261" t="s">
        <v>76</v>
      </c>
      <c r="E15" s="42" t="s">
        <v>20</v>
      </c>
      <c r="F15" s="42">
        <v>68</v>
      </c>
      <c r="G15" s="42" t="s">
        <v>77</v>
      </c>
      <c r="H15" s="42" t="s">
        <v>36</v>
      </c>
      <c r="I15" s="261" t="s">
        <v>78</v>
      </c>
      <c r="J15" s="261" t="s">
        <v>24</v>
      </c>
      <c r="K15" s="261" t="s">
        <v>79</v>
      </c>
      <c r="L15" s="261">
        <v>1</v>
      </c>
      <c r="M15" s="98">
        <v>0.33400000000000002</v>
      </c>
      <c r="N15" s="261">
        <v>42</v>
      </c>
      <c r="O15" s="97">
        <v>14.028</v>
      </c>
      <c r="P15" s="97">
        <v>0</v>
      </c>
      <c r="Q15" s="261">
        <v>10</v>
      </c>
      <c r="R15" s="261"/>
    </row>
    <row r="16" spans="1:18" ht="15.75">
      <c r="A16" s="261"/>
      <c r="B16" s="261">
        <v>672250</v>
      </c>
      <c r="C16" s="261" t="s">
        <v>80</v>
      </c>
      <c r="D16" s="261" t="s">
        <v>81</v>
      </c>
      <c r="E16" s="42" t="s">
        <v>41</v>
      </c>
      <c r="F16" s="42">
        <v>76</v>
      </c>
      <c r="G16" s="42" t="s">
        <v>82</v>
      </c>
      <c r="H16" s="42" t="s">
        <v>36</v>
      </c>
      <c r="I16" s="261" t="s">
        <v>83</v>
      </c>
      <c r="J16" s="261" t="s">
        <v>24</v>
      </c>
      <c r="K16" s="261" t="s">
        <v>84</v>
      </c>
      <c r="L16" s="261">
        <v>2.5</v>
      </c>
      <c r="M16" s="98">
        <v>0.76</v>
      </c>
      <c r="N16" s="261">
        <v>42</v>
      </c>
      <c r="O16" s="97">
        <v>31.92</v>
      </c>
      <c r="P16" s="97">
        <v>19.762</v>
      </c>
      <c r="Q16" s="261">
        <v>10</v>
      </c>
      <c r="R16" s="261"/>
    </row>
    <row r="17" spans="2:17" ht="15.75">
      <c r="B17" s="261">
        <v>1112576</v>
      </c>
      <c r="C17" s="261" t="s">
        <v>26</v>
      </c>
      <c r="D17" s="261" t="s">
        <v>85</v>
      </c>
      <c r="E17" s="42" t="s">
        <v>41</v>
      </c>
      <c r="F17" s="42">
        <v>67</v>
      </c>
      <c r="G17" s="42" t="s">
        <v>21</v>
      </c>
      <c r="H17" s="42" t="s">
        <v>28</v>
      </c>
      <c r="I17" s="261" t="s">
        <v>86</v>
      </c>
      <c r="J17" s="261" t="s">
        <v>24</v>
      </c>
      <c r="K17" s="261" t="s">
        <v>87</v>
      </c>
      <c r="L17" s="261">
        <v>2.8</v>
      </c>
      <c r="M17" s="98">
        <v>0.48599999999999999</v>
      </c>
      <c r="N17" s="261">
        <v>42</v>
      </c>
      <c r="O17" s="97">
        <v>20.411999999999999</v>
      </c>
      <c r="P17" s="97">
        <v>20.411999999999999</v>
      </c>
      <c r="Q17" s="261"/>
    </row>
    <row r="18" spans="2:17" ht="15.75">
      <c r="B18" s="261">
        <v>1115067</v>
      </c>
      <c r="C18" s="261" t="s">
        <v>26</v>
      </c>
      <c r="D18" s="261" t="s">
        <v>88</v>
      </c>
      <c r="E18" s="42" t="s">
        <v>20</v>
      </c>
      <c r="F18" s="42">
        <v>52</v>
      </c>
      <c r="G18" s="42" t="s">
        <v>89</v>
      </c>
      <c r="H18" s="42" t="s">
        <v>36</v>
      </c>
      <c r="I18" s="261" t="s">
        <v>90</v>
      </c>
      <c r="J18" s="261" t="s">
        <v>24</v>
      </c>
      <c r="K18" s="261" t="s">
        <v>91</v>
      </c>
      <c r="L18" s="261">
        <v>0.8</v>
      </c>
      <c r="M18" s="98">
        <v>0.49399999999999999</v>
      </c>
      <c r="N18" s="261">
        <v>42</v>
      </c>
      <c r="O18" s="97">
        <v>20.748000000000001</v>
      </c>
      <c r="P18" s="97">
        <v>20.748000000000001</v>
      </c>
      <c r="Q18" s="261"/>
    </row>
    <row r="19" spans="2:17" ht="15.75">
      <c r="B19" s="261">
        <v>1115105</v>
      </c>
      <c r="C19" s="261" t="s">
        <v>18</v>
      </c>
      <c r="D19" s="261" t="s">
        <v>92</v>
      </c>
      <c r="E19" s="42" t="s">
        <v>20</v>
      </c>
      <c r="F19" s="42">
        <v>69</v>
      </c>
      <c r="G19" s="42" t="s">
        <v>21</v>
      </c>
      <c r="H19" s="42" t="s">
        <v>36</v>
      </c>
      <c r="I19" s="261" t="s">
        <v>93</v>
      </c>
      <c r="J19" s="261" t="s">
        <v>24</v>
      </c>
      <c r="K19" s="261" t="s">
        <v>94</v>
      </c>
      <c r="L19" s="261">
        <v>2.4</v>
      </c>
      <c r="M19" s="98">
        <v>0.28599999999999998</v>
      </c>
      <c r="N19" s="261">
        <v>42</v>
      </c>
      <c r="O19" s="97">
        <v>12.011999999999999</v>
      </c>
      <c r="P19" s="97">
        <v>0</v>
      </c>
      <c r="Q19" s="261">
        <v>10</v>
      </c>
    </row>
    <row r="20" spans="2:17" ht="15.75">
      <c r="B20" s="261">
        <v>1115377</v>
      </c>
      <c r="C20" s="261" t="s">
        <v>26</v>
      </c>
      <c r="D20" s="261" t="s">
        <v>95</v>
      </c>
      <c r="E20" s="42" t="s">
        <v>20</v>
      </c>
      <c r="F20" s="42">
        <v>53</v>
      </c>
      <c r="G20" s="42" t="s">
        <v>69</v>
      </c>
      <c r="H20" s="42" t="s">
        <v>28</v>
      </c>
      <c r="I20" s="261" t="s">
        <v>96</v>
      </c>
      <c r="J20" s="261" t="s">
        <v>24</v>
      </c>
      <c r="K20" s="261" t="s">
        <v>97</v>
      </c>
      <c r="L20" s="261">
        <v>1.4</v>
      </c>
      <c r="M20" s="98">
        <v>0.39</v>
      </c>
      <c r="N20" s="261">
        <v>41.999999999999993</v>
      </c>
      <c r="O20" s="97">
        <v>16.38</v>
      </c>
      <c r="P20" s="97">
        <v>16.38</v>
      </c>
      <c r="Q20" s="261"/>
    </row>
    <row r="21" spans="2:17" ht="15.75">
      <c r="B21" s="261">
        <v>1114707</v>
      </c>
      <c r="C21" s="261" t="s">
        <v>26</v>
      </c>
      <c r="D21" s="261" t="s">
        <v>98</v>
      </c>
      <c r="E21" s="42" t="s">
        <v>41</v>
      </c>
      <c r="F21" s="42">
        <v>77</v>
      </c>
      <c r="G21" s="42" t="s">
        <v>99</v>
      </c>
      <c r="H21" s="42" t="s">
        <v>28</v>
      </c>
      <c r="I21" s="261" t="s">
        <v>100</v>
      </c>
      <c r="J21" s="261" t="s">
        <v>24</v>
      </c>
      <c r="K21" s="261" t="s">
        <v>101</v>
      </c>
      <c r="L21" s="261">
        <v>2.8</v>
      </c>
      <c r="M21" s="98">
        <v>1.1299999999999999</v>
      </c>
      <c r="N21" s="261">
        <v>42</v>
      </c>
      <c r="O21" s="97">
        <v>47.459999999999994</v>
      </c>
      <c r="P21" s="97">
        <v>25</v>
      </c>
      <c r="Q21" s="261">
        <v>10</v>
      </c>
    </row>
    <row r="22" spans="2:17" ht="15.75">
      <c r="B22" s="261">
        <v>1105920</v>
      </c>
      <c r="C22" s="261" t="s">
        <v>26</v>
      </c>
      <c r="D22" s="261" t="s">
        <v>102</v>
      </c>
      <c r="E22" s="42" t="s">
        <v>20</v>
      </c>
      <c r="F22" s="42">
        <v>52</v>
      </c>
      <c r="G22" s="42" t="s">
        <v>51</v>
      </c>
      <c r="H22" s="42" t="s">
        <v>22</v>
      </c>
      <c r="I22" s="261" t="s">
        <v>103</v>
      </c>
      <c r="J22" s="261" t="s">
        <v>24</v>
      </c>
      <c r="K22" s="261" t="s">
        <v>104</v>
      </c>
      <c r="L22" s="261">
        <v>3</v>
      </c>
      <c r="M22" s="98">
        <v>0.70399999999999996</v>
      </c>
      <c r="N22" s="261">
        <v>42</v>
      </c>
      <c r="O22" s="97">
        <v>29.567999999999998</v>
      </c>
      <c r="P22" s="97">
        <v>29.567999999999998</v>
      </c>
      <c r="Q22" s="261"/>
    </row>
    <row r="23" spans="2:17" ht="15.75">
      <c r="B23" s="261">
        <v>1114423</v>
      </c>
      <c r="C23" s="261" t="s">
        <v>26</v>
      </c>
      <c r="D23" s="261" t="s">
        <v>105</v>
      </c>
      <c r="E23" s="42" t="s">
        <v>20</v>
      </c>
      <c r="F23" s="42">
        <v>52</v>
      </c>
      <c r="G23" s="42" t="s">
        <v>99</v>
      </c>
      <c r="H23" s="42" t="s">
        <v>22</v>
      </c>
      <c r="I23" s="261" t="s">
        <v>106</v>
      </c>
      <c r="J23" s="261" t="s">
        <v>24</v>
      </c>
      <c r="K23" s="261" t="s">
        <v>107</v>
      </c>
      <c r="L23" s="261">
        <v>2.9</v>
      </c>
      <c r="M23" s="98">
        <v>1.1000000000000001</v>
      </c>
      <c r="N23" s="261">
        <v>42</v>
      </c>
      <c r="O23" s="97">
        <v>46.2</v>
      </c>
      <c r="P23" s="97">
        <v>31.077999999999999</v>
      </c>
      <c r="Q23" s="261">
        <v>10</v>
      </c>
    </row>
    <row r="24" spans="2:17" ht="15.75">
      <c r="B24" s="261">
        <v>1113126</v>
      </c>
      <c r="C24" s="261" t="s">
        <v>49</v>
      </c>
      <c r="D24" s="261" t="s">
        <v>108</v>
      </c>
      <c r="E24" s="42" t="s">
        <v>20</v>
      </c>
      <c r="F24" s="42">
        <v>71</v>
      </c>
      <c r="G24" s="42" t="s">
        <v>69</v>
      </c>
      <c r="H24" s="42" t="s">
        <v>22</v>
      </c>
      <c r="I24" s="261" t="s">
        <v>109</v>
      </c>
      <c r="J24" s="261" t="s">
        <v>24</v>
      </c>
      <c r="K24" s="261" t="s">
        <v>110</v>
      </c>
      <c r="L24" s="261">
        <v>3</v>
      </c>
      <c r="M24" s="98">
        <v>1.67</v>
      </c>
      <c r="N24" s="261">
        <v>42</v>
      </c>
      <c r="O24" s="97">
        <v>70.14</v>
      </c>
      <c r="P24" s="97">
        <v>25</v>
      </c>
      <c r="Q24" s="261">
        <v>10</v>
      </c>
    </row>
    <row r="25" spans="2:17" ht="15.75">
      <c r="B25" s="261">
        <v>1114358</v>
      </c>
      <c r="C25" s="261" t="s">
        <v>26</v>
      </c>
      <c r="D25" s="261" t="s">
        <v>111</v>
      </c>
      <c r="E25" s="42" t="s">
        <v>20</v>
      </c>
      <c r="F25" s="42">
        <v>66</v>
      </c>
      <c r="G25" s="42" t="s">
        <v>21</v>
      </c>
      <c r="H25" s="42" t="s">
        <v>22</v>
      </c>
      <c r="I25" s="261" t="s">
        <v>112</v>
      </c>
      <c r="J25" s="261" t="s">
        <v>24</v>
      </c>
      <c r="K25" s="261" t="s">
        <v>113</v>
      </c>
      <c r="L25" s="261">
        <v>2.8</v>
      </c>
      <c r="M25" s="98">
        <v>1.59</v>
      </c>
      <c r="N25" s="261">
        <v>42</v>
      </c>
      <c r="O25" s="97">
        <v>66.78</v>
      </c>
      <c r="P25" s="97">
        <v>25</v>
      </c>
      <c r="Q25" s="261">
        <v>10</v>
      </c>
    </row>
    <row r="26" spans="2:17" ht="15.75">
      <c r="B26" s="261">
        <v>1114995</v>
      </c>
      <c r="C26" s="261" t="s">
        <v>114</v>
      </c>
      <c r="D26" s="261" t="s">
        <v>115</v>
      </c>
      <c r="E26" s="42" t="s">
        <v>20</v>
      </c>
      <c r="F26" s="42">
        <v>75</v>
      </c>
      <c r="G26" s="42" t="s">
        <v>36</v>
      </c>
      <c r="H26" s="42" t="s">
        <v>36</v>
      </c>
      <c r="I26" s="261" t="s">
        <v>116</v>
      </c>
      <c r="J26" s="261" t="s">
        <v>24</v>
      </c>
      <c r="K26" s="261" t="s">
        <v>117</v>
      </c>
      <c r="L26" s="261">
        <v>3</v>
      </c>
      <c r="M26" s="98">
        <v>0.97599999999999998</v>
      </c>
      <c r="N26" s="261">
        <v>42</v>
      </c>
      <c r="O26" s="97">
        <v>40.991999999999997</v>
      </c>
      <c r="P26" s="97">
        <v>25.748000000000001</v>
      </c>
      <c r="Q26" s="261">
        <v>10</v>
      </c>
    </row>
    <row r="27" spans="2:17" ht="15.75">
      <c r="B27" s="261">
        <v>1073017</v>
      </c>
      <c r="C27" s="261" t="s">
        <v>26</v>
      </c>
      <c r="D27" s="261" t="s">
        <v>118</v>
      </c>
      <c r="E27" s="42" t="s">
        <v>41</v>
      </c>
      <c r="F27" s="42">
        <v>63</v>
      </c>
      <c r="G27" s="42" t="s">
        <v>21</v>
      </c>
      <c r="H27" s="42" t="s">
        <v>28</v>
      </c>
      <c r="I27" s="261" t="s">
        <v>119</v>
      </c>
      <c r="J27" s="261" t="s">
        <v>24</v>
      </c>
      <c r="K27" s="261" t="s">
        <v>120</v>
      </c>
      <c r="L27" s="261">
        <v>3.2</v>
      </c>
      <c r="M27" s="98">
        <v>0.73</v>
      </c>
      <c r="N27" s="261">
        <v>42</v>
      </c>
      <c r="O27" s="97">
        <v>30.66</v>
      </c>
      <c r="P27" s="97">
        <v>18.532</v>
      </c>
      <c r="Q27" s="261">
        <v>10</v>
      </c>
    </row>
    <row r="28" spans="2:17" ht="15.75">
      <c r="B28" s="261">
        <v>1115293</v>
      </c>
      <c r="C28" s="261" t="s">
        <v>49</v>
      </c>
      <c r="D28" s="261" t="s">
        <v>121</v>
      </c>
      <c r="E28" s="42" t="s">
        <v>41</v>
      </c>
      <c r="F28" s="42">
        <v>70</v>
      </c>
      <c r="G28" s="42" t="s">
        <v>122</v>
      </c>
      <c r="H28" s="42" t="s">
        <v>52</v>
      </c>
      <c r="I28" s="261" t="s">
        <v>123</v>
      </c>
      <c r="J28" s="261" t="s">
        <v>24</v>
      </c>
      <c r="K28" s="261" t="s">
        <v>124</v>
      </c>
      <c r="L28" s="261">
        <v>2.9</v>
      </c>
      <c r="M28" s="98">
        <v>0.58199999999999996</v>
      </c>
      <c r="N28" s="261">
        <v>42</v>
      </c>
      <c r="O28" s="97">
        <v>24.443999999999999</v>
      </c>
      <c r="P28" s="97">
        <v>24.443999999999999</v>
      </c>
      <c r="Q28" s="261"/>
    </row>
    <row r="29" spans="2:17" ht="15.75">
      <c r="B29" s="261">
        <v>1115967</v>
      </c>
      <c r="C29" s="261" t="s">
        <v>125</v>
      </c>
      <c r="D29" s="261" t="s">
        <v>126</v>
      </c>
      <c r="E29" s="42" t="s">
        <v>20</v>
      </c>
      <c r="F29" s="42">
        <v>65</v>
      </c>
      <c r="G29" s="42" t="s">
        <v>127</v>
      </c>
      <c r="H29" s="42" t="s">
        <v>22</v>
      </c>
      <c r="I29" s="261" t="s">
        <v>128</v>
      </c>
      <c r="J29" s="261" t="s">
        <v>24</v>
      </c>
      <c r="K29" s="261" t="s">
        <v>129</v>
      </c>
      <c r="L29" s="261">
        <v>2.9</v>
      </c>
      <c r="M29" s="98">
        <v>0.78600000000000003</v>
      </c>
      <c r="N29" s="261">
        <v>42</v>
      </c>
      <c r="O29" s="97">
        <v>33.012</v>
      </c>
      <c r="P29" s="97">
        <v>14.841999999999999</v>
      </c>
      <c r="Q29" s="261">
        <v>10</v>
      </c>
    </row>
    <row r="30" spans="2:17" ht="15.75">
      <c r="B30" s="261">
        <v>1116124</v>
      </c>
      <c r="C30" s="261" t="s">
        <v>18</v>
      </c>
      <c r="D30" s="261" t="s">
        <v>130</v>
      </c>
      <c r="E30" s="42" t="s">
        <v>20</v>
      </c>
      <c r="F30" s="42">
        <v>50</v>
      </c>
      <c r="G30" s="42" t="s">
        <v>21</v>
      </c>
      <c r="H30" s="42" t="s">
        <v>22</v>
      </c>
      <c r="I30" s="261" t="s">
        <v>131</v>
      </c>
      <c r="J30" s="261" t="s">
        <v>24</v>
      </c>
      <c r="K30" s="261" t="s">
        <v>132</v>
      </c>
      <c r="L30" s="261">
        <v>3</v>
      </c>
      <c r="M30" s="98">
        <v>0.65</v>
      </c>
      <c r="N30" s="261">
        <v>42</v>
      </c>
      <c r="O30" s="97">
        <v>27.3</v>
      </c>
      <c r="P30" s="97">
        <v>27.3</v>
      </c>
      <c r="Q30" s="261"/>
    </row>
    <row r="31" spans="2:17" ht="15.75">
      <c r="B31" s="261">
        <v>1116308</v>
      </c>
      <c r="C31" s="261" t="s">
        <v>26</v>
      </c>
      <c r="D31" s="261" t="s">
        <v>133</v>
      </c>
      <c r="E31" s="42" t="s">
        <v>41</v>
      </c>
      <c r="F31" s="42">
        <v>63</v>
      </c>
      <c r="G31" s="42" t="s">
        <v>21</v>
      </c>
      <c r="H31" s="42" t="s">
        <v>52</v>
      </c>
      <c r="I31" s="261" t="s">
        <v>134</v>
      </c>
      <c r="J31" s="261" t="s">
        <v>24</v>
      </c>
      <c r="K31" s="261" t="s">
        <v>135</v>
      </c>
      <c r="L31" s="261">
        <v>1.5</v>
      </c>
      <c r="M31" s="98">
        <v>0.626</v>
      </c>
      <c r="N31" s="261">
        <v>42</v>
      </c>
      <c r="O31" s="97">
        <v>26.292000000000002</v>
      </c>
      <c r="P31" s="97">
        <v>26.292000000000002</v>
      </c>
      <c r="Q31" s="261"/>
    </row>
    <row r="32" spans="2:17" ht="15.75">
      <c r="B32" s="261">
        <v>1115065</v>
      </c>
      <c r="C32" s="261" t="s">
        <v>136</v>
      </c>
      <c r="D32" s="261" t="s">
        <v>137</v>
      </c>
      <c r="E32" s="42" t="s">
        <v>41</v>
      </c>
      <c r="F32" s="42">
        <v>71</v>
      </c>
      <c r="G32" s="42" t="s">
        <v>21</v>
      </c>
      <c r="H32" s="42" t="s">
        <v>28</v>
      </c>
      <c r="I32" s="261" t="s">
        <v>138</v>
      </c>
      <c r="J32" s="261" t="s">
        <v>24</v>
      </c>
      <c r="K32" s="261" t="s">
        <v>139</v>
      </c>
      <c r="L32" s="261">
        <v>2.9</v>
      </c>
      <c r="M32" s="98">
        <v>0.51400000000000001</v>
      </c>
      <c r="N32" s="261">
        <v>42</v>
      </c>
      <c r="O32" s="97">
        <v>21.588000000000001</v>
      </c>
      <c r="P32" s="97">
        <v>21.588000000000001</v>
      </c>
      <c r="Q32" s="261"/>
    </row>
    <row r="33" spans="2:17" ht="15.75">
      <c r="B33" s="261">
        <v>1116425</v>
      </c>
      <c r="C33" s="261" t="s">
        <v>140</v>
      </c>
      <c r="D33" s="261" t="s">
        <v>141</v>
      </c>
      <c r="E33" s="42" t="s">
        <v>20</v>
      </c>
      <c r="F33" s="42">
        <v>49</v>
      </c>
      <c r="G33" s="42" t="s">
        <v>21</v>
      </c>
      <c r="H33" s="42" t="s">
        <v>28</v>
      </c>
      <c r="I33" s="261" t="s">
        <v>142</v>
      </c>
      <c r="J33" s="261" t="s">
        <v>24</v>
      </c>
      <c r="K33" s="261" t="s">
        <v>143</v>
      </c>
      <c r="L33" s="261">
        <v>2.8</v>
      </c>
      <c r="M33" s="98">
        <v>0.58799999999999997</v>
      </c>
      <c r="N33" s="261">
        <v>42</v>
      </c>
      <c r="O33" s="97">
        <v>24.695999999999998</v>
      </c>
      <c r="P33" s="97">
        <v>24.695999999999998</v>
      </c>
      <c r="Q33" s="261"/>
    </row>
    <row r="34" spans="2:17" ht="15.75">
      <c r="B34" s="261">
        <v>1116746</v>
      </c>
      <c r="C34" s="261" t="s">
        <v>49</v>
      </c>
      <c r="D34" s="261" t="s">
        <v>144</v>
      </c>
      <c r="E34" s="42" t="s">
        <v>20</v>
      </c>
      <c r="F34" s="42">
        <v>42</v>
      </c>
      <c r="G34" s="42" t="s">
        <v>51</v>
      </c>
      <c r="H34" s="42" t="s">
        <v>28</v>
      </c>
      <c r="I34" s="261" t="s">
        <v>145</v>
      </c>
      <c r="J34" s="261" t="s">
        <v>24</v>
      </c>
      <c r="K34" s="261" t="s">
        <v>146</v>
      </c>
      <c r="L34" s="261">
        <v>3.5</v>
      </c>
      <c r="M34" s="98">
        <v>1.21</v>
      </c>
      <c r="N34" s="261">
        <v>42</v>
      </c>
      <c r="O34" s="97">
        <v>50.82</v>
      </c>
      <c r="P34" s="97">
        <v>30.75</v>
      </c>
      <c r="Q34" s="261">
        <v>10</v>
      </c>
    </row>
    <row r="35" spans="2:17" ht="15.75">
      <c r="B35" s="261">
        <v>1116850</v>
      </c>
      <c r="C35" s="261" t="s">
        <v>49</v>
      </c>
      <c r="D35" s="261" t="s">
        <v>147</v>
      </c>
      <c r="E35" s="42" t="s">
        <v>41</v>
      </c>
      <c r="F35" s="42">
        <v>53</v>
      </c>
      <c r="G35" s="42" t="s">
        <v>21</v>
      </c>
      <c r="H35" s="42" t="s">
        <v>22</v>
      </c>
      <c r="I35" s="261" t="s">
        <v>148</v>
      </c>
      <c r="J35" s="261" t="s">
        <v>24</v>
      </c>
      <c r="K35" s="261" t="s">
        <v>149</v>
      </c>
      <c r="L35" s="261">
        <v>3.2</v>
      </c>
      <c r="M35" s="98">
        <v>1.0900000000000001</v>
      </c>
      <c r="N35" s="261">
        <v>42</v>
      </c>
      <c r="O35" s="97">
        <v>45.78</v>
      </c>
      <c r="P35" s="97">
        <v>23.779999999999998</v>
      </c>
      <c r="Q35" s="261">
        <v>10</v>
      </c>
    </row>
    <row r="36" spans="2:17" ht="15.75">
      <c r="B36" s="261">
        <v>1117261</v>
      </c>
      <c r="C36" s="261" t="s">
        <v>26</v>
      </c>
      <c r="D36" s="261" t="s">
        <v>150</v>
      </c>
      <c r="E36" s="42" t="s">
        <v>20</v>
      </c>
      <c r="F36" s="42">
        <v>61</v>
      </c>
      <c r="G36" s="42" t="s">
        <v>21</v>
      </c>
      <c r="H36" s="42" t="s">
        <v>52</v>
      </c>
      <c r="I36" s="261" t="s">
        <v>151</v>
      </c>
      <c r="J36" s="261" t="s">
        <v>24</v>
      </c>
      <c r="K36" s="261" t="s">
        <v>152</v>
      </c>
      <c r="L36" s="261">
        <v>3</v>
      </c>
      <c r="M36" s="98">
        <v>1.32</v>
      </c>
      <c r="N36" s="261">
        <v>42</v>
      </c>
      <c r="O36" s="97">
        <v>55.440000000000005</v>
      </c>
      <c r="P36" s="97">
        <v>32.39</v>
      </c>
      <c r="Q36" s="261">
        <v>10</v>
      </c>
    </row>
    <row r="37" spans="2:17" ht="15.75">
      <c r="B37" s="261">
        <v>1117035</v>
      </c>
      <c r="C37" s="261" t="s">
        <v>18</v>
      </c>
      <c r="D37" s="261" t="s">
        <v>153</v>
      </c>
      <c r="E37" s="42" t="s">
        <v>41</v>
      </c>
      <c r="F37" s="42">
        <v>42</v>
      </c>
      <c r="G37" s="42" t="s">
        <v>21</v>
      </c>
      <c r="H37" s="42" t="s">
        <v>22</v>
      </c>
      <c r="I37" s="261" t="s">
        <v>154</v>
      </c>
      <c r="J37" s="261" t="s">
        <v>24</v>
      </c>
      <c r="K37" s="261" t="s">
        <v>155</v>
      </c>
      <c r="L37" s="261">
        <v>2.8</v>
      </c>
      <c r="M37" s="98">
        <v>0.40600000000000003</v>
      </c>
      <c r="N37" s="261">
        <v>41.999999999999993</v>
      </c>
      <c r="O37" s="97">
        <v>17.052</v>
      </c>
      <c r="P37" s="97">
        <v>17.052</v>
      </c>
      <c r="Q37" s="261"/>
    </row>
    <row r="38" spans="2:17" ht="15.75">
      <c r="B38" s="261">
        <v>1117381</v>
      </c>
      <c r="C38" s="261" t="s">
        <v>26</v>
      </c>
      <c r="D38" s="261" t="s">
        <v>156</v>
      </c>
      <c r="E38" s="42" t="s">
        <v>20</v>
      </c>
      <c r="F38" s="42">
        <v>61</v>
      </c>
      <c r="G38" s="42" t="s">
        <v>157</v>
      </c>
      <c r="H38" s="42">
        <v>0</v>
      </c>
      <c r="I38" s="261" t="s">
        <v>158</v>
      </c>
      <c r="J38" s="261" t="s">
        <v>24</v>
      </c>
      <c r="K38" s="261" t="s">
        <v>159</v>
      </c>
      <c r="L38" s="261">
        <v>2.9</v>
      </c>
      <c r="M38" s="98">
        <v>0.42799999999999999</v>
      </c>
      <c r="N38" s="261">
        <v>42</v>
      </c>
      <c r="O38" s="97">
        <v>17.975999999999999</v>
      </c>
      <c r="P38" s="97">
        <v>17.975999999999999</v>
      </c>
      <c r="Q38" s="261"/>
    </row>
    <row r="39" spans="2:17" ht="15.75">
      <c r="B39" s="261">
        <v>1112750</v>
      </c>
      <c r="C39" s="261" t="s">
        <v>18</v>
      </c>
      <c r="D39" s="261" t="s">
        <v>160</v>
      </c>
      <c r="E39" s="42" t="s">
        <v>41</v>
      </c>
      <c r="F39" s="42">
        <v>69</v>
      </c>
      <c r="G39" s="42" t="s">
        <v>21</v>
      </c>
      <c r="H39" s="42" t="s">
        <v>52</v>
      </c>
      <c r="I39" s="261" t="s">
        <v>161</v>
      </c>
      <c r="J39" s="261" t="s">
        <v>24</v>
      </c>
      <c r="K39" s="261" t="s">
        <v>162</v>
      </c>
      <c r="L39" s="261">
        <v>2.8</v>
      </c>
      <c r="M39" s="98">
        <v>0.94799999999999995</v>
      </c>
      <c r="N39" s="261">
        <v>42</v>
      </c>
      <c r="O39" s="97">
        <v>39.815999999999995</v>
      </c>
      <c r="P39" s="97">
        <v>26.568000000000001</v>
      </c>
      <c r="Q39" s="261">
        <v>10</v>
      </c>
    </row>
    <row r="40" spans="2:17" ht="15.75">
      <c r="B40" s="261">
        <v>1117542</v>
      </c>
      <c r="C40" s="261" t="s">
        <v>140</v>
      </c>
      <c r="D40" s="261" t="s">
        <v>163</v>
      </c>
      <c r="E40" s="42" t="s">
        <v>20</v>
      </c>
      <c r="F40" s="42">
        <v>31</v>
      </c>
      <c r="G40" s="42" t="s">
        <v>21</v>
      </c>
      <c r="H40" s="42" t="s">
        <v>22</v>
      </c>
      <c r="I40" s="261" t="s">
        <v>164</v>
      </c>
      <c r="J40" s="261" t="s">
        <v>24</v>
      </c>
      <c r="K40" s="261" t="s">
        <v>165</v>
      </c>
      <c r="L40" s="261">
        <v>2.7</v>
      </c>
      <c r="M40" s="98">
        <v>0.92800000000000005</v>
      </c>
      <c r="N40" s="261">
        <v>42</v>
      </c>
      <c r="O40" s="97">
        <v>38.975999999999999</v>
      </c>
      <c r="P40" s="97">
        <v>28.126000000000001</v>
      </c>
      <c r="Q40" s="261">
        <v>10</v>
      </c>
    </row>
    <row r="41" spans="2:17" ht="15.75">
      <c r="B41" s="261">
        <v>1114164</v>
      </c>
      <c r="C41" s="261" t="s">
        <v>26</v>
      </c>
      <c r="D41" s="261" t="s">
        <v>166</v>
      </c>
      <c r="E41" s="42" t="s">
        <v>20</v>
      </c>
      <c r="F41" s="42">
        <v>65</v>
      </c>
      <c r="G41" s="42" t="s">
        <v>21</v>
      </c>
      <c r="H41" s="42" t="s">
        <v>52</v>
      </c>
      <c r="I41" s="261" t="s">
        <v>167</v>
      </c>
      <c r="J41" s="261" t="s">
        <v>24</v>
      </c>
      <c r="K41" s="261" t="s">
        <v>168</v>
      </c>
      <c r="L41" s="261">
        <v>3.2</v>
      </c>
      <c r="M41" s="98">
        <v>0.84199999999999997</v>
      </c>
      <c r="N41" s="261">
        <v>42</v>
      </c>
      <c r="O41" s="97">
        <v>35.363999999999997</v>
      </c>
      <c r="P41" s="97">
        <v>19.106000000000002</v>
      </c>
      <c r="Q41" s="261">
        <v>10</v>
      </c>
    </row>
    <row r="42" spans="2:17" ht="15.75">
      <c r="B42" s="261">
        <v>1117498</v>
      </c>
      <c r="C42" s="261" t="s">
        <v>18</v>
      </c>
      <c r="D42" s="261" t="s">
        <v>169</v>
      </c>
      <c r="E42" s="42" t="s">
        <v>20</v>
      </c>
      <c r="F42" s="42">
        <v>67</v>
      </c>
      <c r="G42" s="42" t="s">
        <v>21</v>
      </c>
      <c r="H42" s="42" t="s">
        <v>28</v>
      </c>
      <c r="I42" s="261" t="s">
        <v>170</v>
      </c>
      <c r="J42" s="261" t="s">
        <v>24</v>
      </c>
      <c r="K42" s="261" t="s">
        <v>171</v>
      </c>
      <c r="L42" s="261">
        <v>2.4</v>
      </c>
      <c r="M42" s="98">
        <v>1.1299999999999999</v>
      </c>
      <c r="N42" s="261">
        <v>42</v>
      </c>
      <c r="O42" s="97">
        <v>47.459999999999994</v>
      </c>
      <c r="P42" s="97">
        <v>32.472000000000001</v>
      </c>
      <c r="Q42" s="261">
        <v>10</v>
      </c>
    </row>
    <row r="43" spans="2:17" ht="15.75">
      <c r="B43" s="261">
        <v>1118458</v>
      </c>
      <c r="C43" s="261" t="s">
        <v>26</v>
      </c>
      <c r="D43" s="261" t="s">
        <v>172</v>
      </c>
      <c r="E43" s="42" t="s">
        <v>20</v>
      </c>
      <c r="F43" s="42">
        <v>60</v>
      </c>
      <c r="G43" s="42" t="s">
        <v>69</v>
      </c>
      <c r="H43" s="42" t="s">
        <v>28</v>
      </c>
      <c r="I43" s="261" t="s">
        <v>173</v>
      </c>
      <c r="J43" s="261" t="s">
        <v>24</v>
      </c>
      <c r="K43" s="261" t="s">
        <v>174</v>
      </c>
      <c r="L43" s="261">
        <v>2.4</v>
      </c>
      <c r="M43" s="98">
        <v>0.75600000000000001</v>
      </c>
      <c r="N43" s="261">
        <v>42</v>
      </c>
      <c r="O43" s="97">
        <v>31.751999999999999</v>
      </c>
      <c r="P43" s="97">
        <v>15.416</v>
      </c>
      <c r="Q43" s="261">
        <v>10</v>
      </c>
    </row>
    <row r="44" spans="2:17" ht="15.75">
      <c r="B44" s="261">
        <v>1117551</v>
      </c>
      <c r="C44" s="261" t="s">
        <v>26</v>
      </c>
      <c r="D44" s="261" t="s">
        <v>175</v>
      </c>
      <c r="E44" s="42" t="s">
        <v>20</v>
      </c>
      <c r="F44" s="42">
        <v>76</v>
      </c>
      <c r="G44" s="42" t="s">
        <v>36</v>
      </c>
      <c r="H44" s="42" t="s">
        <v>36</v>
      </c>
      <c r="I44" s="261" t="s">
        <v>176</v>
      </c>
      <c r="J44" s="261" t="s">
        <v>24</v>
      </c>
      <c r="K44" s="261" t="s">
        <v>177</v>
      </c>
      <c r="L44" s="261">
        <v>2.9</v>
      </c>
      <c r="M44" s="98">
        <v>1.1299999999999999</v>
      </c>
      <c r="N44" s="261">
        <v>42</v>
      </c>
      <c r="O44" s="97">
        <v>47.459999999999994</v>
      </c>
      <c r="P44" s="97">
        <v>28.044</v>
      </c>
      <c r="Q44" s="261">
        <v>10</v>
      </c>
    </row>
    <row r="45" spans="2:17" ht="15.75">
      <c r="B45" s="261">
        <v>1118324</v>
      </c>
      <c r="C45" s="261" t="s">
        <v>49</v>
      </c>
      <c r="D45" s="261" t="s">
        <v>178</v>
      </c>
      <c r="E45" s="42" t="s">
        <v>20</v>
      </c>
      <c r="F45" s="42">
        <v>65</v>
      </c>
      <c r="G45" s="42" t="s">
        <v>21</v>
      </c>
      <c r="H45" s="42" t="s">
        <v>22</v>
      </c>
      <c r="I45" s="261" t="s">
        <v>179</v>
      </c>
      <c r="J45" s="261" t="s">
        <v>24</v>
      </c>
      <c r="K45" s="261" t="s">
        <v>180</v>
      </c>
      <c r="L45" s="261">
        <v>3.4</v>
      </c>
      <c r="M45" s="98">
        <v>0.432</v>
      </c>
      <c r="N45" s="261">
        <v>42</v>
      </c>
      <c r="O45" s="97">
        <v>18.143999999999998</v>
      </c>
      <c r="P45" s="97">
        <v>18.143999999999998</v>
      </c>
      <c r="Q45" s="261"/>
    </row>
    <row r="46" spans="2:17" ht="15.75">
      <c r="B46" s="261">
        <v>1114830</v>
      </c>
      <c r="C46" s="261" t="s">
        <v>18</v>
      </c>
      <c r="D46" s="261" t="s">
        <v>181</v>
      </c>
      <c r="E46" s="42" t="s">
        <v>20</v>
      </c>
      <c r="F46" s="42">
        <v>52</v>
      </c>
      <c r="G46" s="42" t="s">
        <v>51</v>
      </c>
      <c r="H46" s="42" t="s">
        <v>52</v>
      </c>
      <c r="I46" s="261" t="s">
        <v>182</v>
      </c>
      <c r="J46" s="261" t="s">
        <v>24</v>
      </c>
      <c r="K46" s="261" t="s">
        <v>183</v>
      </c>
      <c r="L46" s="261">
        <v>1.5</v>
      </c>
      <c r="M46" s="98">
        <v>0.27200000000000002</v>
      </c>
      <c r="N46" s="261">
        <v>42</v>
      </c>
      <c r="O46" s="97">
        <v>11.424000000000001</v>
      </c>
      <c r="P46" s="97">
        <v>0</v>
      </c>
      <c r="Q46" s="261">
        <v>10</v>
      </c>
    </row>
    <row r="47" spans="2:17" ht="15.75">
      <c r="B47" s="261">
        <v>1118531</v>
      </c>
      <c r="C47" s="261" t="s">
        <v>26</v>
      </c>
      <c r="D47" s="261" t="s">
        <v>184</v>
      </c>
      <c r="E47" s="42" t="s">
        <v>41</v>
      </c>
      <c r="F47" s="42">
        <v>51</v>
      </c>
      <c r="G47" s="42" t="s">
        <v>21</v>
      </c>
      <c r="H47" s="42" t="s">
        <v>22</v>
      </c>
      <c r="I47" s="261" t="s">
        <v>185</v>
      </c>
      <c r="J47" s="261" t="s">
        <v>24</v>
      </c>
      <c r="K47" s="261" t="s">
        <v>186</v>
      </c>
      <c r="L47" s="261">
        <v>2.5</v>
      </c>
      <c r="M47" s="98">
        <v>0.36799999999999999</v>
      </c>
      <c r="N47" s="261">
        <v>42</v>
      </c>
      <c r="O47" s="97">
        <v>15.456</v>
      </c>
      <c r="P47" s="97">
        <v>15.456</v>
      </c>
      <c r="Q47" s="261"/>
    </row>
    <row r="48" spans="2:17" ht="15.75">
      <c r="B48" s="261">
        <v>610544</v>
      </c>
      <c r="C48" s="261" t="s">
        <v>125</v>
      </c>
      <c r="D48" s="261" t="s">
        <v>187</v>
      </c>
      <c r="E48" s="42" t="s">
        <v>41</v>
      </c>
      <c r="F48" s="42">
        <v>65</v>
      </c>
      <c r="G48" s="42" t="s">
        <v>51</v>
      </c>
      <c r="H48" s="42" t="s">
        <v>52</v>
      </c>
      <c r="I48" s="261" t="s">
        <v>188</v>
      </c>
      <c r="J48" s="261" t="s">
        <v>24</v>
      </c>
      <c r="K48" s="261" t="s">
        <v>189</v>
      </c>
      <c r="L48" s="261">
        <v>3</v>
      </c>
      <c r="M48" s="98">
        <v>0.51200000000000001</v>
      </c>
      <c r="N48" s="261">
        <v>42</v>
      </c>
      <c r="O48" s="97">
        <v>21.504000000000001</v>
      </c>
      <c r="P48" s="97">
        <v>21.504000000000001</v>
      </c>
      <c r="Q48" s="261"/>
    </row>
    <row r="49" spans="2:17" ht="15.75">
      <c r="B49" s="261">
        <v>1118897</v>
      </c>
      <c r="C49" s="261" t="s">
        <v>26</v>
      </c>
      <c r="D49" s="261" t="s">
        <v>190</v>
      </c>
      <c r="E49" s="42" t="s">
        <v>20</v>
      </c>
      <c r="F49" s="42">
        <v>42</v>
      </c>
      <c r="G49" s="42" t="s">
        <v>36</v>
      </c>
      <c r="H49" s="42" t="s">
        <v>36</v>
      </c>
      <c r="I49" s="261" t="s">
        <v>191</v>
      </c>
      <c r="J49" s="261" t="s">
        <v>24</v>
      </c>
      <c r="K49" s="261" t="s">
        <v>192</v>
      </c>
      <c r="L49" s="261">
        <v>2.9</v>
      </c>
      <c r="M49" s="98">
        <v>8.9600000000000009</v>
      </c>
      <c r="N49" s="261">
        <v>42</v>
      </c>
      <c r="O49" s="97">
        <v>376.32000000000005</v>
      </c>
      <c r="P49" s="97">
        <v>25</v>
      </c>
      <c r="Q49" s="261">
        <v>10</v>
      </c>
    </row>
    <row r="50" spans="2:17" ht="15.75">
      <c r="B50" s="261">
        <v>1119193</v>
      </c>
      <c r="C50" s="261" t="s">
        <v>18</v>
      </c>
      <c r="D50" s="261" t="s">
        <v>193</v>
      </c>
      <c r="E50" s="42" t="s">
        <v>41</v>
      </c>
      <c r="F50" s="42">
        <v>66</v>
      </c>
      <c r="G50" s="42" t="s">
        <v>21</v>
      </c>
      <c r="H50" s="42" t="s">
        <v>28</v>
      </c>
      <c r="I50" s="261" t="s">
        <v>194</v>
      </c>
      <c r="J50" s="261" t="s">
        <v>24</v>
      </c>
      <c r="K50" s="261" t="s">
        <v>195</v>
      </c>
      <c r="L50" s="261">
        <v>3.2</v>
      </c>
      <c r="M50" s="98">
        <v>3.78</v>
      </c>
      <c r="N50" s="261">
        <v>42</v>
      </c>
      <c r="O50" s="97">
        <v>158.76</v>
      </c>
      <c r="P50" s="97">
        <v>25</v>
      </c>
      <c r="Q50" s="261">
        <v>10</v>
      </c>
    </row>
    <row r="51" spans="2:17" ht="15.75">
      <c r="B51" s="261">
        <v>1117790</v>
      </c>
      <c r="C51" s="261" t="s">
        <v>18</v>
      </c>
      <c r="D51" s="261" t="s">
        <v>196</v>
      </c>
      <c r="E51" s="42" t="s">
        <v>20</v>
      </c>
      <c r="F51" s="42">
        <v>58</v>
      </c>
      <c r="G51" s="42" t="s">
        <v>157</v>
      </c>
      <c r="H51" s="42" t="s">
        <v>36</v>
      </c>
      <c r="I51" s="261" t="s">
        <v>197</v>
      </c>
      <c r="J51" s="261" t="s">
        <v>24</v>
      </c>
      <c r="K51" s="261" t="s">
        <v>198</v>
      </c>
      <c r="L51" s="261">
        <v>2.2000000000000002</v>
      </c>
      <c r="M51" s="98">
        <v>0.40200000000000002</v>
      </c>
      <c r="N51" s="261">
        <v>42</v>
      </c>
      <c r="O51" s="97">
        <v>16.884</v>
      </c>
      <c r="P51" s="97">
        <v>16.884</v>
      </c>
      <c r="Q51" s="261"/>
    </row>
    <row r="52" spans="2:17" ht="15.75">
      <c r="B52" s="261">
        <v>1119017</v>
      </c>
      <c r="C52" s="261" t="s">
        <v>18</v>
      </c>
      <c r="D52" s="261" t="s">
        <v>199</v>
      </c>
      <c r="E52" s="42" t="s">
        <v>20</v>
      </c>
      <c r="F52" s="42">
        <v>47</v>
      </c>
      <c r="G52" s="42" t="s">
        <v>21</v>
      </c>
      <c r="H52" s="42" t="s">
        <v>22</v>
      </c>
      <c r="I52" s="261" t="s">
        <v>200</v>
      </c>
      <c r="J52" s="261" t="s">
        <v>24</v>
      </c>
      <c r="K52" s="261" t="s">
        <v>201</v>
      </c>
      <c r="L52" s="261">
        <v>2.9</v>
      </c>
      <c r="M52" s="98">
        <v>0.90800000000000003</v>
      </c>
      <c r="N52" s="261">
        <v>42</v>
      </c>
      <c r="O52" s="97">
        <v>38.136000000000003</v>
      </c>
      <c r="P52" s="97">
        <v>22.714000000000002</v>
      </c>
      <c r="Q52" s="261">
        <v>10</v>
      </c>
    </row>
    <row r="53" spans="2:17" ht="15.75">
      <c r="B53" s="261">
        <v>1118908</v>
      </c>
      <c r="C53" s="261" t="s">
        <v>18</v>
      </c>
      <c r="D53" s="261" t="s">
        <v>202</v>
      </c>
      <c r="E53" s="42" t="s">
        <v>41</v>
      </c>
      <c r="F53" s="42">
        <v>64</v>
      </c>
      <c r="G53" s="42" t="s">
        <v>21</v>
      </c>
      <c r="H53" s="42" t="s">
        <v>52</v>
      </c>
      <c r="I53" s="261" t="s">
        <v>203</v>
      </c>
      <c r="J53" s="261" t="s">
        <v>24</v>
      </c>
      <c r="K53" s="261" t="s">
        <v>204</v>
      </c>
      <c r="L53" s="261">
        <v>3.1</v>
      </c>
      <c r="M53" s="98">
        <v>0.68</v>
      </c>
      <c r="N53" s="261">
        <v>42</v>
      </c>
      <c r="O53" s="97">
        <v>28.560000000000002</v>
      </c>
      <c r="P53" s="97">
        <v>28.560000000000002</v>
      </c>
      <c r="Q53" s="261"/>
    </row>
    <row r="54" spans="2:17" ht="15.75">
      <c r="B54" s="261">
        <v>1119683</v>
      </c>
      <c r="C54" s="261" t="s">
        <v>26</v>
      </c>
      <c r="D54" s="261" t="s">
        <v>205</v>
      </c>
      <c r="E54" s="42" t="s">
        <v>41</v>
      </c>
      <c r="F54" s="42">
        <v>65</v>
      </c>
      <c r="G54" s="42" t="s">
        <v>77</v>
      </c>
      <c r="H54" s="42" t="s">
        <v>36</v>
      </c>
      <c r="I54" s="261" t="s">
        <v>206</v>
      </c>
      <c r="J54" s="261" t="s">
        <v>24</v>
      </c>
      <c r="K54" s="261" t="s">
        <v>207</v>
      </c>
      <c r="L54" s="261">
        <v>3.4</v>
      </c>
      <c r="M54" s="98">
        <v>1.34</v>
      </c>
      <c r="N54" s="261">
        <v>42</v>
      </c>
      <c r="O54" s="97">
        <v>56.28</v>
      </c>
      <c r="P54" s="97">
        <v>25</v>
      </c>
      <c r="Q54" s="261">
        <v>10</v>
      </c>
    </row>
    <row r="55" spans="2:17" ht="15.75">
      <c r="B55" s="261">
        <v>1119101</v>
      </c>
      <c r="C55" s="261" t="s">
        <v>26</v>
      </c>
      <c r="D55" s="261" t="s">
        <v>208</v>
      </c>
      <c r="E55" s="42" t="s">
        <v>20</v>
      </c>
      <c r="F55" s="42">
        <v>46</v>
      </c>
      <c r="G55" s="42" t="s">
        <v>21</v>
      </c>
      <c r="H55" s="42" t="s">
        <v>22</v>
      </c>
      <c r="I55" s="261" t="s">
        <v>209</v>
      </c>
      <c r="J55" s="261" t="s">
        <v>24</v>
      </c>
      <c r="K55" s="261" t="s">
        <v>210</v>
      </c>
      <c r="L55" s="261">
        <v>1.6</v>
      </c>
      <c r="M55" s="98">
        <v>0.35799999999999998</v>
      </c>
      <c r="N55" s="261">
        <v>42</v>
      </c>
      <c r="O55" s="97">
        <v>15.036</v>
      </c>
      <c r="P55" s="97">
        <v>15.036</v>
      </c>
      <c r="Q55" s="261"/>
    </row>
    <row r="56" spans="2:17" ht="15.75">
      <c r="B56" s="261">
        <v>1118260</v>
      </c>
      <c r="C56" s="261" t="s">
        <v>18</v>
      </c>
      <c r="D56" s="261" t="s">
        <v>211</v>
      </c>
      <c r="E56" s="42" t="s">
        <v>41</v>
      </c>
      <c r="F56" s="42">
        <v>61</v>
      </c>
      <c r="G56" s="42" t="s">
        <v>157</v>
      </c>
      <c r="H56" s="42">
        <v>0</v>
      </c>
      <c r="I56" s="261" t="s">
        <v>212</v>
      </c>
      <c r="J56" s="261" t="s">
        <v>24</v>
      </c>
      <c r="K56" s="261" t="s">
        <v>213</v>
      </c>
      <c r="L56" s="261">
        <v>2.5</v>
      </c>
      <c r="M56" s="98">
        <v>0.80800000000000005</v>
      </c>
      <c r="N56" s="261">
        <v>42</v>
      </c>
      <c r="O56" s="97">
        <v>33.936</v>
      </c>
      <c r="P56" s="97">
        <v>21.812000000000001</v>
      </c>
      <c r="Q56" s="261">
        <v>10</v>
      </c>
    </row>
    <row r="57" spans="2:17" ht="15.75">
      <c r="B57" s="261">
        <v>1120595</v>
      </c>
      <c r="C57" s="261" t="s">
        <v>18</v>
      </c>
      <c r="D57" s="261" t="s">
        <v>214</v>
      </c>
      <c r="E57" s="42" t="s">
        <v>41</v>
      </c>
      <c r="F57" s="42">
        <v>64</v>
      </c>
      <c r="G57" s="42" t="s">
        <v>21</v>
      </c>
      <c r="H57" s="42" t="s">
        <v>28</v>
      </c>
      <c r="I57" s="261" t="s">
        <v>215</v>
      </c>
      <c r="J57" s="261" t="s">
        <v>24</v>
      </c>
      <c r="K57" s="261" t="s">
        <v>216</v>
      </c>
      <c r="L57" s="261">
        <v>2.8</v>
      </c>
      <c r="M57" s="98">
        <v>1.22</v>
      </c>
      <c r="N57" s="261">
        <v>42</v>
      </c>
      <c r="O57" s="97">
        <v>51.24</v>
      </c>
      <c r="P57" s="97">
        <v>25</v>
      </c>
      <c r="Q57" s="261">
        <v>10</v>
      </c>
    </row>
    <row r="58" spans="2:17" ht="15.75">
      <c r="B58" s="261">
        <v>1120524</v>
      </c>
      <c r="C58" s="261" t="s">
        <v>217</v>
      </c>
      <c r="D58" s="261" t="s">
        <v>218</v>
      </c>
      <c r="E58" s="42" t="s">
        <v>41</v>
      </c>
      <c r="F58" s="42">
        <v>68</v>
      </c>
      <c r="G58" s="42" t="s">
        <v>36</v>
      </c>
      <c r="H58" s="42" t="s">
        <v>36</v>
      </c>
      <c r="I58" s="261" t="s">
        <v>219</v>
      </c>
      <c r="J58" s="261" t="s">
        <v>24</v>
      </c>
      <c r="K58" s="261" t="s">
        <v>220</v>
      </c>
      <c r="L58" s="261">
        <v>3.2</v>
      </c>
      <c r="M58" s="98">
        <v>2.9</v>
      </c>
      <c r="N58" s="261">
        <v>42</v>
      </c>
      <c r="O58" s="97">
        <v>121.8</v>
      </c>
      <c r="P58" s="97">
        <v>25</v>
      </c>
      <c r="Q58" s="261">
        <v>10</v>
      </c>
    </row>
    <row r="59" spans="2:17" ht="15.75">
      <c r="B59" s="261">
        <v>1120615</v>
      </c>
      <c r="C59" s="261" t="s">
        <v>18</v>
      </c>
      <c r="D59" s="261" t="s">
        <v>221</v>
      </c>
      <c r="E59" s="42" t="s">
        <v>20</v>
      </c>
      <c r="F59" s="42">
        <v>55</v>
      </c>
      <c r="G59" s="42" t="s">
        <v>21</v>
      </c>
      <c r="H59" s="42" t="s">
        <v>52</v>
      </c>
      <c r="I59" s="261" t="s">
        <v>222</v>
      </c>
      <c r="J59" s="261" t="s">
        <v>24</v>
      </c>
      <c r="K59" s="261" t="s">
        <v>223</v>
      </c>
      <c r="L59" s="261">
        <v>2.6</v>
      </c>
      <c r="M59" s="98">
        <v>0.40400000000000003</v>
      </c>
      <c r="N59" s="261">
        <v>42</v>
      </c>
      <c r="O59" s="97">
        <v>16.968</v>
      </c>
      <c r="P59" s="97">
        <v>16.968</v>
      </c>
      <c r="Q59" s="261"/>
    </row>
    <row r="60" spans="2:17" ht="15.75">
      <c r="B60" s="261">
        <v>1120173</v>
      </c>
      <c r="C60" s="261" t="s">
        <v>18</v>
      </c>
      <c r="D60" s="261" t="s">
        <v>224</v>
      </c>
      <c r="E60" s="42" t="s">
        <v>20</v>
      </c>
      <c r="F60" s="42">
        <v>61</v>
      </c>
      <c r="G60" s="42" t="s">
        <v>36</v>
      </c>
      <c r="H60" s="42" t="s">
        <v>36</v>
      </c>
      <c r="I60" s="261" t="s">
        <v>225</v>
      </c>
      <c r="J60" s="261" t="s">
        <v>24</v>
      </c>
      <c r="K60" s="261" t="s">
        <v>226</v>
      </c>
      <c r="L60" s="261">
        <v>2.4</v>
      </c>
      <c r="M60" s="98">
        <v>0.42199999999999999</v>
      </c>
      <c r="N60" s="261">
        <v>42</v>
      </c>
      <c r="O60" s="97">
        <v>17.724</v>
      </c>
      <c r="P60" s="97">
        <v>17.724</v>
      </c>
      <c r="Q60" s="261"/>
    </row>
    <row r="61" spans="2:17" ht="15.75">
      <c r="B61" s="261">
        <v>1119662</v>
      </c>
      <c r="C61" s="261" t="s">
        <v>49</v>
      </c>
      <c r="D61" s="261" t="s">
        <v>227</v>
      </c>
      <c r="E61" s="42" t="s">
        <v>41</v>
      </c>
      <c r="F61" s="42">
        <v>62</v>
      </c>
      <c r="G61" s="42" t="s">
        <v>228</v>
      </c>
      <c r="H61" s="42" t="s">
        <v>52</v>
      </c>
      <c r="I61" s="261" t="s">
        <v>229</v>
      </c>
      <c r="J61" s="261" t="s">
        <v>24</v>
      </c>
      <c r="K61" s="261" t="s">
        <v>230</v>
      </c>
      <c r="L61" s="261">
        <v>2.9</v>
      </c>
      <c r="M61" s="98">
        <v>0.73599999999999999</v>
      </c>
      <c r="N61" s="261">
        <v>42</v>
      </c>
      <c r="O61" s="97">
        <v>30.911999999999999</v>
      </c>
      <c r="P61" s="97">
        <v>17.876000000000001</v>
      </c>
      <c r="Q61" s="261">
        <v>10</v>
      </c>
    </row>
    <row r="62" spans="2:17" ht="15.75">
      <c r="B62" s="261">
        <v>1119753</v>
      </c>
      <c r="C62" s="261" t="s">
        <v>26</v>
      </c>
      <c r="D62" s="261" t="s">
        <v>231</v>
      </c>
      <c r="E62" s="42" t="s">
        <v>20</v>
      </c>
      <c r="F62" s="42">
        <v>62</v>
      </c>
      <c r="G62" s="42" t="s">
        <v>36</v>
      </c>
      <c r="H62" s="42" t="s">
        <v>36</v>
      </c>
      <c r="I62" s="261" t="s">
        <v>232</v>
      </c>
      <c r="J62" s="261" t="s">
        <v>24</v>
      </c>
      <c r="K62" s="261" t="s">
        <v>233</v>
      </c>
      <c r="L62" s="261">
        <v>1.9</v>
      </c>
      <c r="M62" s="98">
        <v>0.23400000000000001</v>
      </c>
      <c r="N62" s="261">
        <v>42</v>
      </c>
      <c r="O62" s="97">
        <v>9.8280000000000012</v>
      </c>
      <c r="P62" s="97">
        <v>0</v>
      </c>
      <c r="Q62" s="261">
        <v>10</v>
      </c>
    </row>
    <row r="63" spans="2:17" ht="15.75">
      <c r="B63" s="261">
        <v>1121122</v>
      </c>
      <c r="C63" s="261" t="s">
        <v>26</v>
      </c>
      <c r="D63" s="261" t="s">
        <v>234</v>
      </c>
      <c r="E63" s="42" t="s">
        <v>20</v>
      </c>
      <c r="F63" s="42">
        <v>66</v>
      </c>
      <c r="G63" s="42" t="s">
        <v>21</v>
      </c>
      <c r="H63" s="42" t="s">
        <v>52</v>
      </c>
      <c r="I63" s="261" t="s">
        <v>235</v>
      </c>
      <c r="J63" s="261" t="s">
        <v>24</v>
      </c>
      <c r="K63" s="261" t="s">
        <v>236</v>
      </c>
      <c r="L63" s="261">
        <v>1.5</v>
      </c>
      <c r="M63" s="99">
        <v>0.59199999999999997</v>
      </c>
      <c r="N63" s="261">
        <v>42</v>
      </c>
      <c r="O63" s="97">
        <v>24.863999999999997</v>
      </c>
      <c r="P63" s="97">
        <v>24.863999999999997</v>
      </c>
      <c r="Q63" s="261"/>
    </row>
    <row r="64" spans="2:17" ht="15.75">
      <c r="B64" s="261">
        <v>1120519</v>
      </c>
      <c r="C64" s="261" t="s">
        <v>26</v>
      </c>
      <c r="D64" s="261" t="s">
        <v>237</v>
      </c>
      <c r="E64" s="42" t="s">
        <v>20</v>
      </c>
      <c r="F64" s="42">
        <v>62</v>
      </c>
      <c r="G64" s="42" t="s">
        <v>36</v>
      </c>
      <c r="H64" s="42" t="s">
        <v>36</v>
      </c>
      <c r="I64" s="261" t="s">
        <v>238</v>
      </c>
      <c r="J64" s="261" t="s">
        <v>24</v>
      </c>
      <c r="K64" s="261" t="s">
        <v>239</v>
      </c>
      <c r="L64" s="261">
        <v>3.1</v>
      </c>
      <c r="M64" s="99">
        <v>1.44</v>
      </c>
      <c r="N64" s="261">
        <v>42</v>
      </c>
      <c r="O64" s="97">
        <v>60.48</v>
      </c>
      <c r="P64" s="97">
        <v>36.244</v>
      </c>
      <c r="Q64" s="261">
        <v>10</v>
      </c>
    </row>
    <row r="65" spans="2:17" ht="15.75">
      <c r="B65" s="261">
        <v>1121278</v>
      </c>
      <c r="C65" s="261" t="s">
        <v>26</v>
      </c>
      <c r="D65" s="261" t="s">
        <v>240</v>
      </c>
      <c r="E65" s="42" t="s">
        <v>20</v>
      </c>
      <c r="F65" s="42">
        <v>69</v>
      </c>
      <c r="G65" s="42" t="s">
        <v>21</v>
      </c>
      <c r="H65" s="42" t="s">
        <v>28</v>
      </c>
      <c r="I65" s="261" t="s">
        <v>241</v>
      </c>
      <c r="J65" s="261" t="s">
        <v>24</v>
      </c>
      <c r="K65" s="261" t="s">
        <v>242</v>
      </c>
      <c r="L65" s="261">
        <v>1.5</v>
      </c>
      <c r="M65" s="99">
        <v>0.46400000000000002</v>
      </c>
      <c r="N65" s="261">
        <v>42</v>
      </c>
      <c r="O65" s="97">
        <v>19.488</v>
      </c>
      <c r="P65" s="97">
        <v>19.488</v>
      </c>
      <c r="Q65" s="261"/>
    </row>
    <row r="66" spans="2:17" ht="15.75">
      <c r="B66" s="261">
        <v>1119142</v>
      </c>
      <c r="C66" s="261" t="s">
        <v>26</v>
      </c>
      <c r="D66" s="261" t="s">
        <v>243</v>
      </c>
      <c r="E66" s="42" t="s">
        <v>20</v>
      </c>
      <c r="F66" s="42">
        <v>70</v>
      </c>
      <c r="G66" s="42" t="s">
        <v>21</v>
      </c>
      <c r="H66" s="42" t="s">
        <v>22</v>
      </c>
      <c r="I66" s="261" t="s">
        <v>244</v>
      </c>
      <c r="J66" s="261" t="s">
        <v>24</v>
      </c>
      <c r="K66" s="261" t="s">
        <v>245</v>
      </c>
      <c r="L66" s="261">
        <v>4.3</v>
      </c>
      <c r="M66" s="99">
        <v>1.77</v>
      </c>
      <c r="N66" s="261">
        <v>42</v>
      </c>
      <c r="O66" s="97">
        <v>74.34</v>
      </c>
      <c r="P66" s="97">
        <v>25</v>
      </c>
      <c r="Q66" s="261">
        <v>10</v>
      </c>
    </row>
    <row r="67" spans="2:17" ht="15.75">
      <c r="B67" s="261">
        <v>1121184</v>
      </c>
      <c r="C67" s="261" t="s">
        <v>26</v>
      </c>
      <c r="D67" s="261" t="s">
        <v>246</v>
      </c>
      <c r="E67" s="42" t="s">
        <v>20</v>
      </c>
      <c r="F67" s="42">
        <v>68</v>
      </c>
      <c r="G67" s="42" t="s">
        <v>21</v>
      </c>
      <c r="H67" s="42" t="s">
        <v>36</v>
      </c>
      <c r="I67" s="261" t="s">
        <v>247</v>
      </c>
      <c r="J67" s="261" t="s">
        <v>24</v>
      </c>
      <c r="K67" s="261" t="s">
        <v>248</v>
      </c>
      <c r="L67" s="261">
        <v>1.4</v>
      </c>
      <c r="M67" s="99">
        <v>0.38200000000000001</v>
      </c>
      <c r="N67" s="261">
        <v>42</v>
      </c>
      <c r="O67" s="97">
        <v>16.044</v>
      </c>
      <c r="P67" s="97">
        <v>16.044</v>
      </c>
      <c r="Q67" s="261"/>
    </row>
    <row r="68" spans="2:17" ht="15.75">
      <c r="B68" s="261">
        <v>1121280</v>
      </c>
      <c r="C68" s="261" t="s">
        <v>49</v>
      </c>
      <c r="D68" s="261" t="s">
        <v>249</v>
      </c>
      <c r="E68" s="42" t="s">
        <v>41</v>
      </c>
      <c r="F68" s="42">
        <v>36</v>
      </c>
      <c r="G68" s="42" t="s">
        <v>46</v>
      </c>
      <c r="H68" s="42" t="s">
        <v>22</v>
      </c>
      <c r="I68" s="261" t="s">
        <v>250</v>
      </c>
      <c r="J68" s="261" t="s">
        <v>24</v>
      </c>
      <c r="K68" s="261" t="s">
        <v>251</v>
      </c>
      <c r="L68" s="261">
        <v>3.4</v>
      </c>
      <c r="M68" s="99">
        <v>0.56399999999999995</v>
      </c>
      <c r="N68" s="261">
        <v>42</v>
      </c>
      <c r="O68" s="97">
        <v>23.687999999999999</v>
      </c>
      <c r="P68" s="97">
        <v>23.687999999999999</v>
      </c>
      <c r="Q68" s="261"/>
    </row>
    <row r="69" spans="2:17" ht="15.75">
      <c r="B69" s="261">
        <v>1118927</v>
      </c>
      <c r="C69" s="261" t="s">
        <v>26</v>
      </c>
      <c r="D69" s="261" t="s">
        <v>252</v>
      </c>
      <c r="E69" s="42" t="s">
        <v>41</v>
      </c>
      <c r="F69" s="42">
        <v>55</v>
      </c>
      <c r="G69" s="42" t="s">
        <v>21</v>
      </c>
      <c r="H69" s="42" t="s">
        <v>28</v>
      </c>
      <c r="I69" s="261" t="s">
        <v>253</v>
      </c>
      <c r="J69" s="261" t="s">
        <v>24</v>
      </c>
      <c r="K69" s="261" t="s">
        <v>254</v>
      </c>
      <c r="L69" s="261">
        <v>2.9</v>
      </c>
      <c r="M69" s="99">
        <v>0.32</v>
      </c>
      <c r="N69" s="261">
        <v>42</v>
      </c>
      <c r="O69" s="97">
        <v>13.44</v>
      </c>
      <c r="P69" s="97">
        <v>0</v>
      </c>
      <c r="Q69" s="261">
        <v>10</v>
      </c>
    </row>
    <row r="70" spans="2:17" ht="15.75">
      <c r="B70" s="261" t="s">
        <v>255</v>
      </c>
      <c r="C70" s="261" t="s">
        <v>256</v>
      </c>
      <c r="D70" s="261" t="s">
        <v>257</v>
      </c>
      <c r="E70" s="42" t="s">
        <v>20</v>
      </c>
      <c r="F70" s="42">
        <v>58</v>
      </c>
      <c r="G70" s="42" t="s">
        <v>258</v>
      </c>
      <c r="H70" s="42" t="s">
        <v>36</v>
      </c>
      <c r="I70" s="261" t="s">
        <v>259</v>
      </c>
      <c r="J70" s="261" t="s">
        <v>24</v>
      </c>
      <c r="K70" s="261" t="s">
        <v>260</v>
      </c>
      <c r="L70" s="261">
        <v>2.9</v>
      </c>
      <c r="M70" s="99">
        <v>0.74399999999999999</v>
      </c>
      <c r="N70" s="261">
        <v>42</v>
      </c>
      <c r="O70" s="97">
        <v>31.248000000000001</v>
      </c>
      <c r="P70" s="97">
        <v>16.071999999999999</v>
      </c>
      <c r="Q70" s="261">
        <v>10</v>
      </c>
    </row>
    <row r="71" spans="2:17" ht="15.75">
      <c r="B71" s="261">
        <v>1119703</v>
      </c>
      <c r="C71" s="261" t="s">
        <v>18</v>
      </c>
      <c r="D71" s="261" t="s">
        <v>261</v>
      </c>
      <c r="E71" s="42" t="s">
        <v>20</v>
      </c>
      <c r="F71" s="42">
        <v>44</v>
      </c>
      <c r="G71" s="42" t="s">
        <v>46</v>
      </c>
      <c r="H71" s="42" t="s">
        <v>28</v>
      </c>
      <c r="I71" s="261" t="s">
        <v>262</v>
      </c>
      <c r="J71" s="261" t="s">
        <v>24</v>
      </c>
      <c r="K71" s="261" t="s">
        <v>263</v>
      </c>
      <c r="L71" s="261">
        <v>1.5</v>
      </c>
      <c r="M71" s="99">
        <v>0.60399999999999998</v>
      </c>
      <c r="N71" s="261">
        <v>42</v>
      </c>
      <c r="O71" s="97">
        <v>25.367999999999999</v>
      </c>
      <c r="P71" s="97">
        <v>25.367999999999999</v>
      </c>
      <c r="Q71" s="261"/>
    </row>
    <row r="72" spans="2:17" ht="15.75">
      <c r="B72" s="261">
        <v>1091685</v>
      </c>
      <c r="C72" s="261" t="s">
        <v>26</v>
      </c>
      <c r="D72" s="261" t="s">
        <v>264</v>
      </c>
      <c r="E72" s="42" t="s">
        <v>20</v>
      </c>
      <c r="F72" s="42">
        <v>67</v>
      </c>
      <c r="G72" s="42" t="s">
        <v>265</v>
      </c>
      <c r="H72" s="42" t="s">
        <v>52</v>
      </c>
      <c r="I72" s="261" t="s">
        <v>266</v>
      </c>
      <c r="J72" s="261" t="s">
        <v>24</v>
      </c>
      <c r="K72" s="261" t="s">
        <v>267</v>
      </c>
      <c r="L72" s="261">
        <v>2.9</v>
      </c>
      <c r="M72" s="99">
        <v>0.748</v>
      </c>
      <c r="N72" s="261">
        <v>42</v>
      </c>
      <c r="O72" s="97">
        <v>31.416</v>
      </c>
      <c r="P72" s="97">
        <v>18.614000000000001</v>
      </c>
      <c r="Q72" s="261">
        <v>10</v>
      </c>
    </row>
    <row r="73" spans="2:17" ht="15.75">
      <c r="B73" s="261">
        <v>1122081</v>
      </c>
      <c r="C73" s="261" t="s">
        <v>18</v>
      </c>
      <c r="D73" s="261" t="s">
        <v>268</v>
      </c>
      <c r="E73" s="42" t="s">
        <v>41</v>
      </c>
      <c r="F73" s="42">
        <v>54</v>
      </c>
      <c r="G73" s="42" t="s">
        <v>77</v>
      </c>
      <c r="H73" s="42" t="s">
        <v>36</v>
      </c>
      <c r="I73" s="261" t="s">
        <v>269</v>
      </c>
      <c r="J73" s="261" t="s">
        <v>24</v>
      </c>
      <c r="K73" s="261" t="s">
        <v>270</v>
      </c>
      <c r="L73" s="261">
        <v>3.2</v>
      </c>
      <c r="M73" s="99">
        <v>1.49</v>
      </c>
      <c r="N73" s="261">
        <v>42</v>
      </c>
      <c r="O73" s="97">
        <v>62.58</v>
      </c>
      <c r="P73" s="97">
        <v>36.49</v>
      </c>
      <c r="Q73" s="261">
        <v>10</v>
      </c>
    </row>
    <row r="74" spans="2:17" ht="15.75">
      <c r="B74" s="261">
        <v>1122054</v>
      </c>
      <c r="C74" s="261" t="s">
        <v>26</v>
      </c>
      <c r="D74" s="261" t="s">
        <v>271</v>
      </c>
      <c r="E74" s="42" t="s">
        <v>41</v>
      </c>
      <c r="F74" s="42">
        <v>54</v>
      </c>
      <c r="G74" s="42" t="s">
        <v>272</v>
      </c>
      <c r="H74" s="42" t="s">
        <v>273</v>
      </c>
      <c r="I74" s="261" t="s">
        <v>274</v>
      </c>
      <c r="J74" s="261" t="s">
        <v>24</v>
      </c>
      <c r="K74" s="261" t="s">
        <v>275</v>
      </c>
      <c r="L74" s="261">
        <v>3.2</v>
      </c>
      <c r="M74" s="99">
        <v>0.82</v>
      </c>
      <c r="N74" s="261">
        <v>42</v>
      </c>
      <c r="O74" s="97">
        <v>34.44</v>
      </c>
      <c r="P74" s="97">
        <v>18.204000000000001</v>
      </c>
      <c r="Q74" s="261">
        <v>10</v>
      </c>
    </row>
    <row r="75" spans="2:17" ht="15.75">
      <c r="B75" s="261">
        <v>1121768</v>
      </c>
      <c r="C75" s="261" t="s">
        <v>125</v>
      </c>
      <c r="D75" s="261" t="s">
        <v>276</v>
      </c>
      <c r="E75" s="42" t="s">
        <v>20</v>
      </c>
      <c r="F75" s="42">
        <v>53</v>
      </c>
      <c r="G75" s="42" t="s">
        <v>277</v>
      </c>
      <c r="H75" s="42" t="s">
        <v>36</v>
      </c>
      <c r="I75" s="261" t="s">
        <v>278</v>
      </c>
      <c r="J75" s="261" t="s">
        <v>24</v>
      </c>
      <c r="K75" s="261" t="s">
        <v>279</v>
      </c>
      <c r="L75" s="261">
        <v>2.6</v>
      </c>
      <c r="M75" s="99">
        <v>0.73399999999999999</v>
      </c>
      <c r="N75" s="261">
        <v>42</v>
      </c>
      <c r="O75" s="97">
        <v>30.827999999999999</v>
      </c>
      <c r="P75" s="97">
        <v>17.794</v>
      </c>
      <c r="Q75" s="261">
        <v>10</v>
      </c>
    </row>
    <row r="76" spans="2:17" ht="15.75">
      <c r="B76" s="261">
        <v>1122357</v>
      </c>
      <c r="C76" s="261" t="s">
        <v>49</v>
      </c>
      <c r="D76" s="261" t="s">
        <v>280</v>
      </c>
      <c r="E76" s="42" t="s">
        <v>20</v>
      </c>
      <c r="F76" s="42">
        <v>56</v>
      </c>
      <c r="G76" s="42" t="s">
        <v>21</v>
      </c>
      <c r="H76" s="42" t="s">
        <v>52</v>
      </c>
      <c r="I76" s="261" t="s">
        <v>281</v>
      </c>
      <c r="J76" s="261" t="s">
        <v>24</v>
      </c>
      <c r="K76" s="261" t="s">
        <v>282</v>
      </c>
      <c r="L76" s="261">
        <v>4.2</v>
      </c>
      <c r="M76" s="99">
        <v>1.08</v>
      </c>
      <c r="N76" s="261">
        <v>42</v>
      </c>
      <c r="O76" s="97">
        <v>45.36</v>
      </c>
      <c r="P76" s="97">
        <v>31.242000000000001</v>
      </c>
      <c r="Q76" s="261">
        <v>10</v>
      </c>
    </row>
    <row r="77" spans="2:17" ht="15.75">
      <c r="B77" s="261">
        <v>1122349</v>
      </c>
      <c r="C77" s="261" t="s">
        <v>26</v>
      </c>
      <c r="D77" s="261" t="s">
        <v>283</v>
      </c>
      <c r="E77" s="42" t="s">
        <v>20</v>
      </c>
      <c r="F77" s="42">
        <v>83</v>
      </c>
      <c r="G77" s="42" t="s">
        <v>77</v>
      </c>
      <c r="H77" s="42" t="s">
        <v>36</v>
      </c>
      <c r="I77" s="261" t="s">
        <v>284</v>
      </c>
      <c r="J77" s="261" t="s">
        <v>24</v>
      </c>
      <c r="K77" s="261" t="s">
        <v>285</v>
      </c>
      <c r="L77" s="261">
        <v>3</v>
      </c>
      <c r="M77" s="99">
        <v>1.06</v>
      </c>
      <c r="N77" s="261">
        <v>42</v>
      </c>
      <c r="O77" s="97">
        <v>44.52</v>
      </c>
      <c r="P77" s="97">
        <v>30.422000000000001</v>
      </c>
      <c r="Q77" s="261">
        <v>10</v>
      </c>
    </row>
    <row r="78" spans="2:17" ht="15.75">
      <c r="B78" s="261">
        <v>1121857</v>
      </c>
      <c r="C78" s="261" t="s">
        <v>49</v>
      </c>
      <c r="D78" s="261" t="s">
        <v>286</v>
      </c>
      <c r="E78" s="42" t="s">
        <v>41</v>
      </c>
      <c r="F78" s="42">
        <v>69</v>
      </c>
      <c r="G78" s="42" t="s">
        <v>46</v>
      </c>
      <c r="H78" s="42" t="s">
        <v>22</v>
      </c>
      <c r="I78" s="261" t="s">
        <v>287</v>
      </c>
      <c r="J78" s="261" t="s">
        <v>24</v>
      </c>
      <c r="K78" s="261" t="s">
        <v>288</v>
      </c>
      <c r="L78" s="261">
        <v>2.4</v>
      </c>
      <c r="M78" s="99">
        <v>0.47199999999999998</v>
      </c>
      <c r="N78" s="261">
        <v>42</v>
      </c>
      <c r="O78" s="97">
        <v>19.823999999999998</v>
      </c>
      <c r="P78" s="97">
        <v>19.823999999999998</v>
      </c>
      <c r="Q78" s="261"/>
    </row>
    <row r="79" spans="2:17" ht="15.75">
      <c r="B79" s="261">
        <v>1122250</v>
      </c>
      <c r="C79" s="261" t="s">
        <v>18</v>
      </c>
      <c r="D79" s="261" t="s">
        <v>289</v>
      </c>
      <c r="E79" s="42" t="s">
        <v>20</v>
      </c>
      <c r="F79" s="42">
        <v>53</v>
      </c>
      <c r="G79" s="42" t="s">
        <v>21</v>
      </c>
      <c r="H79" s="42" t="s">
        <v>52</v>
      </c>
      <c r="I79" s="261" t="s">
        <v>290</v>
      </c>
      <c r="J79" s="261" t="s">
        <v>24</v>
      </c>
      <c r="K79" s="261" t="s">
        <v>291</v>
      </c>
      <c r="L79" s="261">
        <v>1.4</v>
      </c>
      <c r="M79" s="99">
        <v>0.30199999999999999</v>
      </c>
      <c r="N79" s="261">
        <v>42</v>
      </c>
      <c r="O79" s="97">
        <v>12.683999999999999</v>
      </c>
      <c r="P79" s="97">
        <v>0</v>
      </c>
      <c r="Q79" s="261">
        <v>10</v>
      </c>
    </row>
    <row r="80" spans="2:17" ht="15.75">
      <c r="B80" s="261">
        <v>1122420</v>
      </c>
      <c r="C80" s="261" t="s">
        <v>26</v>
      </c>
      <c r="D80" s="261" t="s">
        <v>292</v>
      </c>
      <c r="E80" s="42" t="s">
        <v>41</v>
      </c>
      <c r="F80" s="42">
        <v>52</v>
      </c>
      <c r="G80" s="42" t="s">
        <v>21</v>
      </c>
      <c r="H80" s="42" t="s">
        <v>28</v>
      </c>
      <c r="I80" s="261" t="s">
        <v>293</v>
      </c>
      <c r="J80" s="261" t="s">
        <v>24</v>
      </c>
      <c r="K80" s="261" t="s">
        <v>294</v>
      </c>
      <c r="L80" s="261">
        <v>3</v>
      </c>
      <c r="M80" s="99">
        <v>0.436</v>
      </c>
      <c r="N80" s="261">
        <v>42</v>
      </c>
      <c r="O80" s="97">
        <v>18.312000000000001</v>
      </c>
      <c r="P80" s="97">
        <v>18.312000000000001</v>
      </c>
      <c r="Q80" s="261"/>
    </row>
    <row r="81" spans="2:17" ht="15.75">
      <c r="B81" s="261">
        <v>1123389</v>
      </c>
      <c r="C81" s="261" t="s">
        <v>26</v>
      </c>
      <c r="D81" s="261" t="s">
        <v>295</v>
      </c>
      <c r="E81" s="42" t="s">
        <v>20</v>
      </c>
      <c r="F81" s="42">
        <v>45</v>
      </c>
      <c r="G81" s="42" t="s">
        <v>21</v>
      </c>
      <c r="H81" s="42" t="s">
        <v>28</v>
      </c>
      <c r="I81" s="261" t="s">
        <v>296</v>
      </c>
      <c r="J81" s="261" t="s">
        <v>24</v>
      </c>
      <c r="K81" s="261" t="s">
        <v>297</v>
      </c>
      <c r="L81" s="261">
        <v>2.5</v>
      </c>
      <c r="M81" s="98">
        <v>0.40600000000000003</v>
      </c>
      <c r="N81" s="261">
        <v>41.999999999999993</v>
      </c>
      <c r="O81" s="97">
        <v>17.052</v>
      </c>
      <c r="P81" s="97">
        <v>17.052</v>
      </c>
      <c r="Q81" s="261"/>
    </row>
    <row r="82" spans="2:17" ht="15.75">
      <c r="B82" s="261">
        <v>1123478</v>
      </c>
      <c r="C82" s="261" t="s">
        <v>26</v>
      </c>
      <c r="D82" s="261" t="s">
        <v>298</v>
      </c>
      <c r="E82" s="42" t="s">
        <v>20</v>
      </c>
      <c r="F82" s="42">
        <v>65</v>
      </c>
      <c r="G82" s="42" t="s">
        <v>36</v>
      </c>
      <c r="H82" s="42" t="s">
        <v>36</v>
      </c>
      <c r="I82" s="261" t="s">
        <v>299</v>
      </c>
      <c r="J82" s="261" t="s">
        <v>24</v>
      </c>
      <c r="K82" s="261" t="s">
        <v>300</v>
      </c>
      <c r="L82" s="261">
        <v>2.6</v>
      </c>
      <c r="M82" s="98">
        <v>54.2</v>
      </c>
      <c r="N82" s="261">
        <v>42</v>
      </c>
      <c r="O82" s="97">
        <v>2276.4</v>
      </c>
      <c r="P82" s="97">
        <v>41</v>
      </c>
      <c r="Q82" s="261">
        <v>10</v>
      </c>
    </row>
    <row r="83" spans="2:17" ht="15.75">
      <c r="B83" s="261">
        <v>1123820</v>
      </c>
      <c r="C83" s="261" t="s">
        <v>26</v>
      </c>
      <c r="D83" s="261" t="s">
        <v>301</v>
      </c>
      <c r="E83" s="42" t="s">
        <v>41</v>
      </c>
      <c r="F83" s="42">
        <v>66</v>
      </c>
      <c r="G83" s="42" t="s">
        <v>82</v>
      </c>
      <c r="H83" s="42" t="s">
        <v>36</v>
      </c>
      <c r="I83" s="261" t="s">
        <v>302</v>
      </c>
      <c r="J83" s="261" t="s">
        <v>24</v>
      </c>
      <c r="K83" s="261" t="s">
        <v>303</v>
      </c>
      <c r="L83" s="261">
        <v>3</v>
      </c>
      <c r="M83" s="98">
        <v>0.49199999999999999</v>
      </c>
      <c r="N83" s="261">
        <v>42.000000000000007</v>
      </c>
      <c r="O83" s="97">
        <v>20.664000000000001</v>
      </c>
      <c r="P83" s="97">
        <v>20.664000000000001</v>
      </c>
      <c r="Q83" s="261"/>
    </row>
    <row r="84" spans="2:17" ht="15.75">
      <c r="B84" s="261">
        <v>1121229</v>
      </c>
      <c r="C84" s="261" t="s">
        <v>49</v>
      </c>
      <c r="D84" s="261" t="s">
        <v>304</v>
      </c>
      <c r="E84" s="42" t="s">
        <v>20</v>
      </c>
      <c r="F84" s="42">
        <v>66</v>
      </c>
      <c r="G84" s="42" t="s">
        <v>305</v>
      </c>
      <c r="H84" s="42" t="s">
        <v>36</v>
      </c>
      <c r="I84" s="261" t="s">
        <v>306</v>
      </c>
      <c r="J84" s="261" t="s">
        <v>24</v>
      </c>
      <c r="K84" s="261" t="s">
        <v>307</v>
      </c>
      <c r="L84" s="261">
        <v>2.9</v>
      </c>
      <c r="M84" s="98">
        <v>0.29599999999999999</v>
      </c>
      <c r="N84" s="261">
        <v>42</v>
      </c>
      <c r="O84" s="97">
        <v>12.431999999999999</v>
      </c>
      <c r="P84" s="97">
        <v>0</v>
      </c>
      <c r="Q84" s="261">
        <v>10</v>
      </c>
    </row>
    <row r="85" spans="2:17" ht="15.75">
      <c r="B85" s="261">
        <v>1123858</v>
      </c>
      <c r="C85" s="261" t="s">
        <v>18</v>
      </c>
      <c r="D85" s="261" t="s">
        <v>308</v>
      </c>
      <c r="E85" s="42" t="s">
        <v>20</v>
      </c>
      <c r="F85" s="42">
        <v>67</v>
      </c>
      <c r="G85" s="42" t="s">
        <v>46</v>
      </c>
      <c r="H85" s="42" t="s">
        <v>22</v>
      </c>
      <c r="I85" s="261" t="s">
        <v>309</v>
      </c>
      <c r="J85" s="261" t="s">
        <v>24</v>
      </c>
      <c r="K85" s="261" t="s">
        <v>310</v>
      </c>
      <c r="L85" s="261">
        <v>1.5</v>
      </c>
      <c r="M85" s="98">
        <v>0.54200000000000004</v>
      </c>
      <c r="N85" s="261">
        <v>42</v>
      </c>
      <c r="O85" s="97">
        <v>22.764000000000003</v>
      </c>
      <c r="P85" s="97">
        <v>22.764000000000003</v>
      </c>
      <c r="Q85" s="261"/>
    </row>
    <row r="86" spans="2:17" ht="15.75">
      <c r="B86" s="261">
        <v>1123638</v>
      </c>
      <c r="C86" s="261" t="s">
        <v>26</v>
      </c>
      <c r="D86" s="261" t="s">
        <v>311</v>
      </c>
      <c r="E86" s="42" t="s">
        <v>41</v>
      </c>
      <c r="F86" s="42">
        <v>66</v>
      </c>
      <c r="G86" s="42" t="s">
        <v>21</v>
      </c>
      <c r="H86" s="42" t="s">
        <v>22</v>
      </c>
      <c r="I86" s="261" t="s">
        <v>312</v>
      </c>
      <c r="J86" s="261" t="s">
        <v>24</v>
      </c>
      <c r="K86" s="261" t="s">
        <v>313</v>
      </c>
      <c r="L86" s="261">
        <v>3</v>
      </c>
      <c r="M86" s="98">
        <v>0.48</v>
      </c>
      <c r="N86" s="261">
        <v>42</v>
      </c>
      <c r="O86" s="97">
        <v>20.16</v>
      </c>
      <c r="P86" s="97">
        <v>20.16</v>
      </c>
      <c r="Q86" s="261"/>
    </row>
    <row r="87" spans="2:17" ht="15.75">
      <c r="B87" s="261">
        <v>319582</v>
      </c>
      <c r="C87" s="261" t="s">
        <v>49</v>
      </c>
      <c r="D87" s="261" t="s">
        <v>314</v>
      </c>
      <c r="E87" s="42" t="s">
        <v>20</v>
      </c>
      <c r="F87" s="42">
        <v>64</v>
      </c>
      <c r="G87" s="42" t="s">
        <v>21</v>
      </c>
      <c r="H87" s="42" t="s">
        <v>52</v>
      </c>
      <c r="I87" s="261" t="s">
        <v>315</v>
      </c>
      <c r="J87" s="261" t="s">
        <v>24</v>
      </c>
      <c r="K87" s="261" t="s">
        <v>316</v>
      </c>
      <c r="L87" s="261">
        <v>2.8</v>
      </c>
      <c r="M87" s="98">
        <v>0.374</v>
      </c>
      <c r="N87" s="261">
        <v>42</v>
      </c>
      <c r="O87" s="97">
        <v>15.708</v>
      </c>
      <c r="P87" s="97">
        <v>15.708</v>
      </c>
      <c r="Q87" s="261"/>
    </row>
    <row r="88" spans="2:17" ht="15.75">
      <c r="B88" s="261">
        <v>1124264</v>
      </c>
      <c r="C88" s="261" t="s">
        <v>26</v>
      </c>
      <c r="D88" s="261" t="s">
        <v>317</v>
      </c>
      <c r="E88" s="42" t="s">
        <v>20</v>
      </c>
      <c r="F88" s="42">
        <v>42</v>
      </c>
      <c r="G88" s="42" t="s">
        <v>318</v>
      </c>
      <c r="H88" s="42" t="s">
        <v>36</v>
      </c>
      <c r="I88" s="261" t="s">
        <v>319</v>
      </c>
      <c r="J88" s="261" t="s">
        <v>24</v>
      </c>
      <c r="K88" s="261" t="s">
        <v>320</v>
      </c>
      <c r="L88" s="261">
        <v>2.4</v>
      </c>
      <c r="M88" s="98">
        <v>0.27400000000000002</v>
      </c>
      <c r="N88" s="261">
        <v>42</v>
      </c>
      <c r="O88" s="97">
        <v>11.508000000000001</v>
      </c>
      <c r="P88" s="97">
        <v>0</v>
      </c>
      <c r="Q88" s="261">
        <v>10</v>
      </c>
    </row>
    <row r="89" spans="2:17" ht="15.75">
      <c r="B89" s="261">
        <v>1124927</v>
      </c>
      <c r="C89" s="261" t="s">
        <v>26</v>
      </c>
      <c r="D89" s="261" t="s">
        <v>321</v>
      </c>
      <c r="E89" s="42" t="s">
        <v>41</v>
      </c>
      <c r="F89" s="42">
        <v>53</v>
      </c>
      <c r="G89" s="42" t="s">
        <v>21</v>
      </c>
      <c r="H89" s="42" t="s">
        <v>36</v>
      </c>
      <c r="I89" s="261" t="s">
        <v>322</v>
      </c>
      <c r="J89" s="261" t="s">
        <v>24</v>
      </c>
      <c r="K89" s="261" t="s">
        <v>323</v>
      </c>
      <c r="L89" s="261">
        <v>1.5</v>
      </c>
      <c r="M89" s="98">
        <v>0.29799999999999999</v>
      </c>
      <c r="N89" s="261">
        <v>42</v>
      </c>
      <c r="O89" s="97">
        <v>12.516</v>
      </c>
      <c r="P89" s="97">
        <v>0</v>
      </c>
      <c r="Q89" s="261">
        <v>10</v>
      </c>
    </row>
    <row r="90" spans="2:17" ht="15.75">
      <c r="B90" s="261">
        <v>1125477</v>
      </c>
      <c r="C90" s="261" t="s">
        <v>26</v>
      </c>
      <c r="D90" s="261" t="s">
        <v>324</v>
      </c>
      <c r="E90" s="42" t="s">
        <v>41</v>
      </c>
      <c r="F90" s="42">
        <v>34</v>
      </c>
      <c r="G90" s="42" t="s">
        <v>36</v>
      </c>
      <c r="H90" s="42" t="s">
        <v>36</v>
      </c>
      <c r="I90" s="261" t="s">
        <v>325</v>
      </c>
      <c r="J90" s="261" t="s">
        <v>24</v>
      </c>
      <c r="K90" s="261" t="s">
        <v>326</v>
      </c>
      <c r="L90" s="261">
        <v>3</v>
      </c>
      <c r="M90" s="98">
        <v>0.36199999999999999</v>
      </c>
      <c r="N90" s="261">
        <v>42</v>
      </c>
      <c r="O90" s="97">
        <v>15.203999999999999</v>
      </c>
      <c r="P90" s="97">
        <v>15.203999999999999</v>
      </c>
      <c r="Q90" s="261"/>
    </row>
    <row r="91" spans="2:17" ht="15.75">
      <c r="B91" s="261">
        <v>1073017</v>
      </c>
      <c r="C91" s="261" t="s">
        <v>26</v>
      </c>
      <c r="D91" s="261" t="s">
        <v>118</v>
      </c>
      <c r="E91" s="42" t="s">
        <v>41</v>
      </c>
      <c r="F91" s="42">
        <v>63</v>
      </c>
      <c r="G91" s="42" t="s">
        <v>21</v>
      </c>
      <c r="H91" s="42" t="s">
        <v>28</v>
      </c>
      <c r="I91" s="261" t="s">
        <v>327</v>
      </c>
      <c r="J91" s="261" t="s">
        <v>24</v>
      </c>
      <c r="K91" s="261" t="s">
        <v>328</v>
      </c>
      <c r="L91" s="261">
        <v>1.4</v>
      </c>
      <c r="M91" s="98">
        <v>0.40400000000000003</v>
      </c>
      <c r="N91" s="261">
        <v>42</v>
      </c>
      <c r="O91" s="97">
        <v>16.968</v>
      </c>
      <c r="P91" s="97">
        <v>16.968</v>
      </c>
      <c r="Q91" s="261"/>
    </row>
    <row r="92" spans="2:17" ht="15.75">
      <c r="B92" s="261">
        <v>1069922</v>
      </c>
      <c r="C92" s="261" t="s">
        <v>26</v>
      </c>
      <c r="D92" s="261" t="s">
        <v>329</v>
      </c>
      <c r="E92" s="42" t="s">
        <v>20</v>
      </c>
      <c r="F92" s="42">
        <v>76</v>
      </c>
      <c r="G92" s="42" t="s">
        <v>46</v>
      </c>
      <c r="H92" s="42" t="s">
        <v>22</v>
      </c>
      <c r="I92" s="261" t="s">
        <v>330</v>
      </c>
      <c r="J92" s="261" t="s">
        <v>24</v>
      </c>
      <c r="K92" s="261" t="s">
        <v>331</v>
      </c>
      <c r="L92" s="261">
        <v>1.4</v>
      </c>
      <c r="M92" s="98">
        <v>0.65200000000000002</v>
      </c>
      <c r="N92" s="261">
        <v>42</v>
      </c>
      <c r="O92" s="97">
        <v>27.384</v>
      </c>
      <c r="P92" s="97">
        <v>27.384</v>
      </c>
      <c r="Q92" s="261"/>
    </row>
    <row r="93" spans="2:17" ht="15.75">
      <c r="B93" s="261">
        <v>1125735</v>
      </c>
      <c r="C93" s="261" t="s">
        <v>26</v>
      </c>
      <c r="D93" s="261" t="s">
        <v>332</v>
      </c>
      <c r="E93" s="42" t="s">
        <v>20</v>
      </c>
      <c r="F93" s="42">
        <v>67</v>
      </c>
      <c r="G93" s="42" t="s">
        <v>21</v>
      </c>
      <c r="H93" s="42" t="s">
        <v>52</v>
      </c>
      <c r="I93" s="261" t="s">
        <v>333</v>
      </c>
      <c r="J93" s="261" t="s">
        <v>24</v>
      </c>
      <c r="K93" s="261" t="s">
        <v>334</v>
      </c>
      <c r="L93" s="261">
        <v>2.6</v>
      </c>
      <c r="M93" s="98">
        <v>1.01</v>
      </c>
      <c r="N93" s="261">
        <v>42</v>
      </c>
      <c r="O93" s="97">
        <v>42.42</v>
      </c>
      <c r="P93" s="97">
        <v>21.566000000000003</v>
      </c>
      <c r="Q93" s="261">
        <v>10</v>
      </c>
    </row>
    <row r="94" spans="2:17" ht="15.75">
      <c r="B94" s="261">
        <v>1125905</v>
      </c>
      <c r="C94" s="261" t="s">
        <v>140</v>
      </c>
      <c r="D94" s="261" t="s">
        <v>335</v>
      </c>
      <c r="E94" s="42" t="s">
        <v>20</v>
      </c>
      <c r="F94" s="42">
        <v>42</v>
      </c>
      <c r="G94" s="42" t="s">
        <v>69</v>
      </c>
      <c r="H94" s="42" t="s">
        <v>52</v>
      </c>
      <c r="I94" s="261" t="s">
        <v>336</v>
      </c>
      <c r="J94" s="261" t="s">
        <v>24</v>
      </c>
      <c r="K94" s="261" t="s">
        <v>337</v>
      </c>
      <c r="L94" s="261">
        <v>1.4</v>
      </c>
      <c r="M94" s="98">
        <v>0.48399999999999999</v>
      </c>
      <c r="N94" s="261">
        <v>42</v>
      </c>
      <c r="O94" s="97">
        <v>20.327999999999999</v>
      </c>
      <c r="P94" s="97">
        <v>20.327999999999999</v>
      </c>
      <c r="Q94" s="261"/>
    </row>
    <row r="95" spans="2:17" ht="15.75">
      <c r="B95" s="261">
        <v>1125218</v>
      </c>
      <c r="C95" s="261" t="s">
        <v>140</v>
      </c>
      <c r="D95" s="261" t="s">
        <v>338</v>
      </c>
      <c r="E95" s="42" t="s">
        <v>41</v>
      </c>
      <c r="F95" s="42">
        <v>55</v>
      </c>
      <c r="G95" s="42" t="s">
        <v>21</v>
      </c>
      <c r="H95" s="42" t="s">
        <v>28</v>
      </c>
      <c r="I95" s="261" t="s">
        <v>339</v>
      </c>
      <c r="J95" s="261" t="s">
        <v>24</v>
      </c>
      <c r="K95" s="261" t="s">
        <v>340</v>
      </c>
      <c r="L95" s="261">
        <v>2.2000000000000002</v>
      </c>
      <c r="M95" s="98">
        <v>0.67800000000000005</v>
      </c>
      <c r="N95" s="261">
        <v>42</v>
      </c>
      <c r="O95" s="97">
        <v>28.476000000000003</v>
      </c>
      <c r="P95" s="97">
        <v>28.476000000000003</v>
      </c>
      <c r="Q95" s="261"/>
    </row>
    <row r="96" spans="2:17" ht="15.75">
      <c r="B96" s="261">
        <v>1126245</v>
      </c>
      <c r="C96" s="261" t="s">
        <v>26</v>
      </c>
      <c r="D96" s="261" t="s">
        <v>341</v>
      </c>
      <c r="E96" s="42" t="s">
        <v>41</v>
      </c>
      <c r="F96" s="42">
        <v>66</v>
      </c>
      <c r="G96" s="42" t="s">
        <v>21</v>
      </c>
      <c r="H96" s="42" t="s">
        <v>28</v>
      </c>
      <c r="I96" s="261" t="s">
        <v>342</v>
      </c>
      <c r="J96" s="261" t="s">
        <v>24</v>
      </c>
      <c r="K96" s="261" t="s">
        <v>343</v>
      </c>
      <c r="L96" s="261">
        <v>3.4</v>
      </c>
      <c r="M96" s="98">
        <v>2.8</v>
      </c>
      <c r="N96" s="261">
        <v>42</v>
      </c>
      <c r="O96" s="97">
        <v>117.6</v>
      </c>
      <c r="P96" s="97">
        <v>25</v>
      </c>
      <c r="Q96" s="261">
        <v>10</v>
      </c>
    </row>
    <row r="97" spans="2:17" ht="15.75">
      <c r="B97" s="261">
        <v>1124812</v>
      </c>
      <c r="C97" s="261" t="s">
        <v>26</v>
      </c>
      <c r="D97" s="261" t="s">
        <v>344</v>
      </c>
      <c r="E97" s="42" t="s">
        <v>20</v>
      </c>
      <c r="F97" s="42">
        <v>50</v>
      </c>
      <c r="G97" s="42" t="s">
        <v>69</v>
      </c>
      <c r="H97" s="42" t="s">
        <v>52</v>
      </c>
      <c r="I97" s="261" t="s">
        <v>345</v>
      </c>
      <c r="J97" s="261" t="s">
        <v>24</v>
      </c>
      <c r="K97" s="261" t="s">
        <v>346</v>
      </c>
      <c r="L97" s="261">
        <v>2.5</v>
      </c>
      <c r="M97" s="98">
        <v>0.42599999999999999</v>
      </c>
      <c r="N97" s="261">
        <v>42</v>
      </c>
      <c r="O97" s="97">
        <v>17.891999999999999</v>
      </c>
      <c r="P97" s="97">
        <v>17.891999999999999</v>
      </c>
      <c r="Q97" s="261"/>
    </row>
    <row r="98" spans="2:17" ht="15.75">
      <c r="B98" s="261">
        <v>1126566</v>
      </c>
      <c r="C98" s="261" t="s">
        <v>347</v>
      </c>
      <c r="D98" s="261" t="s">
        <v>348</v>
      </c>
      <c r="E98" s="42" t="s">
        <v>20</v>
      </c>
      <c r="F98" s="42">
        <v>53</v>
      </c>
      <c r="G98" s="42" t="s">
        <v>21</v>
      </c>
      <c r="H98" s="42" t="s">
        <v>52</v>
      </c>
      <c r="I98" s="261" t="s">
        <v>349</v>
      </c>
      <c r="J98" s="261" t="s">
        <v>24</v>
      </c>
      <c r="K98" s="261" t="s">
        <v>350</v>
      </c>
      <c r="L98" s="261">
        <v>1.4</v>
      </c>
      <c r="M98" s="98">
        <v>0.186</v>
      </c>
      <c r="N98" s="261">
        <v>42</v>
      </c>
      <c r="O98" s="97">
        <v>7.8120000000000003</v>
      </c>
      <c r="P98" s="97">
        <v>0</v>
      </c>
      <c r="Q98" s="261">
        <v>10</v>
      </c>
    </row>
    <row r="99" spans="2:17" ht="15.75">
      <c r="B99" s="261">
        <v>1125358</v>
      </c>
      <c r="C99" s="261" t="s">
        <v>49</v>
      </c>
      <c r="D99" s="261" t="s">
        <v>351</v>
      </c>
      <c r="E99" s="42" t="s">
        <v>20</v>
      </c>
      <c r="F99" s="42">
        <v>50</v>
      </c>
      <c r="G99" s="42" t="s">
        <v>51</v>
      </c>
      <c r="H99" s="42" t="s">
        <v>52</v>
      </c>
      <c r="I99" s="261" t="s">
        <v>352</v>
      </c>
      <c r="J99" s="261" t="s">
        <v>24</v>
      </c>
      <c r="K99" s="261" t="s">
        <v>353</v>
      </c>
      <c r="L99" s="261">
        <v>1.5</v>
      </c>
      <c r="M99" s="98">
        <v>0.36</v>
      </c>
      <c r="N99" s="261">
        <v>42</v>
      </c>
      <c r="O99" s="97">
        <v>15.12</v>
      </c>
      <c r="P99" s="97">
        <v>15.12</v>
      </c>
      <c r="Q99" s="261"/>
    </row>
  </sheetData>
  <autoFilter ref="A1:R99" xr:uid="{00000000-0009-0000-0000-000000000000}"/>
  <phoneticPr fontId="1" type="noConversion"/>
  <conditionalFormatting sqref="K1:K100 K167:K1048576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7"/>
  <sheetViews>
    <sheetView workbookViewId="0">
      <pane ySplit="1" topLeftCell="A99" activePane="bottomLeft" state="frozen"/>
      <selection pane="bottomLeft" activeCell="H108" sqref="H108"/>
    </sheetView>
  </sheetViews>
  <sheetFormatPr defaultRowHeight="14.25"/>
  <cols>
    <col min="1" max="1" width="12.25" bestFit="1" customWidth="1"/>
    <col min="3" max="3" width="12.125" customWidth="1"/>
    <col min="4" max="5" width="5.75" customWidth="1"/>
    <col min="8" max="8" width="11" bestFit="1" customWidth="1"/>
    <col min="9" max="9" width="11" customWidth="1"/>
  </cols>
  <sheetData>
    <row r="1" spans="1:16">
      <c r="A1" s="261" t="s">
        <v>2929</v>
      </c>
      <c r="B1" s="261" t="s">
        <v>1</v>
      </c>
      <c r="C1" s="261" t="s">
        <v>2</v>
      </c>
      <c r="D1" s="261" t="s">
        <v>4</v>
      </c>
      <c r="E1" s="261" t="s">
        <v>5</v>
      </c>
      <c r="F1" s="261" t="s">
        <v>8</v>
      </c>
      <c r="G1" s="261" t="s">
        <v>9</v>
      </c>
      <c r="H1" s="261" t="s">
        <v>10</v>
      </c>
      <c r="I1" s="261" t="s">
        <v>11</v>
      </c>
      <c r="J1" s="261" t="s">
        <v>12</v>
      </c>
      <c r="K1" s="261" t="s">
        <v>13</v>
      </c>
      <c r="L1" s="261" t="s">
        <v>14</v>
      </c>
      <c r="M1" s="261" t="s">
        <v>15</v>
      </c>
      <c r="N1" s="261" t="s">
        <v>16</v>
      </c>
      <c r="O1" s="261" t="s">
        <v>17</v>
      </c>
      <c r="P1" s="261" t="s">
        <v>2934</v>
      </c>
    </row>
    <row r="2" spans="1:16">
      <c r="A2" s="17">
        <v>41625</v>
      </c>
      <c r="B2" s="3">
        <v>1772</v>
      </c>
      <c r="C2" s="261" t="s">
        <v>3220</v>
      </c>
      <c r="D2" s="4" t="s">
        <v>41</v>
      </c>
      <c r="E2" s="4">
        <v>60</v>
      </c>
      <c r="F2" s="3">
        <v>1772</v>
      </c>
      <c r="G2" s="261" t="s">
        <v>3221</v>
      </c>
      <c r="H2" s="31" t="s">
        <v>3222</v>
      </c>
      <c r="I2" s="44">
        <v>3.4</v>
      </c>
      <c r="J2" s="261">
        <v>0.92800000000000005</v>
      </c>
      <c r="K2" s="261">
        <v>40</v>
      </c>
      <c r="L2" s="261">
        <f>J2*K2</f>
        <v>37.120000000000005</v>
      </c>
      <c r="M2" s="261">
        <v>27.120000000000005</v>
      </c>
      <c r="N2" s="261">
        <v>10</v>
      </c>
      <c r="O2" s="261">
        <f>L2-M2-N2</f>
        <v>0</v>
      </c>
      <c r="P2" s="261" t="s">
        <v>3223</v>
      </c>
    </row>
    <row r="3" spans="1:16">
      <c r="A3" s="18">
        <v>41738</v>
      </c>
      <c r="B3" s="5">
        <v>1895</v>
      </c>
      <c r="C3" s="261" t="s">
        <v>3220</v>
      </c>
      <c r="D3" s="6" t="s">
        <v>20</v>
      </c>
      <c r="E3" s="6">
        <v>49</v>
      </c>
      <c r="F3" s="5">
        <v>1895</v>
      </c>
      <c r="G3" s="261" t="s">
        <v>3221</v>
      </c>
      <c r="H3" s="31" t="s">
        <v>3224</v>
      </c>
      <c r="I3" s="44">
        <v>3.2</v>
      </c>
      <c r="J3" s="261">
        <v>0.82</v>
      </c>
      <c r="K3" s="261">
        <v>40</v>
      </c>
      <c r="L3" s="261">
        <f t="shared" ref="L3:L66" si="0">J3*K3</f>
        <v>32.799999999999997</v>
      </c>
      <c r="M3" s="261">
        <v>22.799999999999997</v>
      </c>
      <c r="N3" s="261">
        <v>10</v>
      </c>
      <c r="O3" s="261">
        <f t="shared" ref="O3:O66" si="1">L3-M3-N3</f>
        <v>0</v>
      </c>
      <c r="P3" s="261" t="s">
        <v>3223</v>
      </c>
    </row>
    <row r="4" spans="1:16">
      <c r="A4" s="18">
        <v>41751</v>
      </c>
      <c r="B4" s="5">
        <v>1918</v>
      </c>
      <c r="C4" s="261" t="s">
        <v>3220</v>
      </c>
      <c r="D4" s="6" t="s">
        <v>20</v>
      </c>
      <c r="E4" s="6">
        <v>48</v>
      </c>
      <c r="F4" s="5">
        <v>1918</v>
      </c>
      <c r="G4" s="261" t="s">
        <v>3221</v>
      </c>
      <c r="H4" s="31" t="s">
        <v>3225</v>
      </c>
      <c r="I4" s="44">
        <v>3.2</v>
      </c>
      <c r="J4" s="261">
        <v>1.28</v>
      </c>
      <c r="K4" s="261">
        <v>40</v>
      </c>
      <c r="L4" s="261">
        <f t="shared" si="0"/>
        <v>51.2</v>
      </c>
      <c r="M4" s="261">
        <v>40</v>
      </c>
      <c r="N4" s="261">
        <v>10</v>
      </c>
      <c r="O4" s="261">
        <f t="shared" si="1"/>
        <v>1.2000000000000028</v>
      </c>
      <c r="P4" s="261" t="s">
        <v>3223</v>
      </c>
    </row>
    <row r="5" spans="1:16">
      <c r="A5" s="18">
        <v>41757</v>
      </c>
      <c r="B5" s="5">
        <v>1925</v>
      </c>
      <c r="C5" s="261" t="s">
        <v>3220</v>
      </c>
      <c r="D5" s="6" t="s">
        <v>41</v>
      </c>
      <c r="E5" s="6">
        <v>73</v>
      </c>
      <c r="F5" s="5">
        <v>1925</v>
      </c>
      <c r="G5" s="261" t="s">
        <v>3221</v>
      </c>
      <c r="H5" s="31" t="s">
        <v>3226</v>
      </c>
      <c r="I5" s="44">
        <v>3.1</v>
      </c>
      <c r="J5" s="261">
        <v>1.01</v>
      </c>
      <c r="K5" s="261">
        <v>40</v>
      </c>
      <c r="L5" s="261">
        <f t="shared" si="0"/>
        <v>40.4</v>
      </c>
      <c r="M5" s="261">
        <v>30.4</v>
      </c>
      <c r="N5" s="261">
        <v>10</v>
      </c>
      <c r="O5" s="261">
        <f t="shared" si="1"/>
        <v>0</v>
      </c>
      <c r="P5" s="261" t="s">
        <v>3227</v>
      </c>
    </row>
    <row r="6" spans="1:16">
      <c r="A6" s="19">
        <v>41876</v>
      </c>
      <c r="B6" s="5">
        <v>2069</v>
      </c>
      <c r="C6" s="261" t="s">
        <v>3220</v>
      </c>
      <c r="D6" s="5" t="s">
        <v>20</v>
      </c>
      <c r="E6" s="5">
        <v>74</v>
      </c>
      <c r="F6" s="5">
        <v>2069</v>
      </c>
      <c r="G6" s="261" t="s">
        <v>3221</v>
      </c>
      <c r="H6" s="31" t="s">
        <v>3228</v>
      </c>
      <c r="I6" s="44">
        <v>2.5</v>
      </c>
      <c r="J6" s="261">
        <v>0.98</v>
      </c>
      <c r="K6" s="261">
        <v>40</v>
      </c>
      <c r="L6" s="261">
        <f t="shared" si="0"/>
        <v>39.200000000000003</v>
      </c>
      <c r="M6" s="261">
        <v>29.200000000000003</v>
      </c>
      <c r="N6" s="261">
        <v>10</v>
      </c>
      <c r="O6" s="261">
        <f t="shared" si="1"/>
        <v>0</v>
      </c>
      <c r="P6" s="261" t="s">
        <v>3227</v>
      </c>
    </row>
    <row r="7" spans="1:16">
      <c r="A7" s="19">
        <v>41927</v>
      </c>
      <c r="B7" s="5">
        <v>2140</v>
      </c>
      <c r="C7" s="261" t="s">
        <v>3220</v>
      </c>
      <c r="D7" s="5" t="s">
        <v>41</v>
      </c>
      <c r="E7" s="5">
        <v>49</v>
      </c>
      <c r="F7" s="5">
        <v>2140</v>
      </c>
      <c r="G7" s="261" t="s">
        <v>3221</v>
      </c>
      <c r="H7" s="31" t="s">
        <v>3229</v>
      </c>
      <c r="I7" s="44">
        <v>2.7</v>
      </c>
      <c r="J7" s="261">
        <v>0.79400000000000004</v>
      </c>
      <c r="K7" s="261">
        <v>40</v>
      </c>
      <c r="L7" s="261">
        <f t="shared" si="0"/>
        <v>31.76</v>
      </c>
      <c r="M7" s="261">
        <v>21.76</v>
      </c>
      <c r="N7" s="261">
        <v>10</v>
      </c>
      <c r="O7" s="261">
        <f t="shared" si="1"/>
        <v>0</v>
      </c>
      <c r="P7" s="261" t="s">
        <v>3227</v>
      </c>
    </row>
    <row r="8" spans="1:16">
      <c r="A8" s="18">
        <v>41990</v>
      </c>
      <c r="B8" s="6">
        <v>2233</v>
      </c>
      <c r="C8" s="261" t="s">
        <v>3220</v>
      </c>
      <c r="D8" s="6" t="s">
        <v>20</v>
      </c>
      <c r="E8" s="6">
        <v>61</v>
      </c>
      <c r="F8" s="6">
        <v>2233</v>
      </c>
      <c r="G8" s="261" t="s">
        <v>3221</v>
      </c>
      <c r="H8" s="31" t="s">
        <v>3230</v>
      </c>
      <c r="I8" s="44">
        <v>3</v>
      </c>
      <c r="J8" s="261">
        <v>0.77600000000000002</v>
      </c>
      <c r="K8" s="261">
        <v>40</v>
      </c>
      <c r="L8" s="261">
        <f t="shared" si="0"/>
        <v>31.04</v>
      </c>
      <c r="M8" s="261">
        <v>21.04</v>
      </c>
      <c r="N8" s="261">
        <v>10</v>
      </c>
      <c r="O8" s="261">
        <f t="shared" si="1"/>
        <v>0</v>
      </c>
      <c r="P8" s="261" t="s">
        <v>3227</v>
      </c>
    </row>
    <row r="9" spans="1:16">
      <c r="A9" s="18">
        <v>42111</v>
      </c>
      <c r="B9" s="6">
        <v>2398</v>
      </c>
      <c r="C9" s="261" t="s">
        <v>3220</v>
      </c>
      <c r="D9" s="6" t="s">
        <v>20</v>
      </c>
      <c r="E9" s="6">
        <v>56</v>
      </c>
      <c r="F9" s="6">
        <v>2398</v>
      </c>
      <c r="G9" s="261" t="s">
        <v>3221</v>
      </c>
      <c r="H9" s="31" t="s">
        <v>3231</v>
      </c>
      <c r="I9" s="44">
        <v>3.5</v>
      </c>
      <c r="J9" s="261">
        <v>0.40600000000000003</v>
      </c>
      <c r="K9" s="261">
        <v>40</v>
      </c>
      <c r="L9" s="261">
        <f t="shared" si="0"/>
        <v>16.240000000000002</v>
      </c>
      <c r="M9" s="261"/>
      <c r="N9" s="261">
        <v>10</v>
      </c>
      <c r="O9" s="261">
        <f t="shared" si="1"/>
        <v>6.240000000000002</v>
      </c>
      <c r="P9" s="261" t="s">
        <v>3223</v>
      </c>
    </row>
    <row r="10" spans="1:16">
      <c r="A10" s="18">
        <v>42193</v>
      </c>
      <c r="B10" s="6">
        <v>2523</v>
      </c>
      <c r="C10" s="261" t="s">
        <v>3220</v>
      </c>
      <c r="D10" s="6" t="s">
        <v>41</v>
      </c>
      <c r="E10" s="6">
        <v>64</v>
      </c>
      <c r="F10" s="6">
        <v>2523</v>
      </c>
      <c r="G10" s="261" t="s">
        <v>3221</v>
      </c>
      <c r="H10" s="31" t="s">
        <v>3232</v>
      </c>
      <c r="I10" s="44">
        <v>2.5</v>
      </c>
      <c r="J10" s="261">
        <v>0.67800000000000005</v>
      </c>
      <c r="K10" s="261">
        <v>40</v>
      </c>
      <c r="L10" s="261">
        <f t="shared" si="0"/>
        <v>27.12</v>
      </c>
      <c r="M10" s="261">
        <v>17.12</v>
      </c>
      <c r="N10" s="261">
        <v>10</v>
      </c>
      <c r="O10" s="261">
        <f t="shared" si="1"/>
        <v>0</v>
      </c>
      <c r="P10" s="261" t="s">
        <v>3227</v>
      </c>
    </row>
    <row r="11" spans="1:16">
      <c r="A11" s="18">
        <v>42206</v>
      </c>
      <c r="B11" s="6">
        <v>2541</v>
      </c>
      <c r="C11" s="261" t="s">
        <v>3220</v>
      </c>
      <c r="D11" s="6" t="s">
        <v>41</v>
      </c>
      <c r="E11" s="6">
        <v>52</v>
      </c>
      <c r="F11" s="6">
        <v>2541</v>
      </c>
      <c r="G11" s="261" t="s">
        <v>3221</v>
      </c>
      <c r="H11" s="31" t="s">
        <v>3233</v>
      </c>
      <c r="I11" s="44">
        <v>2.6</v>
      </c>
      <c r="J11" s="261">
        <v>1.32</v>
      </c>
      <c r="K11" s="261">
        <v>40</v>
      </c>
      <c r="L11" s="261">
        <f t="shared" si="0"/>
        <v>52.800000000000004</v>
      </c>
      <c r="M11" s="261">
        <v>40</v>
      </c>
      <c r="N11" s="261">
        <v>10</v>
      </c>
      <c r="O11" s="261">
        <f t="shared" si="1"/>
        <v>2.8000000000000043</v>
      </c>
      <c r="P11" s="261" t="s">
        <v>3227</v>
      </c>
    </row>
    <row r="12" spans="1:16">
      <c r="A12" s="20">
        <v>42317</v>
      </c>
      <c r="B12" s="7">
        <v>2700</v>
      </c>
      <c r="C12" s="261" t="s">
        <v>3220</v>
      </c>
      <c r="D12" s="7" t="s">
        <v>20</v>
      </c>
      <c r="E12" s="7">
        <v>66</v>
      </c>
      <c r="F12" s="7">
        <v>2700</v>
      </c>
      <c r="G12" s="261" t="s">
        <v>3221</v>
      </c>
      <c r="H12" s="31" t="s">
        <v>3234</v>
      </c>
      <c r="I12" s="44">
        <v>2.7</v>
      </c>
      <c r="J12" s="261">
        <v>0.72199999999999998</v>
      </c>
      <c r="K12" s="261">
        <v>40</v>
      </c>
      <c r="L12" s="261">
        <f t="shared" si="0"/>
        <v>28.88</v>
      </c>
      <c r="M12" s="261">
        <v>18.88</v>
      </c>
      <c r="N12" s="261">
        <v>10</v>
      </c>
      <c r="O12" s="261">
        <f t="shared" si="1"/>
        <v>0</v>
      </c>
      <c r="P12" s="261" t="s">
        <v>3227</v>
      </c>
    </row>
    <row r="13" spans="1:16" ht="16.5">
      <c r="A13" s="21">
        <v>42320</v>
      </c>
      <c r="B13" s="8">
        <v>2707</v>
      </c>
      <c r="C13" s="261" t="s">
        <v>3220</v>
      </c>
      <c r="D13" s="8" t="s">
        <v>41</v>
      </c>
      <c r="E13" s="8">
        <v>50</v>
      </c>
      <c r="F13" s="8">
        <v>2707</v>
      </c>
      <c r="G13" s="261" t="s">
        <v>3221</v>
      </c>
      <c r="H13" s="31" t="s">
        <v>3235</v>
      </c>
      <c r="I13" s="44">
        <v>1.8</v>
      </c>
      <c r="J13" s="261">
        <v>1.05</v>
      </c>
      <c r="K13" s="261">
        <v>40</v>
      </c>
      <c r="L13" s="261">
        <f t="shared" si="0"/>
        <v>42</v>
      </c>
      <c r="M13" s="261">
        <v>32</v>
      </c>
      <c r="N13" s="261">
        <v>10</v>
      </c>
      <c r="O13" s="261">
        <f t="shared" si="1"/>
        <v>0</v>
      </c>
      <c r="P13" s="261" t="s">
        <v>3227</v>
      </c>
    </row>
    <row r="14" spans="1:16" ht="16.5">
      <c r="A14" s="22">
        <v>42338</v>
      </c>
      <c r="B14" s="9">
        <v>2730</v>
      </c>
      <c r="C14" s="261" t="s">
        <v>3220</v>
      </c>
      <c r="D14" s="9" t="s">
        <v>41</v>
      </c>
      <c r="E14" s="9">
        <v>30</v>
      </c>
      <c r="F14" s="9">
        <v>2730</v>
      </c>
      <c r="G14" s="261" t="s">
        <v>3221</v>
      </c>
      <c r="H14" s="31" t="s">
        <v>3236</v>
      </c>
      <c r="I14" s="44">
        <v>2.4</v>
      </c>
      <c r="J14" s="261">
        <v>0.36199999999999999</v>
      </c>
      <c r="K14" s="261">
        <v>40</v>
      </c>
      <c r="L14" s="261">
        <f t="shared" si="0"/>
        <v>14.48</v>
      </c>
      <c r="M14" s="261"/>
      <c r="N14" s="261">
        <v>10</v>
      </c>
      <c r="O14" s="261">
        <f t="shared" si="1"/>
        <v>4.4800000000000004</v>
      </c>
      <c r="P14" s="261" t="s">
        <v>3223</v>
      </c>
    </row>
    <row r="15" spans="1:16" ht="16.5">
      <c r="A15" s="22">
        <v>42354</v>
      </c>
      <c r="B15" s="9">
        <v>2760</v>
      </c>
      <c r="C15" s="261" t="s">
        <v>3220</v>
      </c>
      <c r="D15" s="9" t="s">
        <v>20</v>
      </c>
      <c r="E15" s="9">
        <v>51</v>
      </c>
      <c r="F15" s="9">
        <v>2760</v>
      </c>
      <c r="G15" s="261" t="s">
        <v>3221</v>
      </c>
      <c r="H15" s="31" t="s">
        <v>3237</v>
      </c>
      <c r="I15" s="44">
        <v>1.3</v>
      </c>
      <c r="J15" s="261">
        <v>0.19600000000000001</v>
      </c>
      <c r="K15" s="261">
        <v>40</v>
      </c>
      <c r="L15" s="261">
        <f t="shared" si="0"/>
        <v>7.84</v>
      </c>
      <c r="M15" s="261"/>
      <c r="N15" s="261"/>
      <c r="O15" s="261">
        <f t="shared" si="1"/>
        <v>7.84</v>
      </c>
      <c r="P15" s="261" t="s">
        <v>3223</v>
      </c>
    </row>
    <row r="16" spans="1:16">
      <c r="A16" s="20">
        <v>42360</v>
      </c>
      <c r="B16" s="7">
        <v>2771</v>
      </c>
      <c r="C16" s="261" t="s">
        <v>3220</v>
      </c>
      <c r="D16" s="7" t="s">
        <v>20</v>
      </c>
      <c r="E16" s="7">
        <v>77</v>
      </c>
      <c r="F16" s="7">
        <v>2771</v>
      </c>
      <c r="G16" s="261" t="s">
        <v>3221</v>
      </c>
      <c r="H16" s="31" t="s">
        <v>3238</v>
      </c>
      <c r="I16" s="44">
        <v>2.5</v>
      </c>
      <c r="J16" s="261">
        <v>1.01</v>
      </c>
      <c r="K16" s="261">
        <v>40</v>
      </c>
      <c r="L16" s="261">
        <f t="shared" si="0"/>
        <v>40.4</v>
      </c>
      <c r="M16" s="261">
        <v>30.4</v>
      </c>
      <c r="N16" s="261">
        <v>10</v>
      </c>
      <c r="O16" s="261">
        <f t="shared" si="1"/>
        <v>0</v>
      </c>
      <c r="P16" s="261" t="s">
        <v>3227</v>
      </c>
    </row>
    <row r="17" spans="1:16">
      <c r="A17" s="20">
        <v>42367</v>
      </c>
      <c r="B17" s="10">
        <v>2786</v>
      </c>
      <c r="C17" s="261" t="s">
        <v>3220</v>
      </c>
      <c r="D17" s="7" t="s">
        <v>41</v>
      </c>
      <c r="E17" s="7">
        <v>41</v>
      </c>
      <c r="F17" s="10">
        <v>2786</v>
      </c>
      <c r="G17" s="261" t="s">
        <v>3221</v>
      </c>
      <c r="H17" s="31" t="s">
        <v>3239</v>
      </c>
      <c r="I17" s="44">
        <v>2.8</v>
      </c>
      <c r="J17" s="261">
        <v>0.504</v>
      </c>
      <c r="K17" s="261">
        <v>40</v>
      </c>
      <c r="L17" s="261">
        <f t="shared" si="0"/>
        <v>20.16</v>
      </c>
      <c r="M17" s="261">
        <v>10.16</v>
      </c>
      <c r="N17" s="261">
        <v>10</v>
      </c>
      <c r="O17" s="261">
        <f t="shared" si="1"/>
        <v>0</v>
      </c>
      <c r="P17" s="261" t="s">
        <v>3223</v>
      </c>
    </row>
    <row r="18" spans="1:16" ht="16.5">
      <c r="A18" s="22">
        <v>42425</v>
      </c>
      <c r="B18" s="9">
        <v>2862</v>
      </c>
      <c r="C18" s="261" t="s">
        <v>3220</v>
      </c>
      <c r="D18" s="9" t="s">
        <v>20</v>
      </c>
      <c r="E18" s="9">
        <v>57</v>
      </c>
      <c r="F18" s="9">
        <v>2862</v>
      </c>
      <c r="G18" s="261" t="s">
        <v>3221</v>
      </c>
      <c r="H18" s="31" t="s">
        <v>3240</v>
      </c>
      <c r="I18" s="44">
        <v>2</v>
      </c>
      <c r="J18" s="261">
        <v>0.624</v>
      </c>
      <c r="K18" s="261">
        <v>40</v>
      </c>
      <c r="L18" s="261">
        <f t="shared" si="0"/>
        <v>24.96</v>
      </c>
      <c r="M18" s="261">
        <v>14.96</v>
      </c>
      <c r="N18" s="261">
        <v>10</v>
      </c>
      <c r="O18" s="261">
        <f t="shared" si="1"/>
        <v>0</v>
      </c>
      <c r="P18" s="261" t="s">
        <v>3227</v>
      </c>
    </row>
    <row r="19" spans="1:16" ht="16.5">
      <c r="A19" s="22">
        <v>42429</v>
      </c>
      <c r="B19" s="9">
        <v>2867</v>
      </c>
      <c r="C19" s="261" t="s">
        <v>3220</v>
      </c>
      <c r="D19" s="9" t="s">
        <v>41</v>
      </c>
      <c r="E19" s="9">
        <v>52</v>
      </c>
      <c r="F19" s="9">
        <v>2867</v>
      </c>
      <c r="G19" s="261" t="s">
        <v>3221</v>
      </c>
      <c r="H19" s="31" t="s">
        <v>3241</v>
      </c>
      <c r="I19" s="44">
        <v>2.1</v>
      </c>
      <c r="J19" s="261">
        <v>0.57599999999999996</v>
      </c>
      <c r="K19" s="261">
        <v>40</v>
      </c>
      <c r="L19" s="261">
        <f t="shared" si="0"/>
        <v>23.04</v>
      </c>
      <c r="M19" s="261">
        <v>13.04</v>
      </c>
      <c r="N19" s="261">
        <v>10</v>
      </c>
      <c r="O19" s="261">
        <f t="shared" si="1"/>
        <v>0</v>
      </c>
      <c r="P19" s="261" t="s">
        <v>3227</v>
      </c>
    </row>
    <row r="20" spans="1:16">
      <c r="A20" s="20">
        <v>42430</v>
      </c>
      <c r="B20" s="7">
        <v>2873</v>
      </c>
      <c r="C20" s="261" t="s">
        <v>3220</v>
      </c>
      <c r="D20" s="7" t="s">
        <v>41</v>
      </c>
      <c r="E20" s="7">
        <v>58</v>
      </c>
      <c r="F20" s="7">
        <v>2873</v>
      </c>
      <c r="G20" s="261" t="s">
        <v>3221</v>
      </c>
      <c r="H20" s="31" t="s">
        <v>3242</v>
      </c>
      <c r="I20" s="44">
        <v>3</v>
      </c>
      <c r="J20" s="261">
        <v>1.22</v>
      </c>
      <c r="K20" s="261">
        <v>40</v>
      </c>
      <c r="L20" s="261">
        <f t="shared" si="0"/>
        <v>48.8</v>
      </c>
      <c r="M20" s="261">
        <v>38.799999999999997</v>
      </c>
      <c r="N20" s="261">
        <v>10</v>
      </c>
      <c r="O20" s="261">
        <f t="shared" si="1"/>
        <v>0</v>
      </c>
      <c r="P20" s="261" t="s">
        <v>3227</v>
      </c>
    </row>
    <row r="21" spans="1:16" ht="16.5">
      <c r="A21" s="21">
        <v>42508</v>
      </c>
      <c r="B21" s="8">
        <v>2984</v>
      </c>
      <c r="C21" s="261" t="s">
        <v>3220</v>
      </c>
      <c r="D21" s="8" t="s">
        <v>20</v>
      </c>
      <c r="E21" s="8">
        <v>44</v>
      </c>
      <c r="F21" s="8">
        <v>2984</v>
      </c>
      <c r="G21" s="261" t="s">
        <v>3221</v>
      </c>
      <c r="H21" s="31" t="s">
        <v>3243</v>
      </c>
      <c r="I21" s="44">
        <v>2.8</v>
      </c>
      <c r="J21" s="261">
        <v>1.41</v>
      </c>
      <c r="K21" s="261">
        <v>40</v>
      </c>
      <c r="L21" s="261">
        <f t="shared" si="0"/>
        <v>56.4</v>
      </c>
      <c r="M21" s="261">
        <v>40</v>
      </c>
      <c r="N21" s="261">
        <v>10</v>
      </c>
      <c r="O21" s="261">
        <f t="shared" si="1"/>
        <v>6.3999999999999986</v>
      </c>
      <c r="P21" s="261" t="s">
        <v>3227</v>
      </c>
    </row>
    <row r="22" spans="1:16" ht="16.5">
      <c r="A22" s="22">
        <v>42557</v>
      </c>
      <c r="B22" s="5">
        <v>3073</v>
      </c>
      <c r="C22" s="261" t="s">
        <v>3220</v>
      </c>
      <c r="D22" s="9"/>
      <c r="E22" s="9"/>
      <c r="F22" s="5">
        <v>3073</v>
      </c>
      <c r="G22" s="261" t="s">
        <v>3221</v>
      </c>
      <c r="H22" s="31" t="s">
        <v>3244</v>
      </c>
      <c r="I22" s="44">
        <v>2.5</v>
      </c>
      <c r="J22" s="261">
        <v>1.07</v>
      </c>
      <c r="K22" s="261">
        <v>40</v>
      </c>
      <c r="L22" s="261">
        <f t="shared" si="0"/>
        <v>42.800000000000004</v>
      </c>
      <c r="M22" s="261">
        <v>32.800000000000004</v>
      </c>
      <c r="N22" s="261">
        <v>10</v>
      </c>
      <c r="O22" s="261">
        <f t="shared" si="1"/>
        <v>0</v>
      </c>
      <c r="P22" s="261" t="s">
        <v>3227</v>
      </c>
    </row>
    <row r="23" spans="1:16" ht="16.5">
      <c r="A23" s="22">
        <v>42563</v>
      </c>
      <c r="B23" s="9">
        <v>3082</v>
      </c>
      <c r="C23" s="261" t="s">
        <v>3220</v>
      </c>
      <c r="D23" s="9" t="s">
        <v>41</v>
      </c>
      <c r="E23" s="9">
        <v>63</v>
      </c>
      <c r="F23" s="9">
        <v>3082</v>
      </c>
      <c r="G23" s="261" t="s">
        <v>3221</v>
      </c>
      <c r="H23" s="31" t="s">
        <v>3245</v>
      </c>
      <c r="I23" s="44">
        <v>2.5</v>
      </c>
      <c r="J23" s="261">
        <v>0.874</v>
      </c>
      <c r="K23" s="261">
        <v>40</v>
      </c>
      <c r="L23" s="261">
        <f t="shared" si="0"/>
        <v>34.96</v>
      </c>
      <c r="M23" s="261">
        <v>24.96</v>
      </c>
      <c r="N23" s="261">
        <v>10</v>
      </c>
      <c r="O23" s="261">
        <f t="shared" si="1"/>
        <v>0</v>
      </c>
      <c r="P23" s="261" t="s">
        <v>3227</v>
      </c>
    </row>
    <row r="24" spans="1:16">
      <c r="A24" s="18">
        <v>42631</v>
      </c>
      <c r="B24" s="6">
        <v>3218</v>
      </c>
      <c r="C24" s="261" t="s">
        <v>3220</v>
      </c>
      <c r="D24" s="6" t="s">
        <v>41</v>
      </c>
      <c r="E24" s="6">
        <v>73</v>
      </c>
      <c r="F24" s="6">
        <v>3218</v>
      </c>
      <c r="G24" s="261" t="s">
        <v>3221</v>
      </c>
      <c r="H24" s="31" t="s">
        <v>3246</v>
      </c>
      <c r="I24" s="44">
        <v>3</v>
      </c>
      <c r="J24" s="261">
        <v>1.27</v>
      </c>
      <c r="K24" s="261">
        <v>40</v>
      </c>
      <c r="L24" s="261">
        <f t="shared" si="0"/>
        <v>50.8</v>
      </c>
      <c r="M24" s="261">
        <v>40</v>
      </c>
      <c r="N24" s="261">
        <v>10</v>
      </c>
      <c r="O24" s="261">
        <f t="shared" si="1"/>
        <v>0.79999999999999716</v>
      </c>
      <c r="P24" s="261" t="s">
        <v>3223</v>
      </c>
    </row>
    <row r="25" spans="1:16" ht="16.5">
      <c r="A25" s="22">
        <v>42688</v>
      </c>
      <c r="B25" s="9">
        <v>3332</v>
      </c>
      <c r="C25" s="261" t="s">
        <v>3220</v>
      </c>
      <c r="D25" s="9" t="s">
        <v>20</v>
      </c>
      <c r="E25" s="9">
        <v>49</v>
      </c>
      <c r="F25" s="9">
        <v>3332</v>
      </c>
      <c r="G25" s="261" t="s">
        <v>3221</v>
      </c>
      <c r="H25" s="31" t="s">
        <v>3247</v>
      </c>
      <c r="I25" s="44">
        <v>2.2999999999999998</v>
      </c>
      <c r="J25" s="261">
        <v>0.25600000000000001</v>
      </c>
      <c r="K25" s="261">
        <v>40</v>
      </c>
      <c r="L25" s="261">
        <f t="shared" si="0"/>
        <v>10.24</v>
      </c>
      <c r="M25" s="261"/>
      <c r="N25" s="261"/>
      <c r="O25" s="261">
        <f t="shared" si="1"/>
        <v>10.24</v>
      </c>
      <c r="P25" s="261" t="s">
        <v>3223</v>
      </c>
    </row>
    <row r="26" spans="1:16">
      <c r="A26" s="18">
        <v>42695</v>
      </c>
      <c r="B26" s="6">
        <v>3341</v>
      </c>
      <c r="C26" s="261" t="s">
        <v>3220</v>
      </c>
      <c r="D26" s="6" t="s">
        <v>20</v>
      </c>
      <c r="E26" s="6">
        <v>60</v>
      </c>
      <c r="F26" s="6">
        <v>3341</v>
      </c>
      <c r="G26" s="261" t="s">
        <v>3221</v>
      </c>
      <c r="H26" s="31" t="s">
        <v>3248</v>
      </c>
      <c r="I26" s="44">
        <v>2.5</v>
      </c>
      <c r="J26" s="261">
        <v>0.56399999999999995</v>
      </c>
      <c r="K26" s="261">
        <v>40</v>
      </c>
      <c r="L26" s="261">
        <f t="shared" si="0"/>
        <v>22.56</v>
      </c>
      <c r="M26" s="261">
        <v>12.559999999999999</v>
      </c>
      <c r="N26" s="261">
        <v>10</v>
      </c>
      <c r="O26" s="261">
        <f t="shared" si="1"/>
        <v>0</v>
      </c>
      <c r="P26" s="261" t="s">
        <v>3227</v>
      </c>
    </row>
    <row r="27" spans="1:16">
      <c r="A27" s="18">
        <v>42699</v>
      </c>
      <c r="B27" s="6">
        <v>3354</v>
      </c>
      <c r="C27" s="261" t="s">
        <v>3220</v>
      </c>
      <c r="D27" s="6" t="s">
        <v>41</v>
      </c>
      <c r="E27" s="6">
        <v>52</v>
      </c>
      <c r="F27" s="6">
        <v>3354</v>
      </c>
      <c r="G27" s="261" t="s">
        <v>3221</v>
      </c>
      <c r="H27" s="31" t="s">
        <v>3249</v>
      </c>
      <c r="I27" s="44">
        <v>2.9</v>
      </c>
      <c r="J27" s="261">
        <v>1.41</v>
      </c>
      <c r="K27" s="261">
        <v>40</v>
      </c>
      <c r="L27" s="261">
        <f t="shared" si="0"/>
        <v>56.4</v>
      </c>
      <c r="M27" s="261">
        <v>40</v>
      </c>
      <c r="N27" s="261">
        <v>10</v>
      </c>
      <c r="O27" s="261">
        <f t="shared" si="1"/>
        <v>6.3999999999999986</v>
      </c>
      <c r="P27" s="261" t="s">
        <v>3223</v>
      </c>
    </row>
    <row r="28" spans="1:16">
      <c r="A28" s="18">
        <v>42713</v>
      </c>
      <c r="B28" s="6">
        <v>3380</v>
      </c>
      <c r="C28" s="261" t="s">
        <v>3220</v>
      </c>
      <c r="D28" s="6" t="s">
        <v>20</v>
      </c>
      <c r="E28" s="6">
        <v>52</v>
      </c>
      <c r="F28" s="6">
        <v>3380</v>
      </c>
      <c r="G28" s="261" t="s">
        <v>3221</v>
      </c>
      <c r="H28" s="31" t="s">
        <v>3250</v>
      </c>
      <c r="I28" s="44">
        <v>2.9</v>
      </c>
      <c r="J28" s="261">
        <v>1.1000000000000001</v>
      </c>
      <c r="K28" s="261">
        <v>40</v>
      </c>
      <c r="L28" s="261">
        <f t="shared" si="0"/>
        <v>44</v>
      </c>
      <c r="M28" s="261">
        <v>34</v>
      </c>
      <c r="N28" s="261">
        <v>10</v>
      </c>
      <c r="O28" s="261">
        <f t="shared" si="1"/>
        <v>0</v>
      </c>
      <c r="P28" s="261" t="s">
        <v>3227</v>
      </c>
    </row>
    <row r="29" spans="1:16" ht="16.5">
      <c r="A29" s="22">
        <v>42718</v>
      </c>
      <c r="B29" s="11">
        <v>3387</v>
      </c>
      <c r="C29" s="261" t="s">
        <v>3220</v>
      </c>
      <c r="D29" s="9" t="s">
        <v>20</v>
      </c>
      <c r="E29" s="9">
        <v>65</v>
      </c>
      <c r="F29" s="11">
        <v>3387</v>
      </c>
      <c r="G29" s="261" t="s">
        <v>3221</v>
      </c>
      <c r="H29" s="31" t="s">
        <v>3251</v>
      </c>
      <c r="I29" s="44">
        <v>2.2000000000000002</v>
      </c>
      <c r="J29" s="261">
        <v>0.46200000000000002</v>
      </c>
      <c r="K29" s="261">
        <v>40</v>
      </c>
      <c r="L29" s="261">
        <f t="shared" si="0"/>
        <v>18.48</v>
      </c>
      <c r="M29" s="261"/>
      <c r="N29" s="261">
        <v>10</v>
      </c>
      <c r="O29" s="261">
        <f t="shared" si="1"/>
        <v>8.48</v>
      </c>
      <c r="P29" s="261" t="s">
        <v>3223</v>
      </c>
    </row>
    <row r="30" spans="1:16">
      <c r="A30" s="23" t="s">
        <v>3252</v>
      </c>
      <c r="B30" s="6">
        <v>3449</v>
      </c>
      <c r="C30" s="261" t="s">
        <v>3220</v>
      </c>
      <c r="D30" s="6" t="s">
        <v>20</v>
      </c>
      <c r="E30" s="6">
        <v>62</v>
      </c>
      <c r="F30" s="6">
        <v>3449</v>
      </c>
      <c r="G30" s="261" t="s">
        <v>3221</v>
      </c>
      <c r="H30" s="31" t="s">
        <v>3253</v>
      </c>
      <c r="I30" s="44">
        <v>3</v>
      </c>
      <c r="J30" s="261">
        <v>0.66600000000000004</v>
      </c>
      <c r="K30" s="261">
        <v>40</v>
      </c>
      <c r="L30" s="261">
        <f t="shared" si="0"/>
        <v>26.64</v>
      </c>
      <c r="M30" s="261">
        <v>16.64</v>
      </c>
      <c r="N30" s="261">
        <v>10</v>
      </c>
      <c r="O30" s="261">
        <f t="shared" si="1"/>
        <v>0</v>
      </c>
      <c r="P30" s="261" t="s">
        <v>3223</v>
      </c>
    </row>
    <row r="31" spans="1:16" ht="16.5">
      <c r="A31" s="24" t="s">
        <v>3254</v>
      </c>
      <c r="B31" s="5">
        <v>3517</v>
      </c>
      <c r="C31" s="261" t="s">
        <v>3220</v>
      </c>
      <c r="D31" s="9" t="s">
        <v>20</v>
      </c>
      <c r="E31" s="9">
        <v>60</v>
      </c>
      <c r="F31" s="5">
        <v>3517</v>
      </c>
      <c r="G31" s="261" t="s">
        <v>3221</v>
      </c>
      <c r="H31" s="31" t="s">
        <v>3255</v>
      </c>
      <c r="I31" s="44">
        <v>2.6</v>
      </c>
      <c r="J31" s="261">
        <v>0.63</v>
      </c>
      <c r="K31" s="261">
        <v>40</v>
      </c>
      <c r="L31" s="261">
        <f t="shared" si="0"/>
        <v>25.2</v>
      </c>
      <c r="M31" s="261">
        <v>15.2</v>
      </c>
      <c r="N31" s="261">
        <v>10</v>
      </c>
      <c r="O31" s="261">
        <f t="shared" si="1"/>
        <v>0</v>
      </c>
      <c r="P31" s="261" t="s">
        <v>3227</v>
      </c>
    </row>
    <row r="32" spans="1:16" ht="16.5">
      <c r="A32" s="22">
        <v>42858</v>
      </c>
      <c r="B32" s="9">
        <v>3647</v>
      </c>
      <c r="C32" s="261" t="s">
        <v>3220</v>
      </c>
      <c r="D32" s="9" t="s">
        <v>41</v>
      </c>
      <c r="E32" s="9">
        <v>61</v>
      </c>
      <c r="F32" s="9">
        <v>3647</v>
      </c>
      <c r="G32" s="261" t="s">
        <v>3221</v>
      </c>
      <c r="H32" s="31" t="s">
        <v>3256</v>
      </c>
      <c r="I32" s="44">
        <v>2.4</v>
      </c>
      <c r="J32" s="261">
        <v>1.85</v>
      </c>
      <c r="K32" s="261">
        <v>40</v>
      </c>
      <c r="L32" s="261">
        <f t="shared" si="0"/>
        <v>74</v>
      </c>
      <c r="M32" s="261">
        <v>40</v>
      </c>
      <c r="N32" s="261">
        <v>10</v>
      </c>
      <c r="O32" s="261">
        <f t="shared" si="1"/>
        <v>24</v>
      </c>
      <c r="P32" s="261" t="s">
        <v>3223</v>
      </c>
    </row>
    <row r="33" spans="1:16" ht="16.5">
      <c r="A33" s="22">
        <v>42880</v>
      </c>
      <c r="B33" s="9">
        <v>3685</v>
      </c>
      <c r="C33" s="261" t="s">
        <v>3220</v>
      </c>
      <c r="D33" s="9" t="s">
        <v>41</v>
      </c>
      <c r="E33" s="9">
        <v>45</v>
      </c>
      <c r="F33" s="9">
        <v>3685</v>
      </c>
      <c r="G33" s="261" t="s">
        <v>3221</v>
      </c>
      <c r="H33" s="31" t="s">
        <v>3257</v>
      </c>
      <c r="I33" s="44">
        <v>2.8</v>
      </c>
      <c r="J33" s="261">
        <v>1.69</v>
      </c>
      <c r="K33" s="261">
        <v>40</v>
      </c>
      <c r="L33" s="261">
        <f t="shared" si="0"/>
        <v>67.599999999999994</v>
      </c>
      <c r="M33" s="261">
        <v>40</v>
      </c>
      <c r="N33" s="261">
        <v>10</v>
      </c>
      <c r="O33" s="261">
        <f t="shared" si="1"/>
        <v>17.599999999999994</v>
      </c>
      <c r="P33" s="261" t="s">
        <v>3223</v>
      </c>
    </row>
    <row r="34" spans="1:16" ht="16.5">
      <c r="A34" s="22">
        <v>42951</v>
      </c>
      <c r="B34" s="9">
        <v>3815</v>
      </c>
      <c r="C34" s="261" t="s">
        <v>3220</v>
      </c>
      <c r="D34" s="9" t="s">
        <v>20</v>
      </c>
      <c r="E34" s="9">
        <v>45</v>
      </c>
      <c r="F34" s="9">
        <v>3815</v>
      </c>
      <c r="G34" s="261" t="s">
        <v>3221</v>
      </c>
      <c r="H34" s="31" t="s">
        <v>3258</v>
      </c>
      <c r="I34" s="44">
        <v>2.1</v>
      </c>
      <c r="J34" s="261">
        <v>0.81200000000000006</v>
      </c>
      <c r="K34" s="261">
        <v>40</v>
      </c>
      <c r="L34" s="261">
        <f t="shared" si="0"/>
        <v>32.480000000000004</v>
      </c>
      <c r="M34" s="261">
        <v>22.480000000000004</v>
      </c>
      <c r="N34" s="261">
        <v>10</v>
      </c>
      <c r="O34" s="261">
        <f t="shared" si="1"/>
        <v>0</v>
      </c>
      <c r="P34" s="261" t="s">
        <v>3227</v>
      </c>
    </row>
    <row r="35" spans="1:16" ht="16.5">
      <c r="A35" s="24" t="s">
        <v>3259</v>
      </c>
      <c r="B35" s="9">
        <v>3883</v>
      </c>
      <c r="C35" s="261" t="s">
        <v>3220</v>
      </c>
      <c r="D35" s="9" t="s">
        <v>41</v>
      </c>
      <c r="E35" s="9">
        <v>44</v>
      </c>
      <c r="F35" s="9">
        <v>3883</v>
      </c>
      <c r="G35" s="261" t="s">
        <v>3221</v>
      </c>
      <c r="H35" s="31" t="s">
        <v>3260</v>
      </c>
      <c r="I35" s="44">
        <v>2.4</v>
      </c>
      <c r="J35" s="261">
        <v>0.68200000000000005</v>
      </c>
      <c r="K35" s="261">
        <v>40</v>
      </c>
      <c r="L35" s="261">
        <f t="shared" si="0"/>
        <v>27.28</v>
      </c>
      <c r="M35" s="261">
        <v>17.28</v>
      </c>
      <c r="N35" s="261">
        <v>10</v>
      </c>
      <c r="O35" s="261">
        <f t="shared" si="1"/>
        <v>0</v>
      </c>
      <c r="P35" s="261" t="s">
        <v>3223</v>
      </c>
    </row>
    <row r="36" spans="1:16" ht="16.5">
      <c r="A36" s="24" t="s">
        <v>3261</v>
      </c>
      <c r="B36" s="9">
        <v>3947</v>
      </c>
      <c r="C36" s="261" t="s">
        <v>3220</v>
      </c>
      <c r="D36" s="9" t="s">
        <v>20</v>
      </c>
      <c r="E36" s="9">
        <v>61</v>
      </c>
      <c r="F36" s="9">
        <v>3947</v>
      </c>
      <c r="G36" s="261" t="s">
        <v>3221</v>
      </c>
      <c r="H36" s="31" t="s">
        <v>3262</v>
      </c>
      <c r="I36" s="44">
        <v>3</v>
      </c>
      <c r="J36" s="261">
        <v>2.1</v>
      </c>
      <c r="K36" s="261">
        <v>40</v>
      </c>
      <c r="L36" s="261">
        <f t="shared" si="0"/>
        <v>84</v>
      </c>
      <c r="M36" s="261">
        <v>40</v>
      </c>
      <c r="N36" s="261">
        <v>10</v>
      </c>
      <c r="O36" s="261">
        <f t="shared" si="1"/>
        <v>34</v>
      </c>
      <c r="P36" s="261" t="s">
        <v>3223</v>
      </c>
    </row>
    <row r="37" spans="1:16" ht="16.5">
      <c r="A37" s="24" t="s">
        <v>3263</v>
      </c>
      <c r="B37" s="9">
        <v>3954</v>
      </c>
      <c r="C37" s="261" t="s">
        <v>3220</v>
      </c>
      <c r="D37" s="9" t="s">
        <v>20</v>
      </c>
      <c r="E37" s="9">
        <v>57</v>
      </c>
      <c r="F37" s="9">
        <v>3954</v>
      </c>
      <c r="G37" s="261" t="s">
        <v>3221</v>
      </c>
      <c r="H37" s="31" t="s">
        <v>3264</v>
      </c>
      <c r="I37" s="44">
        <v>2.8</v>
      </c>
      <c r="J37" s="261">
        <v>1.1000000000000001</v>
      </c>
      <c r="K37" s="261">
        <v>40</v>
      </c>
      <c r="L37" s="261">
        <f t="shared" si="0"/>
        <v>44</v>
      </c>
      <c r="M37" s="261">
        <v>34</v>
      </c>
      <c r="N37" s="261">
        <v>10</v>
      </c>
      <c r="O37" s="261">
        <f t="shared" si="1"/>
        <v>0</v>
      </c>
      <c r="P37" s="261" t="s">
        <v>3223</v>
      </c>
    </row>
    <row r="38" spans="1:16" ht="16.5">
      <c r="A38" s="24" t="s">
        <v>3265</v>
      </c>
      <c r="B38" s="9">
        <v>3958</v>
      </c>
      <c r="C38" s="261" t="s">
        <v>3220</v>
      </c>
      <c r="D38" s="9" t="s">
        <v>20</v>
      </c>
      <c r="E38" s="9">
        <v>67</v>
      </c>
      <c r="F38" s="9">
        <v>3958</v>
      </c>
      <c r="G38" s="261" t="s">
        <v>3221</v>
      </c>
      <c r="H38" s="31" t="s">
        <v>3266</v>
      </c>
      <c r="I38" s="44">
        <v>3.1</v>
      </c>
      <c r="J38" s="261">
        <v>0.92400000000000004</v>
      </c>
      <c r="K38" s="261">
        <v>40</v>
      </c>
      <c r="L38" s="261">
        <f t="shared" si="0"/>
        <v>36.96</v>
      </c>
      <c r="M38" s="261">
        <v>26.96</v>
      </c>
      <c r="N38" s="261">
        <v>10</v>
      </c>
      <c r="O38" s="261">
        <f t="shared" si="1"/>
        <v>0</v>
      </c>
      <c r="P38" s="261" t="s">
        <v>3227</v>
      </c>
    </row>
    <row r="39" spans="1:16" ht="16.5">
      <c r="A39" s="24" t="s">
        <v>3267</v>
      </c>
      <c r="B39" s="9">
        <v>4005</v>
      </c>
      <c r="C39" s="261" t="s">
        <v>3220</v>
      </c>
      <c r="D39" s="9" t="s">
        <v>20</v>
      </c>
      <c r="E39" s="9">
        <v>47</v>
      </c>
      <c r="F39" s="9">
        <v>4005</v>
      </c>
      <c r="G39" s="261" t="s">
        <v>3221</v>
      </c>
      <c r="H39" s="31" t="s">
        <v>3268</v>
      </c>
      <c r="I39" s="44">
        <v>2.4</v>
      </c>
      <c r="J39" s="261">
        <v>0.61599999999999999</v>
      </c>
      <c r="K39" s="261">
        <v>40</v>
      </c>
      <c r="L39" s="261">
        <f t="shared" si="0"/>
        <v>24.64</v>
      </c>
      <c r="M39" s="261">
        <v>14.64</v>
      </c>
      <c r="N39" s="261">
        <v>10</v>
      </c>
      <c r="O39" s="261">
        <f t="shared" si="1"/>
        <v>0</v>
      </c>
      <c r="P39" s="261" t="s">
        <v>3223</v>
      </c>
    </row>
    <row r="40" spans="1:16" ht="16.5">
      <c r="A40" s="24" t="s">
        <v>3269</v>
      </c>
      <c r="B40" s="9">
        <v>4027</v>
      </c>
      <c r="C40" s="261" t="s">
        <v>3220</v>
      </c>
      <c r="D40" s="9" t="s">
        <v>41</v>
      </c>
      <c r="E40" s="9">
        <v>61</v>
      </c>
      <c r="F40" s="9">
        <v>4027</v>
      </c>
      <c r="G40" s="261" t="s">
        <v>3221</v>
      </c>
      <c r="H40" s="31" t="s">
        <v>3270</v>
      </c>
      <c r="I40" s="44">
        <v>2.6</v>
      </c>
      <c r="J40" s="261">
        <v>0.57999999999999996</v>
      </c>
      <c r="K40" s="261">
        <v>40</v>
      </c>
      <c r="L40" s="261">
        <f t="shared" si="0"/>
        <v>23.2</v>
      </c>
      <c r="M40" s="261">
        <v>13.2</v>
      </c>
      <c r="N40" s="261">
        <v>10</v>
      </c>
      <c r="O40" s="261">
        <f t="shared" si="1"/>
        <v>0</v>
      </c>
      <c r="P40" s="261" t="s">
        <v>3227</v>
      </c>
    </row>
    <row r="41" spans="1:16" ht="16.5">
      <c r="A41" s="12" t="s">
        <v>3271</v>
      </c>
      <c r="B41" s="12">
        <v>4051</v>
      </c>
      <c r="C41" s="261" t="s">
        <v>3220</v>
      </c>
      <c r="D41" s="12" t="s">
        <v>41</v>
      </c>
      <c r="E41" s="12">
        <v>33</v>
      </c>
      <c r="F41" s="12">
        <v>4051</v>
      </c>
      <c r="G41" s="261" t="s">
        <v>3221</v>
      </c>
      <c r="H41" s="31" t="s">
        <v>3272</v>
      </c>
      <c r="I41" s="44">
        <v>2.6</v>
      </c>
      <c r="J41" s="261">
        <v>1.29</v>
      </c>
      <c r="K41" s="261">
        <v>40</v>
      </c>
      <c r="L41" s="261">
        <f t="shared" si="0"/>
        <v>51.6</v>
      </c>
      <c r="M41" s="261">
        <v>41.6</v>
      </c>
      <c r="N41" s="261">
        <v>10</v>
      </c>
      <c r="O41" s="261">
        <f t="shared" si="1"/>
        <v>0</v>
      </c>
      <c r="P41" s="261" t="s">
        <v>3223</v>
      </c>
    </row>
    <row r="42" spans="1:16" ht="16.5">
      <c r="A42" s="12" t="s">
        <v>3273</v>
      </c>
      <c r="B42" s="13">
        <v>4081</v>
      </c>
      <c r="C42" s="261" t="s">
        <v>3220</v>
      </c>
      <c r="D42" s="13" t="s">
        <v>41</v>
      </c>
      <c r="E42" s="13">
        <v>48</v>
      </c>
      <c r="F42" s="13">
        <v>4081</v>
      </c>
      <c r="G42" s="261" t="s">
        <v>3221</v>
      </c>
      <c r="H42" s="31" t="s">
        <v>3274</v>
      </c>
      <c r="I42" s="44">
        <v>3.1</v>
      </c>
      <c r="J42" s="261">
        <v>0.73399999999999999</v>
      </c>
      <c r="K42" s="261">
        <v>40</v>
      </c>
      <c r="L42" s="261">
        <f t="shared" si="0"/>
        <v>29.36</v>
      </c>
      <c r="M42" s="261">
        <v>19.36</v>
      </c>
      <c r="N42" s="261">
        <v>10</v>
      </c>
      <c r="O42" s="261">
        <f t="shared" si="1"/>
        <v>0</v>
      </c>
      <c r="P42" s="261" t="s">
        <v>3223</v>
      </c>
    </row>
    <row r="43" spans="1:16" ht="16.5">
      <c r="A43" s="12" t="s">
        <v>3275</v>
      </c>
      <c r="B43" s="12">
        <v>4094</v>
      </c>
      <c r="C43" s="261" t="s">
        <v>3220</v>
      </c>
      <c r="D43" s="12" t="s">
        <v>20</v>
      </c>
      <c r="E43" s="12">
        <v>55</v>
      </c>
      <c r="F43" s="12">
        <v>4094</v>
      </c>
      <c r="G43" s="261" t="s">
        <v>3221</v>
      </c>
      <c r="H43" s="31" t="s">
        <v>3276</v>
      </c>
      <c r="I43" s="44">
        <v>3.1</v>
      </c>
      <c r="J43" s="261">
        <v>1.22</v>
      </c>
      <c r="K43" s="261">
        <v>40</v>
      </c>
      <c r="L43" s="261">
        <f t="shared" si="0"/>
        <v>48.8</v>
      </c>
      <c r="M43" s="261">
        <v>38.799999999999997</v>
      </c>
      <c r="N43" s="261">
        <v>10</v>
      </c>
      <c r="O43" s="261">
        <f t="shared" si="1"/>
        <v>0</v>
      </c>
      <c r="P43" s="261" t="s">
        <v>3227</v>
      </c>
    </row>
    <row r="44" spans="1:16" ht="16.5">
      <c r="A44" s="12" t="s">
        <v>3277</v>
      </c>
      <c r="B44" s="13">
        <v>4121</v>
      </c>
      <c r="C44" s="261" t="s">
        <v>3220</v>
      </c>
      <c r="D44" s="13" t="s">
        <v>41</v>
      </c>
      <c r="E44" s="13">
        <v>49</v>
      </c>
      <c r="F44" s="13">
        <v>4121</v>
      </c>
      <c r="G44" s="261" t="s">
        <v>3221</v>
      </c>
      <c r="H44" s="31" t="s">
        <v>3278</v>
      </c>
      <c r="I44" s="44">
        <v>2.8</v>
      </c>
      <c r="J44" s="261">
        <v>0.74199999999999999</v>
      </c>
      <c r="K44" s="261">
        <v>40</v>
      </c>
      <c r="L44" s="261">
        <f t="shared" si="0"/>
        <v>29.68</v>
      </c>
      <c r="M44" s="261">
        <v>19.68</v>
      </c>
      <c r="N44" s="261">
        <v>10</v>
      </c>
      <c r="O44" s="261">
        <f t="shared" si="1"/>
        <v>0</v>
      </c>
      <c r="P44" s="261" t="s">
        <v>3223</v>
      </c>
    </row>
    <row r="45" spans="1:16" ht="16.5">
      <c r="A45" s="12" t="s">
        <v>3279</v>
      </c>
      <c r="B45" s="12">
        <v>4179</v>
      </c>
      <c r="C45" s="261" t="s">
        <v>3220</v>
      </c>
      <c r="D45" s="12" t="s">
        <v>20</v>
      </c>
      <c r="E45" s="12">
        <v>67</v>
      </c>
      <c r="F45" s="12">
        <v>4179</v>
      </c>
      <c r="G45" s="261" t="s">
        <v>3221</v>
      </c>
      <c r="H45" s="31" t="s">
        <v>3280</v>
      </c>
      <c r="I45" s="44">
        <v>3.1</v>
      </c>
      <c r="J45" s="261">
        <v>0.81599999999999995</v>
      </c>
      <c r="K45" s="261">
        <v>40</v>
      </c>
      <c r="L45" s="261">
        <f t="shared" si="0"/>
        <v>32.64</v>
      </c>
      <c r="M45" s="261">
        <v>22.6</v>
      </c>
      <c r="N45" s="261">
        <v>10</v>
      </c>
      <c r="O45" s="261">
        <f t="shared" si="1"/>
        <v>3.9999999999999147E-2</v>
      </c>
      <c r="P45" s="261" t="s">
        <v>3227</v>
      </c>
    </row>
    <row r="46" spans="1:16" ht="16.5">
      <c r="A46" s="12" t="s">
        <v>3281</v>
      </c>
      <c r="B46" s="14">
        <v>4198</v>
      </c>
      <c r="C46" s="261" t="s">
        <v>3220</v>
      </c>
      <c r="D46" s="13" t="s">
        <v>20</v>
      </c>
      <c r="E46" s="13">
        <v>65</v>
      </c>
      <c r="F46" s="14">
        <v>4198</v>
      </c>
      <c r="G46" s="261" t="s">
        <v>3221</v>
      </c>
      <c r="H46" s="31" t="s">
        <v>3282</v>
      </c>
      <c r="I46" s="44">
        <v>3</v>
      </c>
      <c r="J46" s="261">
        <v>0.28399999999999997</v>
      </c>
      <c r="K46" s="261">
        <v>40</v>
      </c>
      <c r="L46" s="261">
        <f t="shared" si="0"/>
        <v>11.36</v>
      </c>
      <c r="M46" s="261"/>
      <c r="N46" s="261">
        <v>10</v>
      </c>
      <c r="O46" s="261">
        <f t="shared" si="1"/>
        <v>1.3599999999999994</v>
      </c>
      <c r="P46" s="261" t="s">
        <v>3223</v>
      </c>
    </row>
    <row r="47" spans="1:16" ht="16.5">
      <c r="A47" s="12" t="s">
        <v>3283</v>
      </c>
      <c r="B47" s="13">
        <v>4232</v>
      </c>
      <c r="C47" s="261" t="s">
        <v>3220</v>
      </c>
      <c r="D47" s="13" t="s">
        <v>20</v>
      </c>
      <c r="E47" s="13">
        <v>78</v>
      </c>
      <c r="F47" s="13">
        <v>4232</v>
      </c>
      <c r="G47" s="261" t="s">
        <v>3221</v>
      </c>
      <c r="H47" s="31" t="s">
        <v>3284</v>
      </c>
      <c r="I47" s="44">
        <v>3.3</v>
      </c>
      <c r="J47" s="261">
        <v>2.08</v>
      </c>
      <c r="K47" s="261">
        <v>40</v>
      </c>
      <c r="L47" s="261">
        <f t="shared" si="0"/>
        <v>83.2</v>
      </c>
      <c r="M47" s="261">
        <v>40</v>
      </c>
      <c r="N47" s="261">
        <v>10</v>
      </c>
      <c r="O47" s="261">
        <f t="shared" si="1"/>
        <v>33.200000000000003</v>
      </c>
      <c r="P47" s="261" t="s">
        <v>3223</v>
      </c>
    </row>
    <row r="48" spans="1:16" ht="16.5">
      <c r="A48" s="12" t="s">
        <v>3285</v>
      </c>
      <c r="B48" s="12">
        <v>4261</v>
      </c>
      <c r="C48" s="261" t="s">
        <v>3220</v>
      </c>
      <c r="D48" s="12" t="s">
        <v>20</v>
      </c>
      <c r="E48" s="12">
        <v>43</v>
      </c>
      <c r="F48" s="12">
        <v>4261</v>
      </c>
      <c r="G48" s="261" t="s">
        <v>3221</v>
      </c>
      <c r="H48" s="31" t="s">
        <v>3286</v>
      </c>
      <c r="I48" s="44">
        <v>2</v>
      </c>
      <c r="J48" s="261">
        <v>0.67800000000000005</v>
      </c>
      <c r="K48" s="261">
        <v>40</v>
      </c>
      <c r="L48" s="261">
        <f t="shared" si="0"/>
        <v>27.12</v>
      </c>
      <c r="M48" s="261">
        <v>17.12</v>
      </c>
      <c r="N48" s="261">
        <v>10</v>
      </c>
      <c r="O48" s="261">
        <f t="shared" si="1"/>
        <v>0</v>
      </c>
      <c r="P48" s="261" t="s">
        <v>3223</v>
      </c>
    </row>
    <row r="49" spans="1:16" ht="16.5">
      <c r="A49" s="12" t="s">
        <v>3287</v>
      </c>
      <c r="B49" s="12">
        <v>4310</v>
      </c>
      <c r="C49" s="261" t="s">
        <v>3220</v>
      </c>
      <c r="D49" s="12" t="s">
        <v>41</v>
      </c>
      <c r="E49" s="12">
        <v>50</v>
      </c>
      <c r="F49" s="12">
        <v>4310</v>
      </c>
      <c r="G49" s="261" t="s">
        <v>3221</v>
      </c>
      <c r="H49" s="31" t="s">
        <v>3288</v>
      </c>
      <c r="I49" s="44">
        <v>3.9</v>
      </c>
      <c r="J49" s="261">
        <v>1.69</v>
      </c>
      <c r="K49" s="261">
        <v>40</v>
      </c>
      <c r="L49" s="261">
        <f t="shared" si="0"/>
        <v>67.599999999999994</v>
      </c>
      <c r="M49" s="261">
        <v>40</v>
      </c>
      <c r="N49" s="261">
        <v>10</v>
      </c>
      <c r="O49" s="261">
        <f t="shared" si="1"/>
        <v>17.599999999999994</v>
      </c>
      <c r="P49" s="261" t="s">
        <v>3223</v>
      </c>
    </row>
    <row r="50" spans="1:16" ht="16.5">
      <c r="A50" s="12" t="s">
        <v>3289</v>
      </c>
      <c r="B50" s="13">
        <v>4327</v>
      </c>
      <c r="C50" s="261" t="s">
        <v>3220</v>
      </c>
      <c r="D50" s="13" t="s">
        <v>20</v>
      </c>
      <c r="E50" s="13">
        <v>66</v>
      </c>
      <c r="F50" s="13">
        <v>4327</v>
      </c>
      <c r="G50" s="261" t="s">
        <v>3221</v>
      </c>
      <c r="H50" s="31" t="s">
        <v>3290</v>
      </c>
      <c r="I50" s="44">
        <v>3</v>
      </c>
      <c r="J50" s="261">
        <v>0.57199999999999995</v>
      </c>
      <c r="K50" s="261">
        <v>40</v>
      </c>
      <c r="L50" s="261">
        <f t="shared" si="0"/>
        <v>22.88</v>
      </c>
      <c r="M50" s="261">
        <v>12.879999999999999</v>
      </c>
      <c r="N50" s="261">
        <v>10</v>
      </c>
      <c r="O50" s="261">
        <f t="shared" si="1"/>
        <v>0</v>
      </c>
      <c r="P50" s="261" t="s">
        <v>3227</v>
      </c>
    </row>
    <row r="51" spans="1:16" ht="16.5">
      <c r="A51" s="12" t="s">
        <v>3291</v>
      </c>
      <c r="B51" s="13">
        <v>4334</v>
      </c>
      <c r="C51" s="261" t="s">
        <v>3220</v>
      </c>
      <c r="D51" s="13" t="s">
        <v>41</v>
      </c>
      <c r="E51" s="13">
        <v>54</v>
      </c>
      <c r="F51" s="13">
        <v>4334</v>
      </c>
      <c r="G51" s="261" t="s">
        <v>3221</v>
      </c>
      <c r="H51" s="31" t="s">
        <v>3292</v>
      </c>
      <c r="I51" s="44">
        <v>3.2</v>
      </c>
      <c r="J51" s="261">
        <v>0.97199999999999998</v>
      </c>
      <c r="K51" s="261">
        <v>40</v>
      </c>
      <c r="L51" s="261">
        <f t="shared" si="0"/>
        <v>38.879999999999995</v>
      </c>
      <c r="M51" s="261">
        <v>28.88</v>
      </c>
      <c r="N51" s="261">
        <v>10</v>
      </c>
      <c r="O51" s="261">
        <f t="shared" si="1"/>
        <v>0</v>
      </c>
      <c r="P51" s="261" t="s">
        <v>3227</v>
      </c>
    </row>
    <row r="52" spans="1:16" ht="16.5">
      <c r="A52" s="12" t="s">
        <v>3293</v>
      </c>
      <c r="B52" s="13">
        <v>4348</v>
      </c>
      <c r="C52" s="261" t="s">
        <v>3220</v>
      </c>
      <c r="D52" s="13" t="s">
        <v>41</v>
      </c>
      <c r="E52" s="13">
        <v>51</v>
      </c>
      <c r="F52" s="13">
        <v>4348</v>
      </c>
      <c r="G52" s="261" t="s">
        <v>3221</v>
      </c>
      <c r="H52" s="31" t="s">
        <v>3294</v>
      </c>
      <c r="I52" s="44">
        <v>3</v>
      </c>
      <c r="J52" s="261">
        <v>1.3</v>
      </c>
      <c r="K52" s="261">
        <v>40</v>
      </c>
      <c r="L52" s="261">
        <f t="shared" si="0"/>
        <v>52</v>
      </c>
      <c r="M52" s="261">
        <v>42</v>
      </c>
      <c r="N52" s="261">
        <v>10</v>
      </c>
      <c r="O52" s="261">
        <f t="shared" si="1"/>
        <v>0</v>
      </c>
      <c r="P52" s="261" t="s">
        <v>3223</v>
      </c>
    </row>
    <row r="53" spans="1:16" ht="16.5">
      <c r="A53" s="12" t="s">
        <v>3295</v>
      </c>
      <c r="B53" s="13">
        <v>4399</v>
      </c>
      <c r="C53" s="261" t="s">
        <v>3220</v>
      </c>
      <c r="D53" s="13" t="s">
        <v>20</v>
      </c>
      <c r="E53" s="13">
        <v>79</v>
      </c>
      <c r="F53" s="13">
        <v>4399</v>
      </c>
      <c r="G53" s="261" t="s">
        <v>3221</v>
      </c>
      <c r="H53" s="31" t="s">
        <v>3296</v>
      </c>
      <c r="I53" s="44">
        <v>3.3</v>
      </c>
      <c r="J53" s="261">
        <v>0.80600000000000005</v>
      </c>
      <c r="K53" s="261">
        <v>40</v>
      </c>
      <c r="L53" s="261">
        <f t="shared" si="0"/>
        <v>32.24</v>
      </c>
      <c r="M53" s="261">
        <v>22.240000000000002</v>
      </c>
      <c r="N53" s="261">
        <v>10</v>
      </c>
      <c r="O53" s="261">
        <f t="shared" si="1"/>
        <v>0</v>
      </c>
      <c r="P53" s="261" t="s">
        <v>3227</v>
      </c>
    </row>
    <row r="54" spans="1:16" ht="16.5">
      <c r="A54" s="12" t="s">
        <v>3297</v>
      </c>
      <c r="B54" s="13">
        <v>4410</v>
      </c>
      <c r="C54" s="261" t="s">
        <v>3220</v>
      </c>
      <c r="D54" s="13" t="s">
        <v>41</v>
      </c>
      <c r="E54" s="13">
        <v>53</v>
      </c>
      <c r="F54" s="13">
        <v>4410</v>
      </c>
      <c r="G54" s="261" t="s">
        <v>3221</v>
      </c>
      <c r="H54" s="31" t="s">
        <v>3298</v>
      </c>
      <c r="I54" s="44">
        <v>3.1</v>
      </c>
      <c r="J54" s="261">
        <v>2.6</v>
      </c>
      <c r="K54" s="261">
        <v>40</v>
      </c>
      <c r="L54" s="261">
        <f t="shared" si="0"/>
        <v>104</v>
      </c>
      <c r="M54" s="261">
        <v>40</v>
      </c>
      <c r="N54" s="261">
        <v>10</v>
      </c>
      <c r="O54" s="261">
        <f t="shared" si="1"/>
        <v>54</v>
      </c>
      <c r="P54" s="261" t="s">
        <v>3227</v>
      </c>
    </row>
    <row r="55" spans="1:16" ht="16.5">
      <c r="A55" s="12" t="s">
        <v>3299</v>
      </c>
      <c r="B55" s="13">
        <v>4499</v>
      </c>
      <c r="C55" s="261" t="s">
        <v>3220</v>
      </c>
      <c r="D55" s="13" t="s">
        <v>41</v>
      </c>
      <c r="E55" s="13">
        <v>49</v>
      </c>
      <c r="F55" s="13">
        <v>4499</v>
      </c>
      <c r="G55" s="261" t="s">
        <v>3221</v>
      </c>
      <c r="H55" s="31" t="s">
        <v>3300</v>
      </c>
      <c r="I55" s="44">
        <v>2.5</v>
      </c>
      <c r="J55" s="261">
        <v>0.44400000000000001</v>
      </c>
      <c r="K55" s="261">
        <v>40</v>
      </c>
      <c r="L55" s="261">
        <f t="shared" si="0"/>
        <v>17.760000000000002</v>
      </c>
      <c r="M55" s="261"/>
      <c r="N55" s="261">
        <v>10</v>
      </c>
      <c r="O55" s="261">
        <f t="shared" si="1"/>
        <v>7.7600000000000016</v>
      </c>
      <c r="P55" s="261" t="s">
        <v>3223</v>
      </c>
    </row>
    <row r="56" spans="1:16" ht="16.5">
      <c r="A56" s="12" t="s">
        <v>3301</v>
      </c>
      <c r="B56" s="13">
        <v>4514</v>
      </c>
      <c r="C56" s="261" t="s">
        <v>3220</v>
      </c>
      <c r="D56" s="13" t="s">
        <v>20</v>
      </c>
      <c r="E56" s="13">
        <v>54</v>
      </c>
      <c r="F56" s="13">
        <v>4514</v>
      </c>
      <c r="G56" s="261" t="s">
        <v>3221</v>
      </c>
      <c r="H56" s="31" t="s">
        <v>3302</v>
      </c>
      <c r="I56" s="44">
        <v>2.5</v>
      </c>
      <c r="J56" s="261">
        <v>0.57399999999999995</v>
      </c>
      <c r="K56" s="261">
        <v>40</v>
      </c>
      <c r="L56" s="261">
        <f t="shared" si="0"/>
        <v>22.959999999999997</v>
      </c>
      <c r="M56" s="261">
        <v>12.959999999999997</v>
      </c>
      <c r="N56" s="261">
        <v>10</v>
      </c>
      <c r="O56" s="261">
        <f t="shared" si="1"/>
        <v>0</v>
      </c>
      <c r="P56" s="261" t="s">
        <v>3223</v>
      </c>
    </row>
    <row r="57" spans="1:16" ht="16.5">
      <c r="A57" s="12" t="s">
        <v>3303</v>
      </c>
      <c r="B57" s="13">
        <v>4562</v>
      </c>
      <c r="C57" s="261" t="s">
        <v>3220</v>
      </c>
      <c r="D57" s="13" t="s">
        <v>20</v>
      </c>
      <c r="E57" s="13">
        <v>56</v>
      </c>
      <c r="F57" s="13">
        <v>4562</v>
      </c>
      <c r="G57" s="261" t="s">
        <v>3221</v>
      </c>
      <c r="H57" s="31" t="s">
        <v>3304</v>
      </c>
      <c r="I57" s="44">
        <v>2.5</v>
      </c>
      <c r="J57" s="261">
        <v>0.82399999999999995</v>
      </c>
      <c r="K57" s="261">
        <v>40</v>
      </c>
      <c r="L57" s="261">
        <f t="shared" si="0"/>
        <v>32.96</v>
      </c>
      <c r="M57" s="261">
        <v>22.96</v>
      </c>
      <c r="N57" s="261">
        <v>10</v>
      </c>
      <c r="O57" s="261">
        <f t="shared" si="1"/>
        <v>0</v>
      </c>
      <c r="P57" s="261" t="s">
        <v>3227</v>
      </c>
    </row>
    <row r="58" spans="1:16" ht="16.5">
      <c r="A58" s="12" t="s">
        <v>3305</v>
      </c>
      <c r="B58" s="13">
        <v>4567</v>
      </c>
      <c r="C58" s="261" t="s">
        <v>3220</v>
      </c>
      <c r="D58" s="13" t="s">
        <v>41</v>
      </c>
      <c r="E58" s="13">
        <v>69</v>
      </c>
      <c r="F58" s="13">
        <v>4567</v>
      </c>
      <c r="G58" s="261" t="s">
        <v>3221</v>
      </c>
      <c r="H58" s="31" t="s">
        <v>3306</v>
      </c>
      <c r="I58" s="44">
        <v>3.5</v>
      </c>
      <c r="J58" s="261">
        <v>1.1000000000000001</v>
      </c>
      <c r="K58" s="261">
        <v>40</v>
      </c>
      <c r="L58" s="261">
        <f t="shared" si="0"/>
        <v>44</v>
      </c>
      <c r="M58" s="261">
        <v>34</v>
      </c>
      <c r="N58" s="261">
        <v>10</v>
      </c>
      <c r="O58" s="261">
        <f t="shared" si="1"/>
        <v>0</v>
      </c>
      <c r="P58" s="261" t="s">
        <v>3223</v>
      </c>
    </row>
    <row r="59" spans="1:16" ht="16.5">
      <c r="A59" s="12" t="s">
        <v>3307</v>
      </c>
      <c r="B59" s="13">
        <v>4588</v>
      </c>
      <c r="C59" s="261" t="s">
        <v>3220</v>
      </c>
      <c r="D59" s="13" t="s">
        <v>20</v>
      </c>
      <c r="E59" s="13">
        <v>52</v>
      </c>
      <c r="F59" s="13">
        <v>4588</v>
      </c>
      <c r="G59" s="261" t="s">
        <v>3221</v>
      </c>
      <c r="H59" s="31" t="s">
        <v>3308</v>
      </c>
      <c r="I59" s="44">
        <v>3.4</v>
      </c>
      <c r="J59" s="261">
        <v>0.22800000000000001</v>
      </c>
      <c r="K59" s="261">
        <v>40</v>
      </c>
      <c r="L59" s="261">
        <f t="shared" si="0"/>
        <v>9.120000000000001</v>
      </c>
      <c r="M59" s="261"/>
      <c r="N59" s="261"/>
      <c r="O59" s="261">
        <f t="shared" si="1"/>
        <v>9.120000000000001</v>
      </c>
      <c r="P59" s="261" t="s">
        <v>3223</v>
      </c>
    </row>
    <row r="60" spans="1:16" ht="16.5">
      <c r="A60" s="12" t="s">
        <v>3309</v>
      </c>
      <c r="B60" s="13">
        <v>4602</v>
      </c>
      <c r="C60" s="261" t="s">
        <v>3220</v>
      </c>
      <c r="D60" s="13" t="s">
        <v>41</v>
      </c>
      <c r="E60" s="13">
        <v>60</v>
      </c>
      <c r="F60" s="13">
        <v>4602</v>
      </c>
      <c r="G60" s="261" t="s">
        <v>3221</v>
      </c>
      <c r="H60" s="31" t="s">
        <v>3310</v>
      </c>
      <c r="I60" s="44">
        <v>3.5</v>
      </c>
      <c r="J60" s="261">
        <v>0.624</v>
      </c>
      <c r="K60" s="261">
        <v>40</v>
      </c>
      <c r="L60" s="261">
        <f t="shared" si="0"/>
        <v>24.96</v>
      </c>
      <c r="M60" s="261">
        <v>14.96</v>
      </c>
      <c r="N60" s="261">
        <v>10</v>
      </c>
      <c r="O60" s="261">
        <f t="shared" si="1"/>
        <v>0</v>
      </c>
      <c r="P60" s="261" t="s">
        <v>3227</v>
      </c>
    </row>
    <row r="61" spans="1:16" ht="16.5">
      <c r="A61" s="12" t="s">
        <v>3311</v>
      </c>
      <c r="B61" s="13">
        <v>4630</v>
      </c>
      <c r="C61" s="261" t="s">
        <v>3220</v>
      </c>
      <c r="D61" s="13" t="s">
        <v>41</v>
      </c>
      <c r="E61" s="13">
        <v>41</v>
      </c>
      <c r="F61" s="13">
        <v>4630</v>
      </c>
      <c r="G61" s="261" t="s">
        <v>3221</v>
      </c>
      <c r="H61" s="31" t="s">
        <v>3312</v>
      </c>
      <c r="I61" s="44">
        <v>3.9</v>
      </c>
      <c r="J61" s="261">
        <v>0.84599999999999997</v>
      </c>
      <c r="K61" s="261">
        <v>40</v>
      </c>
      <c r="L61" s="261">
        <f t="shared" si="0"/>
        <v>33.839999999999996</v>
      </c>
      <c r="M61" s="261">
        <v>23.84</v>
      </c>
      <c r="N61" s="261">
        <v>10</v>
      </c>
      <c r="O61" s="261">
        <f t="shared" si="1"/>
        <v>0</v>
      </c>
      <c r="P61" s="261" t="s">
        <v>3227</v>
      </c>
    </row>
    <row r="62" spans="1:16" ht="16.5">
      <c r="A62" s="12" t="s">
        <v>3313</v>
      </c>
      <c r="B62" s="13">
        <v>4640</v>
      </c>
      <c r="C62" s="261" t="s">
        <v>3220</v>
      </c>
      <c r="D62" s="13" t="s">
        <v>41</v>
      </c>
      <c r="E62" s="13">
        <v>53</v>
      </c>
      <c r="F62" s="13">
        <v>4640</v>
      </c>
      <c r="G62" s="261" t="s">
        <v>3221</v>
      </c>
      <c r="H62" s="31" t="s">
        <v>3314</v>
      </c>
      <c r="I62" s="44">
        <v>3.6</v>
      </c>
      <c r="J62" s="261">
        <v>1.47</v>
      </c>
      <c r="K62" s="261">
        <v>40</v>
      </c>
      <c r="L62" s="261">
        <f t="shared" si="0"/>
        <v>58.8</v>
      </c>
      <c r="M62" s="261">
        <v>38.799999999999997</v>
      </c>
      <c r="N62" s="261">
        <v>10</v>
      </c>
      <c r="O62" s="261">
        <f t="shared" si="1"/>
        <v>10</v>
      </c>
      <c r="P62" s="261" t="s">
        <v>3223</v>
      </c>
    </row>
    <row r="63" spans="1:16" ht="16.5">
      <c r="A63" s="12" t="s">
        <v>3313</v>
      </c>
      <c r="B63" s="13">
        <v>4642</v>
      </c>
      <c r="C63" s="261" t="s">
        <v>3220</v>
      </c>
      <c r="D63" s="13" t="s">
        <v>20</v>
      </c>
      <c r="E63" s="13">
        <v>67</v>
      </c>
      <c r="F63" s="13">
        <v>4642</v>
      </c>
      <c r="G63" s="261" t="s">
        <v>3221</v>
      </c>
      <c r="H63" s="31" t="s">
        <v>3315</v>
      </c>
      <c r="I63" s="44">
        <v>2.9</v>
      </c>
      <c r="J63" s="261">
        <v>0.88800000000000001</v>
      </c>
      <c r="K63" s="261">
        <v>40</v>
      </c>
      <c r="L63" s="261">
        <f t="shared" si="0"/>
        <v>35.520000000000003</v>
      </c>
      <c r="M63" s="261">
        <v>25.52</v>
      </c>
      <c r="N63" s="261">
        <v>10</v>
      </c>
      <c r="O63" s="261">
        <f t="shared" si="1"/>
        <v>0</v>
      </c>
      <c r="P63" s="261" t="s">
        <v>3223</v>
      </c>
    </row>
    <row r="64" spans="1:16" ht="16.5">
      <c r="A64" s="12" t="s">
        <v>3316</v>
      </c>
      <c r="B64" s="13">
        <v>4648</v>
      </c>
      <c r="C64" s="261" t="s">
        <v>3220</v>
      </c>
      <c r="D64" s="13" t="s">
        <v>20</v>
      </c>
      <c r="E64" s="13">
        <v>64</v>
      </c>
      <c r="F64" s="13">
        <v>4648</v>
      </c>
      <c r="G64" s="261" t="s">
        <v>3221</v>
      </c>
      <c r="H64" s="31" t="s">
        <v>3317</v>
      </c>
      <c r="I64" s="44">
        <v>3.2</v>
      </c>
      <c r="J64" s="261">
        <v>2.02</v>
      </c>
      <c r="K64" s="261">
        <v>40</v>
      </c>
      <c r="L64" s="261">
        <f t="shared" si="0"/>
        <v>80.8</v>
      </c>
      <c r="M64" s="261">
        <v>40</v>
      </c>
      <c r="N64" s="261">
        <v>10</v>
      </c>
      <c r="O64" s="261">
        <f t="shared" si="1"/>
        <v>30.799999999999997</v>
      </c>
      <c r="P64" s="261" t="s">
        <v>3223</v>
      </c>
    </row>
    <row r="65" spans="1:16" ht="16.5">
      <c r="A65" s="12" t="s">
        <v>3316</v>
      </c>
      <c r="B65" s="13">
        <v>4649</v>
      </c>
      <c r="C65" s="261" t="s">
        <v>3220</v>
      </c>
      <c r="D65" s="13" t="s">
        <v>41</v>
      </c>
      <c r="E65" s="13">
        <v>31</v>
      </c>
      <c r="F65" s="13">
        <v>4649</v>
      </c>
      <c r="G65" s="261" t="s">
        <v>3221</v>
      </c>
      <c r="H65" s="31" t="s">
        <v>3318</v>
      </c>
      <c r="I65" s="44">
        <v>3.4</v>
      </c>
      <c r="J65" s="261">
        <v>0.996</v>
      </c>
      <c r="K65" s="261">
        <v>40</v>
      </c>
      <c r="L65" s="261">
        <f t="shared" si="0"/>
        <v>39.840000000000003</v>
      </c>
      <c r="M65" s="261">
        <v>29.84</v>
      </c>
      <c r="N65" s="261">
        <v>10</v>
      </c>
      <c r="O65" s="261">
        <f t="shared" si="1"/>
        <v>0</v>
      </c>
      <c r="P65" s="261" t="s">
        <v>3227</v>
      </c>
    </row>
    <row r="66" spans="1:16" ht="16.5">
      <c r="A66" s="12" t="s">
        <v>3319</v>
      </c>
      <c r="B66" s="13">
        <v>4659</v>
      </c>
      <c r="C66" s="261" t="s">
        <v>3220</v>
      </c>
      <c r="D66" s="13" t="s">
        <v>41</v>
      </c>
      <c r="E66" s="13">
        <v>55</v>
      </c>
      <c r="F66" s="13">
        <v>4659</v>
      </c>
      <c r="G66" s="261" t="s">
        <v>3221</v>
      </c>
      <c r="H66" s="31" t="s">
        <v>3320</v>
      </c>
      <c r="I66" s="44">
        <v>3.5</v>
      </c>
      <c r="J66" s="261">
        <v>1.07</v>
      </c>
      <c r="K66" s="261">
        <v>40</v>
      </c>
      <c r="L66" s="261">
        <f t="shared" si="0"/>
        <v>42.800000000000004</v>
      </c>
      <c r="M66" s="261">
        <v>32.799999999999997</v>
      </c>
      <c r="N66" s="261">
        <v>10</v>
      </c>
      <c r="O66" s="261">
        <f t="shared" si="1"/>
        <v>0</v>
      </c>
      <c r="P66" s="261" t="s">
        <v>3223</v>
      </c>
    </row>
    <row r="67" spans="1:16" ht="16.5">
      <c r="A67" s="12" t="s">
        <v>3321</v>
      </c>
      <c r="B67" s="13">
        <v>4674</v>
      </c>
      <c r="C67" s="261" t="s">
        <v>3220</v>
      </c>
      <c r="D67" s="13" t="s">
        <v>41</v>
      </c>
      <c r="E67" s="13">
        <v>63</v>
      </c>
      <c r="F67" s="13">
        <v>4674</v>
      </c>
      <c r="G67" s="261" t="s">
        <v>3221</v>
      </c>
      <c r="H67" s="31" t="s">
        <v>3322</v>
      </c>
      <c r="I67" s="44">
        <v>3.2</v>
      </c>
      <c r="J67" s="261">
        <v>0.92400000000000004</v>
      </c>
      <c r="K67" s="261">
        <v>40</v>
      </c>
      <c r="L67" s="261">
        <f t="shared" ref="L67:L101" si="2">J67*K67</f>
        <v>36.96</v>
      </c>
      <c r="M67" s="261">
        <v>26.96</v>
      </c>
      <c r="N67" s="261">
        <v>10</v>
      </c>
      <c r="O67" s="261">
        <f t="shared" ref="O67:O101" si="3">L67-M67-N67</f>
        <v>0</v>
      </c>
      <c r="P67" s="261" t="s">
        <v>3223</v>
      </c>
    </row>
    <row r="68" spans="1:16" ht="16.5">
      <c r="A68" s="12" t="s">
        <v>3323</v>
      </c>
      <c r="B68" s="13">
        <v>4687</v>
      </c>
      <c r="C68" s="261" t="s">
        <v>3220</v>
      </c>
      <c r="D68" s="13" t="s">
        <v>20</v>
      </c>
      <c r="E68" s="13">
        <v>50</v>
      </c>
      <c r="F68" s="13">
        <v>4687</v>
      </c>
      <c r="G68" s="261" t="s">
        <v>3221</v>
      </c>
      <c r="H68" s="31" t="s">
        <v>3324</v>
      </c>
      <c r="I68" s="44">
        <v>2.6</v>
      </c>
      <c r="J68" s="261">
        <v>0.73399999999999999</v>
      </c>
      <c r="K68" s="261">
        <v>40</v>
      </c>
      <c r="L68" s="261">
        <f t="shared" si="2"/>
        <v>29.36</v>
      </c>
      <c r="M68" s="261">
        <v>19.36</v>
      </c>
      <c r="N68" s="261">
        <v>10</v>
      </c>
      <c r="O68" s="261">
        <f t="shared" si="3"/>
        <v>0</v>
      </c>
      <c r="P68" s="261" t="s">
        <v>3223</v>
      </c>
    </row>
    <row r="69" spans="1:16" ht="16.5">
      <c r="A69" s="12" t="s">
        <v>3325</v>
      </c>
      <c r="B69" s="13">
        <v>4733</v>
      </c>
      <c r="C69" s="261" t="s">
        <v>3220</v>
      </c>
      <c r="D69" s="13" t="s">
        <v>20</v>
      </c>
      <c r="E69" s="13">
        <v>75</v>
      </c>
      <c r="F69" s="13">
        <v>4733</v>
      </c>
      <c r="G69" s="261" t="s">
        <v>3221</v>
      </c>
      <c r="H69" s="31" t="s">
        <v>3326</v>
      </c>
      <c r="I69" s="44">
        <v>3.4</v>
      </c>
      <c r="J69" s="261">
        <v>1.56</v>
      </c>
      <c r="K69" s="261">
        <v>40</v>
      </c>
      <c r="L69" s="261">
        <f t="shared" si="2"/>
        <v>62.400000000000006</v>
      </c>
      <c r="M69" s="261">
        <v>40</v>
      </c>
      <c r="N69" s="261">
        <v>10</v>
      </c>
      <c r="O69" s="261">
        <f t="shared" si="3"/>
        <v>12.400000000000006</v>
      </c>
      <c r="P69" s="261" t="s">
        <v>3223</v>
      </c>
    </row>
    <row r="70" spans="1:16" ht="16.5">
      <c r="A70" s="12" t="s">
        <v>3327</v>
      </c>
      <c r="B70" s="13">
        <v>4755</v>
      </c>
      <c r="C70" s="261" t="s">
        <v>3220</v>
      </c>
      <c r="D70" s="13" t="s">
        <v>20</v>
      </c>
      <c r="E70" s="13">
        <v>58</v>
      </c>
      <c r="F70" s="13">
        <v>4755</v>
      </c>
      <c r="G70" s="261" t="s">
        <v>3221</v>
      </c>
      <c r="H70" s="31" t="s">
        <v>3328</v>
      </c>
      <c r="I70" s="44">
        <v>3.6</v>
      </c>
      <c r="J70" s="261">
        <v>2.84</v>
      </c>
      <c r="K70" s="261">
        <v>40</v>
      </c>
      <c r="L70" s="261">
        <f t="shared" si="2"/>
        <v>113.6</v>
      </c>
      <c r="M70" s="261">
        <v>40</v>
      </c>
      <c r="N70" s="261">
        <v>10</v>
      </c>
      <c r="O70" s="261">
        <f t="shared" si="3"/>
        <v>63.599999999999994</v>
      </c>
      <c r="P70" s="261" t="s">
        <v>3223</v>
      </c>
    </row>
    <row r="71" spans="1:16" ht="16.5">
      <c r="A71" s="12" t="s">
        <v>3329</v>
      </c>
      <c r="B71" s="13">
        <v>4766</v>
      </c>
      <c r="C71" s="261" t="s">
        <v>3220</v>
      </c>
      <c r="D71" s="13" t="s">
        <v>20</v>
      </c>
      <c r="E71" s="13">
        <v>40</v>
      </c>
      <c r="F71" s="13">
        <v>4766</v>
      </c>
      <c r="G71" s="261" t="s">
        <v>3221</v>
      </c>
      <c r="H71" s="31" t="s">
        <v>3330</v>
      </c>
      <c r="I71" s="44">
        <v>2.2000000000000002</v>
      </c>
      <c r="J71" s="261">
        <v>0.872</v>
      </c>
      <c r="K71" s="261">
        <v>40</v>
      </c>
      <c r="L71" s="261">
        <f t="shared" si="2"/>
        <v>34.880000000000003</v>
      </c>
      <c r="M71" s="261">
        <v>24.88</v>
      </c>
      <c r="N71" s="261">
        <v>10</v>
      </c>
      <c r="O71" s="261">
        <f t="shared" si="3"/>
        <v>0</v>
      </c>
      <c r="P71" s="261" t="s">
        <v>3223</v>
      </c>
    </row>
    <row r="72" spans="1:16" ht="16.5">
      <c r="A72" s="12" t="s">
        <v>3331</v>
      </c>
      <c r="B72" s="13">
        <v>4781</v>
      </c>
      <c r="C72" s="261" t="s">
        <v>3220</v>
      </c>
      <c r="D72" s="13" t="s">
        <v>20</v>
      </c>
      <c r="E72" s="13">
        <v>62</v>
      </c>
      <c r="F72" s="13">
        <v>4781</v>
      </c>
      <c r="G72" s="261" t="s">
        <v>3221</v>
      </c>
      <c r="H72" s="31" t="s">
        <v>3332</v>
      </c>
      <c r="I72" s="44">
        <v>2.5</v>
      </c>
      <c r="J72" s="261">
        <v>0.73799999999999999</v>
      </c>
      <c r="K72" s="261">
        <v>40</v>
      </c>
      <c r="L72" s="261">
        <f t="shared" si="2"/>
        <v>29.52</v>
      </c>
      <c r="M72" s="261">
        <v>19.52</v>
      </c>
      <c r="N72" s="261">
        <v>10</v>
      </c>
      <c r="O72" s="261">
        <f t="shared" si="3"/>
        <v>0</v>
      </c>
      <c r="P72" s="261" t="s">
        <v>3223</v>
      </c>
    </row>
    <row r="73" spans="1:16" ht="16.5">
      <c r="A73" s="12" t="s">
        <v>3333</v>
      </c>
      <c r="B73" s="13">
        <v>4803</v>
      </c>
      <c r="C73" s="261" t="s">
        <v>3220</v>
      </c>
      <c r="D73" s="13" t="s">
        <v>20</v>
      </c>
      <c r="E73" s="13">
        <v>55</v>
      </c>
      <c r="F73" s="13">
        <v>4803</v>
      </c>
      <c r="G73" s="261" t="s">
        <v>3221</v>
      </c>
      <c r="H73" s="31" t="s">
        <v>3334</v>
      </c>
      <c r="I73" s="44">
        <v>2.9</v>
      </c>
      <c r="J73" s="261">
        <v>0.61799999999999999</v>
      </c>
      <c r="K73" s="261">
        <v>40</v>
      </c>
      <c r="L73" s="261">
        <f t="shared" si="2"/>
        <v>24.72</v>
      </c>
      <c r="M73" s="261">
        <v>14.719999999999999</v>
      </c>
      <c r="N73" s="261">
        <v>10</v>
      </c>
      <c r="O73" s="261">
        <f t="shared" si="3"/>
        <v>0</v>
      </c>
      <c r="P73" s="261" t="s">
        <v>3223</v>
      </c>
    </row>
    <row r="74" spans="1:16" ht="16.5">
      <c r="A74" s="12" t="s">
        <v>3335</v>
      </c>
      <c r="B74" s="13">
        <v>4874</v>
      </c>
      <c r="C74" s="261" t="s">
        <v>3220</v>
      </c>
      <c r="D74" s="13" t="s">
        <v>20</v>
      </c>
      <c r="E74" s="13">
        <v>59</v>
      </c>
      <c r="F74" s="13">
        <v>4874</v>
      </c>
      <c r="G74" s="261" t="s">
        <v>3221</v>
      </c>
      <c r="H74" s="31" t="s">
        <v>3336</v>
      </c>
      <c r="I74" s="44">
        <v>3.2</v>
      </c>
      <c r="J74" s="261">
        <v>0.83799999999999997</v>
      </c>
      <c r="K74" s="261">
        <v>40</v>
      </c>
      <c r="L74" s="261">
        <f t="shared" si="2"/>
        <v>33.519999999999996</v>
      </c>
      <c r="M74" s="261">
        <v>23.52</v>
      </c>
      <c r="N74" s="261">
        <v>10</v>
      </c>
      <c r="O74" s="261">
        <f t="shared" si="3"/>
        <v>0</v>
      </c>
      <c r="P74" s="261" t="s">
        <v>3223</v>
      </c>
    </row>
    <row r="75" spans="1:16" ht="16.5">
      <c r="A75" s="12" t="s">
        <v>3337</v>
      </c>
      <c r="B75" s="13">
        <v>4879</v>
      </c>
      <c r="C75" s="261" t="s">
        <v>3220</v>
      </c>
      <c r="D75" s="13" t="s">
        <v>41</v>
      </c>
      <c r="E75" s="13">
        <v>53</v>
      </c>
      <c r="F75" s="13">
        <v>4879</v>
      </c>
      <c r="G75" s="261" t="s">
        <v>3221</v>
      </c>
      <c r="H75" s="31" t="s">
        <v>3338</v>
      </c>
      <c r="I75" s="44">
        <v>3.5</v>
      </c>
      <c r="J75" s="261">
        <v>1.19</v>
      </c>
      <c r="K75" s="261">
        <v>40</v>
      </c>
      <c r="L75" s="261">
        <f t="shared" si="2"/>
        <v>47.599999999999994</v>
      </c>
      <c r="M75" s="261">
        <v>37.6</v>
      </c>
      <c r="N75" s="261">
        <v>10</v>
      </c>
      <c r="O75" s="261">
        <f t="shared" si="3"/>
        <v>0</v>
      </c>
      <c r="P75" s="261" t="s">
        <v>3227</v>
      </c>
    </row>
    <row r="76" spans="1:16" ht="16.5">
      <c r="A76" s="12" t="s">
        <v>3339</v>
      </c>
      <c r="B76" s="13">
        <v>4884</v>
      </c>
      <c r="C76" s="261" t="s">
        <v>3220</v>
      </c>
      <c r="D76" s="13" t="s">
        <v>41</v>
      </c>
      <c r="E76" s="13">
        <v>65</v>
      </c>
      <c r="F76" s="13">
        <v>4884</v>
      </c>
      <c r="G76" s="261" t="s">
        <v>3221</v>
      </c>
      <c r="H76" s="31" t="s">
        <v>3340</v>
      </c>
      <c r="I76" s="44">
        <v>2.5</v>
      </c>
      <c r="J76" s="261">
        <v>1.04</v>
      </c>
      <c r="K76" s="261">
        <v>40</v>
      </c>
      <c r="L76" s="261">
        <f t="shared" si="2"/>
        <v>41.6</v>
      </c>
      <c r="M76" s="261">
        <v>31.6</v>
      </c>
      <c r="N76" s="261">
        <v>10</v>
      </c>
      <c r="O76" s="261">
        <f t="shared" si="3"/>
        <v>0</v>
      </c>
      <c r="P76" s="261" t="s">
        <v>3223</v>
      </c>
    </row>
    <row r="77" spans="1:16" ht="16.5">
      <c r="A77" s="12" t="s">
        <v>3341</v>
      </c>
      <c r="B77" s="13">
        <v>4888</v>
      </c>
      <c r="C77" s="261" t="s">
        <v>3220</v>
      </c>
      <c r="D77" s="13" t="s">
        <v>20</v>
      </c>
      <c r="E77" s="13">
        <v>54</v>
      </c>
      <c r="F77" s="13">
        <v>4888</v>
      </c>
      <c r="G77" s="261" t="s">
        <v>3221</v>
      </c>
      <c r="H77" s="31" t="s">
        <v>3342</v>
      </c>
      <c r="I77" s="44">
        <v>2.2000000000000002</v>
      </c>
      <c r="J77" s="261">
        <v>1.1000000000000001</v>
      </c>
      <c r="K77" s="261">
        <v>40</v>
      </c>
      <c r="L77" s="261">
        <f t="shared" si="2"/>
        <v>44</v>
      </c>
      <c r="M77" s="261">
        <v>34</v>
      </c>
      <c r="N77" s="261">
        <v>10</v>
      </c>
      <c r="O77" s="261">
        <f t="shared" si="3"/>
        <v>0</v>
      </c>
      <c r="P77" s="261" t="s">
        <v>3227</v>
      </c>
    </row>
    <row r="78" spans="1:16" ht="16.5">
      <c r="A78" s="12" t="s">
        <v>3341</v>
      </c>
      <c r="B78" s="13">
        <v>4889</v>
      </c>
      <c r="C78" s="261" t="s">
        <v>3220</v>
      </c>
      <c r="D78" s="13" t="s">
        <v>20</v>
      </c>
      <c r="E78" s="13">
        <v>60</v>
      </c>
      <c r="F78" s="13">
        <v>4889</v>
      </c>
      <c r="G78" s="261" t="s">
        <v>3221</v>
      </c>
      <c r="H78" s="31" t="s">
        <v>3343</v>
      </c>
      <c r="I78" s="44">
        <v>3.2</v>
      </c>
      <c r="J78" s="261">
        <v>0.874</v>
      </c>
      <c r="K78" s="261">
        <v>40</v>
      </c>
      <c r="L78" s="261">
        <f t="shared" si="2"/>
        <v>34.96</v>
      </c>
      <c r="M78" s="261">
        <v>24.96</v>
      </c>
      <c r="N78" s="261">
        <v>10</v>
      </c>
      <c r="O78" s="261">
        <f t="shared" si="3"/>
        <v>0</v>
      </c>
      <c r="P78" s="261" t="s">
        <v>3223</v>
      </c>
    </row>
    <row r="79" spans="1:16" ht="16.5">
      <c r="A79" s="25">
        <v>43392</v>
      </c>
      <c r="B79" s="13">
        <v>4931</v>
      </c>
      <c r="C79" s="261" t="s">
        <v>3220</v>
      </c>
      <c r="D79" s="13" t="s">
        <v>41</v>
      </c>
      <c r="E79" s="13">
        <v>44</v>
      </c>
      <c r="F79" s="13">
        <v>4931</v>
      </c>
      <c r="G79" s="261" t="s">
        <v>3221</v>
      </c>
      <c r="H79" s="31" t="s">
        <v>3344</v>
      </c>
      <c r="I79" s="44">
        <v>2.5</v>
      </c>
      <c r="J79" s="261">
        <v>0.41199999999999998</v>
      </c>
      <c r="K79" s="261">
        <v>40</v>
      </c>
      <c r="L79" s="261">
        <f t="shared" si="2"/>
        <v>16.48</v>
      </c>
      <c r="M79" s="261"/>
      <c r="N79" s="261">
        <v>10</v>
      </c>
      <c r="O79" s="261">
        <f t="shared" si="3"/>
        <v>6.48</v>
      </c>
      <c r="P79" s="261" t="s">
        <v>3223</v>
      </c>
    </row>
    <row r="80" spans="1:16" ht="16.5">
      <c r="A80" s="12" t="s">
        <v>3345</v>
      </c>
      <c r="B80" s="13">
        <v>4932</v>
      </c>
      <c r="C80" s="261" t="s">
        <v>3220</v>
      </c>
      <c r="D80" s="13" t="s">
        <v>41</v>
      </c>
      <c r="E80" s="13">
        <v>63</v>
      </c>
      <c r="F80" s="13">
        <v>4932</v>
      </c>
      <c r="G80" s="261" t="s">
        <v>3221</v>
      </c>
      <c r="H80" s="31" t="s">
        <v>3346</v>
      </c>
      <c r="I80" s="44">
        <v>2.6</v>
      </c>
      <c r="J80" s="261">
        <v>0.41599999999999998</v>
      </c>
      <c r="K80" s="261">
        <v>40</v>
      </c>
      <c r="L80" s="261">
        <f t="shared" si="2"/>
        <v>16.64</v>
      </c>
      <c r="M80" s="261"/>
      <c r="N80" s="261">
        <v>10</v>
      </c>
      <c r="O80" s="261">
        <f t="shared" si="3"/>
        <v>6.6400000000000006</v>
      </c>
      <c r="P80" s="261" t="s">
        <v>3223</v>
      </c>
    </row>
    <row r="81" spans="1:16" ht="16.5">
      <c r="A81" s="12" t="s">
        <v>3347</v>
      </c>
      <c r="B81" s="13">
        <v>4942</v>
      </c>
      <c r="C81" s="261" t="s">
        <v>3220</v>
      </c>
      <c r="D81" s="13" t="s">
        <v>41</v>
      </c>
      <c r="E81" s="13">
        <v>57</v>
      </c>
      <c r="F81" s="13">
        <v>4942</v>
      </c>
      <c r="G81" s="261" t="s">
        <v>3221</v>
      </c>
      <c r="H81" s="31" t="s">
        <v>3348</v>
      </c>
      <c r="I81" s="44">
        <v>3.3</v>
      </c>
      <c r="J81" s="261">
        <v>0.69799999999999995</v>
      </c>
      <c r="K81" s="261">
        <v>40</v>
      </c>
      <c r="L81" s="261">
        <f t="shared" si="2"/>
        <v>27.919999999999998</v>
      </c>
      <c r="M81" s="261">
        <v>17.919999999999998</v>
      </c>
      <c r="N81" s="261">
        <v>10</v>
      </c>
      <c r="O81" s="261">
        <f t="shared" si="3"/>
        <v>0</v>
      </c>
      <c r="P81" s="261" t="s">
        <v>3223</v>
      </c>
    </row>
    <row r="82" spans="1:16" ht="16.5">
      <c r="A82" s="12" t="s">
        <v>3347</v>
      </c>
      <c r="B82" s="13">
        <v>4943</v>
      </c>
      <c r="C82" s="261" t="s">
        <v>3220</v>
      </c>
      <c r="D82" s="13" t="s">
        <v>20</v>
      </c>
      <c r="E82" s="13">
        <v>54</v>
      </c>
      <c r="F82" s="13">
        <v>4943</v>
      </c>
      <c r="G82" s="261" t="s">
        <v>3221</v>
      </c>
      <c r="H82" s="31" t="s">
        <v>3349</v>
      </c>
      <c r="I82" s="44">
        <v>2.1</v>
      </c>
      <c r="J82" s="261">
        <v>0.56000000000000005</v>
      </c>
      <c r="K82" s="261">
        <v>40</v>
      </c>
      <c r="L82" s="261">
        <f t="shared" si="2"/>
        <v>22.400000000000002</v>
      </c>
      <c r="M82" s="261">
        <v>12.400000000000002</v>
      </c>
      <c r="N82" s="261">
        <v>10</v>
      </c>
      <c r="O82" s="261">
        <f t="shared" si="3"/>
        <v>0</v>
      </c>
      <c r="P82" s="261" t="s">
        <v>3223</v>
      </c>
    </row>
    <row r="83" spans="1:16" ht="16.5">
      <c r="A83" s="16" t="s">
        <v>3350</v>
      </c>
      <c r="B83" s="13">
        <v>4944</v>
      </c>
      <c r="C83" s="261" t="s">
        <v>3220</v>
      </c>
      <c r="D83" s="13" t="s">
        <v>20</v>
      </c>
      <c r="E83" s="13">
        <v>68</v>
      </c>
      <c r="F83" s="13">
        <v>4944</v>
      </c>
      <c r="G83" s="261" t="s">
        <v>3221</v>
      </c>
      <c r="H83" s="31" t="s">
        <v>3351</v>
      </c>
      <c r="I83" s="44">
        <v>2.7</v>
      </c>
      <c r="J83" s="261">
        <v>0.27400000000000002</v>
      </c>
      <c r="K83" s="261">
        <v>40</v>
      </c>
      <c r="L83" s="261">
        <f t="shared" si="2"/>
        <v>10.96</v>
      </c>
      <c r="M83" s="261"/>
      <c r="N83" s="261">
        <v>10</v>
      </c>
      <c r="O83" s="261">
        <f t="shared" si="3"/>
        <v>0.96000000000000085</v>
      </c>
      <c r="P83" s="261" t="s">
        <v>3223</v>
      </c>
    </row>
    <row r="84" spans="1:16" ht="16.5">
      <c r="A84" s="12" t="s">
        <v>3352</v>
      </c>
      <c r="B84" s="13">
        <v>4973</v>
      </c>
      <c r="C84" s="261" t="s">
        <v>3220</v>
      </c>
      <c r="D84" s="15" t="s">
        <v>41</v>
      </c>
      <c r="E84" s="15">
        <v>54</v>
      </c>
      <c r="F84" s="13">
        <v>4973</v>
      </c>
      <c r="G84" s="261" t="s">
        <v>3221</v>
      </c>
      <c r="H84" s="31" t="s">
        <v>3353</v>
      </c>
      <c r="I84" s="44">
        <v>2.6</v>
      </c>
      <c r="J84" s="261">
        <v>0.67200000000000004</v>
      </c>
      <c r="K84" s="261">
        <v>40</v>
      </c>
      <c r="L84" s="261">
        <f t="shared" si="2"/>
        <v>26.880000000000003</v>
      </c>
      <c r="M84" s="261">
        <v>16.880000000000003</v>
      </c>
      <c r="N84" s="261">
        <v>10</v>
      </c>
      <c r="O84" s="261">
        <f t="shared" si="3"/>
        <v>0</v>
      </c>
      <c r="P84" s="261" t="s">
        <v>3223</v>
      </c>
    </row>
    <row r="85" spans="1:16" ht="16.5">
      <c r="A85" s="12" t="s">
        <v>3354</v>
      </c>
      <c r="B85" s="13">
        <v>5005</v>
      </c>
      <c r="C85" s="261" t="s">
        <v>3220</v>
      </c>
      <c r="D85" s="13" t="s">
        <v>20</v>
      </c>
      <c r="E85" s="13">
        <v>41</v>
      </c>
      <c r="F85" s="13">
        <v>5005</v>
      </c>
      <c r="G85" s="261" t="s">
        <v>3221</v>
      </c>
      <c r="H85" s="31" t="s">
        <v>3355</v>
      </c>
      <c r="I85" s="44">
        <v>2.4</v>
      </c>
      <c r="J85" s="261">
        <v>0.49399999999999999</v>
      </c>
      <c r="K85" s="261">
        <v>40</v>
      </c>
      <c r="L85" s="261">
        <f t="shared" si="2"/>
        <v>19.759999999999998</v>
      </c>
      <c r="M85" s="261"/>
      <c r="N85" s="261">
        <v>10</v>
      </c>
      <c r="O85" s="261">
        <f t="shared" si="3"/>
        <v>9.759999999999998</v>
      </c>
      <c r="P85" s="261" t="s">
        <v>3223</v>
      </c>
    </row>
    <row r="86" spans="1:16" ht="16.5">
      <c r="A86" s="12" t="s">
        <v>3356</v>
      </c>
      <c r="B86" s="13">
        <v>5006</v>
      </c>
      <c r="C86" s="261" t="s">
        <v>3220</v>
      </c>
      <c r="D86" s="13" t="s">
        <v>41</v>
      </c>
      <c r="E86" s="13">
        <v>60</v>
      </c>
      <c r="F86" s="13">
        <v>5006</v>
      </c>
      <c r="G86" s="261" t="s">
        <v>3221</v>
      </c>
      <c r="H86" s="31" t="s">
        <v>3357</v>
      </c>
      <c r="I86" s="44">
        <v>3</v>
      </c>
      <c r="J86" s="261">
        <v>0.47199999999999998</v>
      </c>
      <c r="K86" s="261">
        <v>40</v>
      </c>
      <c r="L86" s="261">
        <f t="shared" si="2"/>
        <v>18.88</v>
      </c>
      <c r="M86" s="261"/>
      <c r="N86" s="261">
        <v>10</v>
      </c>
      <c r="O86" s="261">
        <f t="shared" si="3"/>
        <v>8.879999999999999</v>
      </c>
      <c r="P86" s="261" t="s">
        <v>3223</v>
      </c>
    </row>
    <row r="87" spans="1:16" ht="16.5">
      <c r="A87" s="12" t="s">
        <v>3358</v>
      </c>
      <c r="B87" s="13">
        <v>5022</v>
      </c>
      <c r="C87" s="261" t="s">
        <v>3220</v>
      </c>
      <c r="D87" s="13" t="s">
        <v>41</v>
      </c>
      <c r="E87" s="13">
        <v>49</v>
      </c>
      <c r="F87" s="13">
        <v>5022</v>
      </c>
      <c r="G87" s="261" t="s">
        <v>3221</v>
      </c>
      <c r="H87" s="31" t="s">
        <v>3359</v>
      </c>
      <c r="I87" s="44">
        <v>3.3</v>
      </c>
      <c r="J87" s="261">
        <v>0.70599999999999996</v>
      </c>
      <c r="K87" s="261">
        <v>40</v>
      </c>
      <c r="L87" s="261">
        <f t="shared" si="2"/>
        <v>28.24</v>
      </c>
      <c r="M87" s="261">
        <v>18.239999999999998</v>
      </c>
      <c r="N87" s="261">
        <v>10</v>
      </c>
      <c r="O87" s="261">
        <f t="shared" si="3"/>
        <v>0</v>
      </c>
      <c r="P87" s="261" t="s">
        <v>3223</v>
      </c>
    </row>
    <row r="88" spans="1:16" ht="16.5">
      <c r="A88" s="12" t="s">
        <v>3360</v>
      </c>
      <c r="B88" s="13">
        <v>5023</v>
      </c>
      <c r="C88" s="261" t="s">
        <v>3220</v>
      </c>
      <c r="D88" s="13" t="s">
        <v>41</v>
      </c>
      <c r="E88" s="13">
        <v>62</v>
      </c>
      <c r="F88" s="13">
        <v>5023</v>
      </c>
      <c r="G88" s="261" t="s">
        <v>3221</v>
      </c>
      <c r="H88" s="31" t="s">
        <v>3361</v>
      </c>
      <c r="I88" s="44">
        <v>3.8</v>
      </c>
      <c r="J88" s="261">
        <v>1.21</v>
      </c>
      <c r="K88" s="261">
        <v>40</v>
      </c>
      <c r="L88" s="261">
        <f t="shared" si="2"/>
        <v>48.4</v>
      </c>
      <c r="M88" s="261">
        <v>38.4</v>
      </c>
      <c r="N88" s="261">
        <v>10</v>
      </c>
      <c r="O88" s="261">
        <f t="shared" si="3"/>
        <v>0</v>
      </c>
      <c r="P88" s="261" t="s">
        <v>3223</v>
      </c>
    </row>
    <row r="89" spans="1:16" ht="16.5">
      <c r="A89" s="12" t="s">
        <v>3360</v>
      </c>
      <c r="B89" s="13">
        <v>5025</v>
      </c>
      <c r="C89" s="261" t="s">
        <v>3220</v>
      </c>
      <c r="D89" s="13" t="s">
        <v>41</v>
      </c>
      <c r="E89" s="13">
        <v>61</v>
      </c>
      <c r="F89" s="13">
        <v>5025</v>
      </c>
      <c r="G89" s="261" t="s">
        <v>3221</v>
      </c>
      <c r="H89" s="31" t="s">
        <v>3362</v>
      </c>
      <c r="I89" s="44">
        <v>3.7</v>
      </c>
      <c r="J89" s="261">
        <v>1.71</v>
      </c>
      <c r="K89" s="261">
        <v>40</v>
      </c>
      <c r="L89" s="261">
        <f t="shared" si="2"/>
        <v>68.400000000000006</v>
      </c>
      <c r="M89" s="261">
        <v>40</v>
      </c>
      <c r="N89" s="261">
        <v>10</v>
      </c>
      <c r="O89" s="261">
        <f t="shared" si="3"/>
        <v>18.400000000000006</v>
      </c>
      <c r="P89" s="261" t="s">
        <v>3227</v>
      </c>
    </row>
    <row r="90" spans="1:16" ht="16.5">
      <c r="A90" s="12" t="s">
        <v>3363</v>
      </c>
      <c r="B90" s="13">
        <v>5029</v>
      </c>
      <c r="C90" s="261" t="s">
        <v>3220</v>
      </c>
      <c r="D90" s="13" t="s">
        <v>20</v>
      </c>
      <c r="E90" s="13">
        <v>61</v>
      </c>
      <c r="F90" s="13">
        <v>5029</v>
      </c>
      <c r="G90" s="261" t="s">
        <v>3221</v>
      </c>
      <c r="H90" s="31" t="s">
        <v>3364</v>
      </c>
      <c r="I90" s="44">
        <v>2.9</v>
      </c>
      <c r="J90" s="261">
        <v>0.89200000000000002</v>
      </c>
      <c r="K90" s="261">
        <v>40</v>
      </c>
      <c r="L90" s="261">
        <f t="shared" si="2"/>
        <v>35.68</v>
      </c>
      <c r="M90" s="261">
        <v>25.68</v>
      </c>
      <c r="N90" s="261">
        <v>10</v>
      </c>
      <c r="O90" s="261">
        <f t="shared" si="3"/>
        <v>0</v>
      </c>
      <c r="P90" s="261" t="s">
        <v>3227</v>
      </c>
    </row>
    <row r="91" spans="1:16" ht="16.5">
      <c r="A91" s="12" t="s">
        <v>3365</v>
      </c>
      <c r="B91" s="13">
        <v>5051</v>
      </c>
      <c r="C91" s="261" t="s">
        <v>3220</v>
      </c>
      <c r="D91" s="13" t="s">
        <v>41</v>
      </c>
      <c r="E91" s="13">
        <v>43</v>
      </c>
      <c r="F91" s="13">
        <v>5051</v>
      </c>
      <c r="G91" s="261" t="s">
        <v>3221</v>
      </c>
      <c r="H91" s="31" t="s">
        <v>3366</v>
      </c>
      <c r="I91" s="44">
        <v>3.3</v>
      </c>
      <c r="J91" s="261">
        <v>1.1299999999999999</v>
      </c>
      <c r="K91" s="261">
        <v>40</v>
      </c>
      <c r="L91" s="261">
        <f t="shared" si="2"/>
        <v>45.199999999999996</v>
      </c>
      <c r="M91" s="261">
        <v>35.199999999999996</v>
      </c>
      <c r="N91" s="261">
        <v>10</v>
      </c>
      <c r="O91" s="261">
        <f t="shared" si="3"/>
        <v>0</v>
      </c>
      <c r="P91" s="261" t="s">
        <v>3227</v>
      </c>
    </row>
    <row r="92" spans="1:16" ht="16.5">
      <c r="A92" s="12" t="s">
        <v>3367</v>
      </c>
      <c r="B92" s="13">
        <v>5055</v>
      </c>
      <c r="C92" s="261" t="s">
        <v>3220</v>
      </c>
      <c r="D92" s="13" t="s">
        <v>41</v>
      </c>
      <c r="E92" s="13">
        <v>56</v>
      </c>
      <c r="F92" s="13">
        <v>5055</v>
      </c>
      <c r="G92" s="261" t="s">
        <v>3221</v>
      </c>
      <c r="H92" s="31" t="s">
        <v>3368</v>
      </c>
      <c r="I92" s="44">
        <v>3</v>
      </c>
      <c r="J92" s="261">
        <v>0.41199999999999998</v>
      </c>
      <c r="K92" s="261">
        <v>40</v>
      </c>
      <c r="L92" s="261">
        <f t="shared" si="2"/>
        <v>16.48</v>
      </c>
      <c r="M92" s="261"/>
      <c r="N92" s="261">
        <v>10</v>
      </c>
      <c r="O92" s="261">
        <f t="shared" si="3"/>
        <v>6.48</v>
      </c>
      <c r="P92" s="261" t="s">
        <v>3223</v>
      </c>
    </row>
    <row r="93" spans="1:16" ht="16.5">
      <c r="A93" s="12" t="s">
        <v>3369</v>
      </c>
      <c r="B93" s="13">
        <v>5073</v>
      </c>
      <c r="C93" s="261" t="s">
        <v>3220</v>
      </c>
      <c r="D93" s="13" t="s">
        <v>20</v>
      </c>
      <c r="E93" s="13">
        <v>68</v>
      </c>
      <c r="F93" s="13">
        <v>5073</v>
      </c>
      <c r="G93" s="261" t="s">
        <v>3221</v>
      </c>
      <c r="H93" s="31" t="s">
        <v>3370</v>
      </c>
      <c r="I93" s="44">
        <v>3</v>
      </c>
      <c r="J93" s="261">
        <v>1.1499999999999999</v>
      </c>
      <c r="K93" s="261">
        <v>40</v>
      </c>
      <c r="L93" s="261">
        <f t="shared" si="2"/>
        <v>46</v>
      </c>
      <c r="M93" s="261">
        <v>36</v>
      </c>
      <c r="N93" s="261">
        <v>10</v>
      </c>
      <c r="O93" s="261">
        <f t="shared" si="3"/>
        <v>0</v>
      </c>
      <c r="P93" s="261" t="s">
        <v>3227</v>
      </c>
    </row>
    <row r="94" spans="1:16" ht="16.5">
      <c r="A94" s="12" t="s">
        <v>3369</v>
      </c>
      <c r="B94" s="13">
        <v>5077</v>
      </c>
      <c r="C94" s="261" t="s">
        <v>3220</v>
      </c>
      <c r="D94" s="13" t="s">
        <v>41</v>
      </c>
      <c r="E94" s="13">
        <v>44</v>
      </c>
      <c r="F94" s="13">
        <v>5077</v>
      </c>
      <c r="G94" s="261" t="s">
        <v>3221</v>
      </c>
      <c r="H94" s="31" t="s">
        <v>3371</v>
      </c>
      <c r="I94" s="44">
        <v>3.3</v>
      </c>
      <c r="J94" s="261">
        <v>0.54200000000000004</v>
      </c>
      <c r="K94" s="261">
        <v>40</v>
      </c>
      <c r="L94" s="261">
        <f t="shared" si="2"/>
        <v>21.68</v>
      </c>
      <c r="M94" s="261">
        <v>11.68</v>
      </c>
      <c r="N94" s="261">
        <v>10</v>
      </c>
      <c r="O94" s="261">
        <f t="shared" si="3"/>
        <v>0</v>
      </c>
      <c r="P94" s="261" t="s">
        <v>3227</v>
      </c>
    </row>
    <row r="95" spans="1:16" ht="16.5">
      <c r="A95" s="12" t="s">
        <v>3372</v>
      </c>
      <c r="B95" s="13">
        <v>5110</v>
      </c>
      <c r="C95" s="261" t="s">
        <v>3220</v>
      </c>
      <c r="D95" s="13" t="s">
        <v>20</v>
      </c>
      <c r="E95" s="13">
        <v>43</v>
      </c>
      <c r="F95" s="13">
        <v>5110</v>
      </c>
      <c r="G95" s="261" t="s">
        <v>3221</v>
      </c>
      <c r="H95" s="31" t="s">
        <v>3373</v>
      </c>
      <c r="I95" s="44">
        <v>2.5</v>
      </c>
      <c r="J95" s="261">
        <v>0.45400000000000001</v>
      </c>
      <c r="K95" s="261">
        <v>40</v>
      </c>
      <c r="L95" s="261">
        <f t="shared" si="2"/>
        <v>18.16</v>
      </c>
      <c r="M95" s="261"/>
      <c r="N95" s="261">
        <v>10</v>
      </c>
      <c r="O95" s="261">
        <f t="shared" si="3"/>
        <v>8.16</v>
      </c>
      <c r="P95" s="261" t="s">
        <v>3223</v>
      </c>
    </row>
    <row r="96" spans="1:16" ht="16.5">
      <c r="A96" s="12" t="s">
        <v>3374</v>
      </c>
      <c r="B96" s="13">
        <v>5119</v>
      </c>
      <c r="C96" s="261" t="s">
        <v>3220</v>
      </c>
      <c r="D96" s="13" t="s">
        <v>20</v>
      </c>
      <c r="E96" s="13">
        <v>47</v>
      </c>
      <c r="F96" s="13">
        <v>5119</v>
      </c>
      <c r="G96" s="261" t="s">
        <v>3221</v>
      </c>
      <c r="H96" s="31" t="s">
        <v>3375</v>
      </c>
      <c r="I96" s="44">
        <v>3.3</v>
      </c>
      <c r="J96" s="261">
        <v>0.438</v>
      </c>
      <c r="K96" s="261">
        <v>40</v>
      </c>
      <c r="L96" s="261">
        <f t="shared" si="2"/>
        <v>17.52</v>
      </c>
      <c r="M96" s="261"/>
      <c r="N96" s="261">
        <v>10</v>
      </c>
      <c r="O96" s="261">
        <f t="shared" si="3"/>
        <v>7.52</v>
      </c>
      <c r="P96" s="261" t="s">
        <v>3223</v>
      </c>
    </row>
    <row r="97" spans="1:16" ht="16.5">
      <c r="A97" s="12" t="s">
        <v>3376</v>
      </c>
      <c r="B97" s="13">
        <v>5139</v>
      </c>
      <c r="C97" s="261" t="s">
        <v>3220</v>
      </c>
      <c r="D97" s="13" t="s">
        <v>20</v>
      </c>
      <c r="E97" s="13">
        <v>63</v>
      </c>
      <c r="F97" s="13">
        <v>5139</v>
      </c>
      <c r="G97" s="261" t="s">
        <v>3221</v>
      </c>
      <c r="H97" s="31" t="s">
        <v>3377</v>
      </c>
      <c r="I97" s="44">
        <v>3.2</v>
      </c>
      <c r="J97" s="261">
        <v>1.19</v>
      </c>
      <c r="K97" s="261">
        <v>40</v>
      </c>
      <c r="L97" s="261">
        <f t="shared" si="2"/>
        <v>47.599999999999994</v>
      </c>
      <c r="M97" s="261">
        <v>37.599999999999994</v>
      </c>
      <c r="N97" s="261">
        <v>10</v>
      </c>
      <c r="O97" s="261">
        <f t="shared" si="3"/>
        <v>0</v>
      </c>
      <c r="P97" s="261" t="s">
        <v>3227</v>
      </c>
    </row>
    <row r="98" spans="1:16" ht="16.5">
      <c r="A98" s="12" t="s">
        <v>3378</v>
      </c>
      <c r="B98" s="13">
        <v>5143</v>
      </c>
      <c r="C98" s="261" t="s">
        <v>3220</v>
      </c>
      <c r="D98" s="13" t="s">
        <v>20</v>
      </c>
      <c r="E98" s="13">
        <v>77</v>
      </c>
      <c r="F98" s="13">
        <v>5143</v>
      </c>
      <c r="G98" s="261" t="s">
        <v>3221</v>
      </c>
      <c r="H98" s="31" t="s">
        <v>3379</v>
      </c>
      <c r="I98" s="44">
        <v>3.2</v>
      </c>
      <c r="J98" s="261">
        <v>0.44800000000000001</v>
      </c>
      <c r="K98" s="261">
        <v>40</v>
      </c>
      <c r="L98" s="261">
        <f t="shared" si="2"/>
        <v>17.920000000000002</v>
      </c>
      <c r="M98" s="261"/>
      <c r="N98" s="261">
        <v>10</v>
      </c>
      <c r="O98" s="261">
        <f t="shared" si="3"/>
        <v>7.9200000000000017</v>
      </c>
      <c r="P98" s="261" t="s">
        <v>3223</v>
      </c>
    </row>
    <row r="99" spans="1:16" ht="16.5">
      <c r="A99" s="12" t="s">
        <v>3380</v>
      </c>
      <c r="B99" s="13">
        <v>5153</v>
      </c>
      <c r="C99" s="261" t="s">
        <v>3220</v>
      </c>
      <c r="D99" s="13" t="s">
        <v>20</v>
      </c>
      <c r="E99" s="13">
        <v>55</v>
      </c>
      <c r="F99" s="13">
        <v>5153</v>
      </c>
      <c r="G99" s="261" t="s">
        <v>3221</v>
      </c>
      <c r="H99" s="31" t="s">
        <v>3381</v>
      </c>
      <c r="I99" s="44">
        <v>2.6</v>
      </c>
      <c r="J99" s="261">
        <v>0.27600000000000002</v>
      </c>
      <c r="K99" s="261">
        <v>40</v>
      </c>
      <c r="L99" s="261">
        <f t="shared" si="2"/>
        <v>11.040000000000001</v>
      </c>
      <c r="M99" s="261"/>
      <c r="N99" s="261">
        <v>10</v>
      </c>
      <c r="O99" s="261">
        <f t="shared" si="3"/>
        <v>1.0400000000000009</v>
      </c>
      <c r="P99" s="261" t="s">
        <v>3223</v>
      </c>
    </row>
    <row r="100" spans="1:16" ht="16.5">
      <c r="A100" s="12" t="s">
        <v>3380</v>
      </c>
      <c r="B100" s="13">
        <v>5160</v>
      </c>
      <c r="C100" s="261" t="s">
        <v>3220</v>
      </c>
      <c r="D100" s="13" t="s">
        <v>20</v>
      </c>
      <c r="E100" s="13">
        <v>38</v>
      </c>
      <c r="F100" s="13">
        <v>5160</v>
      </c>
      <c r="G100" s="261" t="s">
        <v>3221</v>
      </c>
      <c r="H100" s="31" t="s">
        <v>3382</v>
      </c>
      <c r="I100" s="44">
        <v>3.3</v>
      </c>
      <c r="J100" s="261">
        <v>6.14</v>
      </c>
      <c r="K100" s="261">
        <v>40</v>
      </c>
      <c r="L100" s="261">
        <f t="shared" si="2"/>
        <v>245.6</v>
      </c>
      <c r="M100" s="261">
        <v>35</v>
      </c>
      <c r="N100" s="261"/>
      <c r="O100" s="261">
        <f t="shared" si="3"/>
        <v>210.6</v>
      </c>
      <c r="P100" s="261" t="s">
        <v>3227</v>
      </c>
    </row>
    <row r="101" spans="1:16" ht="16.5">
      <c r="A101" s="12" t="s">
        <v>3380</v>
      </c>
      <c r="B101" s="13">
        <v>5161</v>
      </c>
      <c r="C101" s="261" t="s">
        <v>3220</v>
      </c>
      <c r="D101" s="13" t="s">
        <v>20</v>
      </c>
      <c r="E101" s="13">
        <v>70</v>
      </c>
      <c r="F101" s="13">
        <v>5161</v>
      </c>
      <c r="G101" s="261" t="s">
        <v>3221</v>
      </c>
      <c r="H101" s="31" t="s">
        <v>3383</v>
      </c>
      <c r="I101" s="44">
        <v>3</v>
      </c>
      <c r="J101" s="261">
        <v>0.46600000000000003</v>
      </c>
      <c r="K101" s="261">
        <v>40</v>
      </c>
      <c r="L101" s="261">
        <f t="shared" si="2"/>
        <v>18.64</v>
      </c>
      <c r="M101" s="261"/>
      <c r="N101" s="261">
        <v>10</v>
      </c>
      <c r="O101" s="261">
        <f t="shared" si="3"/>
        <v>8.64</v>
      </c>
      <c r="P101" s="261" t="s">
        <v>3223</v>
      </c>
    </row>
    <row r="102" spans="1:16">
      <c r="A102" s="261"/>
      <c r="B102" s="47" t="s">
        <v>3384</v>
      </c>
      <c r="C102" s="42" t="s">
        <v>3385</v>
      </c>
      <c r="D102" s="42" t="s">
        <v>41</v>
      </c>
      <c r="E102" s="42">
        <v>45</v>
      </c>
      <c r="F102" s="42" t="s">
        <v>3386</v>
      </c>
      <c r="G102" s="261"/>
      <c r="H102" s="49" t="s">
        <v>3387</v>
      </c>
      <c r="I102" s="48"/>
      <c r="J102" s="261"/>
      <c r="K102" s="261"/>
      <c r="L102" s="261"/>
      <c r="M102" s="48">
        <v>16.2</v>
      </c>
      <c r="N102" s="261"/>
      <c r="O102" s="261"/>
      <c r="P102" s="261" t="s">
        <v>3223</v>
      </c>
    </row>
    <row r="103" spans="1:16">
      <c r="A103" s="261"/>
      <c r="B103" s="47" t="s">
        <v>3388</v>
      </c>
      <c r="C103" s="42" t="s">
        <v>3385</v>
      </c>
      <c r="D103" s="42" t="s">
        <v>41</v>
      </c>
      <c r="E103" s="42">
        <v>18</v>
      </c>
      <c r="F103" s="42" t="s">
        <v>3389</v>
      </c>
      <c r="G103" s="261"/>
      <c r="H103" s="49" t="s">
        <v>3390</v>
      </c>
      <c r="I103" s="48"/>
      <c r="J103" s="261"/>
      <c r="K103" s="261"/>
      <c r="L103" s="261"/>
      <c r="M103" s="48">
        <v>18.5</v>
      </c>
      <c r="N103" s="261"/>
      <c r="O103" s="261"/>
      <c r="P103" s="261" t="s">
        <v>3223</v>
      </c>
    </row>
    <row r="104" spans="1:16">
      <c r="A104" s="261"/>
      <c r="B104" s="47" t="s">
        <v>3391</v>
      </c>
      <c r="C104" s="42" t="s">
        <v>3385</v>
      </c>
      <c r="D104" s="42" t="s">
        <v>41</v>
      </c>
      <c r="E104" s="42">
        <v>56</v>
      </c>
      <c r="F104" s="42" t="s">
        <v>3392</v>
      </c>
      <c r="G104" s="261"/>
      <c r="H104" s="49" t="s">
        <v>3393</v>
      </c>
      <c r="I104" s="48"/>
      <c r="J104" s="261"/>
      <c r="K104" s="261"/>
      <c r="L104" s="261"/>
      <c r="M104" s="48">
        <v>18.7</v>
      </c>
      <c r="N104" s="261"/>
      <c r="O104" s="261"/>
      <c r="P104" s="261" t="s">
        <v>3223</v>
      </c>
    </row>
    <row r="105" spans="1:16">
      <c r="A105" s="261"/>
      <c r="B105" s="47" t="s">
        <v>3394</v>
      </c>
      <c r="C105" s="42" t="s">
        <v>3385</v>
      </c>
      <c r="D105" s="42" t="s">
        <v>41</v>
      </c>
      <c r="E105" s="42">
        <v>57</v>
      </c>
      <c r="F105" s="42" t="s">
        <v>3395</v>
      </c>
      <c r="G105" s="261"/>
      <c r="H105" s="49" t="s">
        <v>3396</v>
      </c>
      <c r="I105" s="48"/>
      <c r="J105" s="261"/>
      <c r="K105" s="261"/>
      <c r="L105" s="261"/>
      <c r="M105" s="48">
        <v>19.899999999999999</v>
      </c>
      <c r="N105" s="261">
        <v>10</v>
      </c>
      <c r="O105" s="261"/>
      <c r="P105" s="261" t="s">
        <v>3223</v>
      </c>
    </row>
    <row r="106" spans="1:16">
      <c r="A106" s="261"/>
      <c r="B106" s="47" t="s">
        <v>3397</v>
      </c>
      <c r="C106" s="42" t="s">
        <v>3385</v>
      </c>
      <c r="D106" s="42" t="s">
        <v>41</v>
      </c>
      <c r="E106" s="42">
        <v>53</v>
      </c>
      <c r="F106" s="42" t="s">
        <v>3398</v>
      </c>
      <c r="G106" s="261"/>
      <c r="H106" s="49" t="s">
        <v>3399</v>
      </c>
      <c r="I106" s="48"/>
      <c r="J106" s="261"/>
      <c r="K106" s="261"/>
      <c r="L106" s="261"/>
      <c r="M106" s="48">
        <v>24.6</v>
      </c>
      <c r="N106" s="261">
        <v>10</v>
      </c>
      <c r="O106" s="261"/>
      <c r="P106" s="261" t="s">
        <v>3223</v>
      </c>
    </row>
    <row r="107" spans="1:16">
      <c r="A107" s="261"/>
      <c r="B107" s="47" t="s">
        <v>3400</v>
      </c>
      <c r="C107" s="42" t="s">
        <v>3385</v>
      </c>
      <c r="D107" s="42" t="s">
        <v>20</v>
      </c>
      <c r="E107" s="42">
        <v>44</v>
      </c>
      <c r="F107" s="42" t="s">
        <v>3401</v>
      </c>
      <c r="G107" s="261"/>
      <c r="H107" s="49" t="s">
        <v>3402</v>
      </c>
      <c r="I107" s="48"/>
      <c r="J107" s="261"/>
      <c r="K107" s="261"/>
      <c r="L107" s="261"/>
      <c r="M107" s="48">
        <v>29.1</v>
      </c>
      <c r="N107" s="261"/>
      <c r="O107" s="261"/>
      <c r="P107" s="261" t="s">
        <v>3223</v>
      </c>
    </row>
    <row r="108" spans="1:16">
      <c r="A108" s="261"/>
      <c r="B108" s="47" t="s">
        <v>3403</v>
      </c>
      <c r="C108" s="42" t="s">
        <v>3385</v>
      </c>
      <c r="D108" s="42" t="s">
        <v>20</v>
      </c>
      <c r="E108" s="42">
        <v>48</v>
      </c>
      <c r="F108" s="42" t="s">
        <v>3404</v>
      </c>
      <c r="G108" s="261"/>
      <c r="H108" s="49" t="s">
        <v>3405</v>
      </c>
      <c r="I108" s="48"/>
      <c r="J108" s="261"/>
      <c r="K108" s="261"/>
      <c r="L108" s="261"/>
      <c r="M108" s="48">
        <v>31.3</v>
      </c>
      <c r="N108" s="261">
        <v>10</v>
      </c>
      <c r="O108" s="261"/>
      <c r="P108" s="261" t="s">
        <v>3227</v>
      </c>
    </row>
    <row r="109" spans="1:16">
      <c r="A109" s="261"/>
      <c r="B109" s="47" t="s">
        <v>3406</v>
      </c>
      <c r="C109" s="42" t="s">
        <v>3385</v>
      </c>
      <c r="D109" s="42" t="s">
        <v>20</v>
      </c>
      <c r="E109" s="42">
        <v>51</v>
      </c>
      <c r="F109" s="42" t="s">
        <v>3407</v>
      </c>
      <c r="G109" s="261"/>
      <c r="H109" s="49" t="s">
        <v>3408</v>
      </c>
      <c r="I109" s="48"/>
      <c r="J109" s="261"/>
      <c r="K109" s="261"/>
      <c r="L109" s="261"/>
      <c r="M109" s="48">
        <v>32.9</v>
      </c>
      <c r="N109" s="261">
        <v>10</v>
      </c>
      <c r="O109" s="261"/>
      <c r="P109" s="261" t="s">
        <v>3223</v>
      </c>
    </row>
    <row r="110" spans="1:16">
      <c r="A110" s="261"/>
      <c r="B110" s="47" t="s">
        <v>3409</v>
      </c>
      <c r="C110" s="42" t="s">
        <v>3385</v>
      </c>
      <c r="D110" s="42" t="s">
        <v>20</v>
      </c>
      <c r="E110" s="42">
        <v>60</v>
      </c>
      <c r="F110" s="42" t="s">
        <v>3410</v>
      </c>
      <c r="G110" s="261"/>
      <c r="H110" s="49" t="s">
        <v>3411</v>
      </c>
      <c r="I110" s="48"/>
      <c r="J110" s="261"/>
      <c r="K110" s="261"/>
      <c r="L110" s="261"/>
      <c r="M110" s="48">
        <v>25</v>
      </c>
      <c r="N110" s="261">
        <v>10</v>
      </c>
      <c r="O110" s="261"/>
      <c r="P110" s="261" t="s">
        <v>3223</v>
      </c>
    </row>
    <row r="111" spans="1:16">
      <c r="A111" s="261"/>
      <c r="B111" s="47" t="s">
        <v>3412</v>
      </c>
      <c r="C111" s="42" t="s">
        <v>3385</v>
      </c>
      <c r="D111" s="42" t="s">
        <v>41</v>
      </c>
      <c r="E111" s="42">
        <v>54</v>
      </c>
      <c r="F111" s="42" t="s">
        <v>3413</v>
      </c>
      <c r="G111" s="261"/>
      <c r="H111" s="49" t="s">
        <v>3414</v>
      </c>
      <c r="I111" s="48"/>
      <c r="J111" s="261"/>
      <c r="K111" s="261"/>
      <c r="L111" s="261"/>
      <c r="M111" s="48">
        <v>25</v>
      </c>
      <c r="N111" s="261">
        <v>10</v>
      </c>
      <c r="O111" s="261"/>
      <c r="P111" s="261" t="s">
        <v>3223</v>
      </c>
    </row>
    <row r="112" spans="1:16">
      <c r="A112" s="261"/>
      <c r="B112" s="47" t="s">
        <v>3415</v>
      </c>
      <c r="C112" s="42" t="s">
        <v>3385</v>
      </c>
      <c r="D112" s="42" t="s">
        <v>41</v>
      </c>
      <c r="E112" s="42">
        <v>48</v>
      </c>
      <c r="F112" s="42" t="s">
        <v>3416</v>
      </c>
      <c r="G112" s="261"/>
      <c r="H112" s="49" t="s">
        <v>3417</v>
      </c>
      <c r="I112" s="48"/>
      <c r="J112" s="261"/>
      <c r="K112" s="261"/>
      <c r="L112" s="261"/>
      <c r="M112" s="48">
        <v>25</v>
      </c>
      <c r="N112" s="261"/>
      <c r="O112" s="261"/>
      <c r="P112" s="261" t="s">
        <v>3223</v>
      </c>
    </row>
    <row r="113" spans="2:16">
      <c r="B113" s="47" t="s">
        <v>3418</v>
      </c>
      <c r="C113" s="42" t="s">
        <v>3385</v>
      </c>
      <c r="D113" s="42" t="s">
        <v>20</v>
      </c>
      <c r="E113" s="42">
        <v>65</v>
      </c>
      <c r="F113" s="42" t="s">
        <v>3419</v>
      </c>
      <c r="G113" s="261"/>
      <c r="H113" s="49" t="s">
        <v>3420</v>
      </c>
      <c r="I113" s="48"/>
      <c r="J113" s="261"/>
      <c r="K113" s="261"/>
      <c r="L113" s="261"/>
      <c r="M113" s="48">
        <v>25</v>
      </c>
      <c r="N113" s="261">
        <v>10</v>
      </c>
      <c r="O113" s="261"/>
      <c r="P113" s="261" t="s">
        <v>3223</v>
      </c>
    </row>
    <row r="114" spans="2:16" ht="15" hidden="1">
      <c r="B114" s="47" t="s">
        <v>3421</v>
      </c>
      <c r="C114" s="56" t="s">
        <v>3422</v>
      </c>
      <c r="D114" s="42" t="s">
        <v>41</v>
      </c>
      <c r="E114" s="42">
        <v>59</v>
      </c>
      <c r="F114" s="42" t="s">
        <v>3423</v>
      </c>
      <c r="G114" s="261"/>
      <c r="H114" s="54" t="s">
        <v>3424</v>
      </c>
      <c r="I114" s="53"/>
      <c r="J114" s="261"/>
      <c r="K114" s="261"/>
      <c r="L114" s="261"/>
      <c r="M114" s="48">
        <v>25</v>
      </c>
      <c r="N114" s="261"/>
      <c r="O114" s="261">
        <v>10</v>
      </c>
      <c r="P114" s="261" t="s">
        <v>3223</v>
      </c>
    </row>
    <row r="115" spans="2:16" ht="15.75" hidden="1" thickBot="1">
      <c r="B115" s="47" t="s">
        <v>3425</v>
      </c>
      <c r="C115" s="56" t="s">
        <v>3426</v>
      </c>
      <c r="D115" s="42" t="s">
        <v>20</v>
      </c>
      <c r="E115" s="42">
        <v>49</v>
      </c>
      <c r="F115" s="42" t="s">
        <v>3427</v>
      </c>
      <c r="G115" s="261"/>
      <c r="H115" s="49" t="s">
        <v>3428</v>
      </c>
      <c r="I115" s="48"/>
      <c r="J115" s="261"/>
      <c r="K115" s="261"/>
      <c r="L115" s="261"/>
      <c r="M115" s="60">
        <v>30.1</v>
      </c>
      <c r="N115" s="261"/>
      <c r="O115" s="261"/>
      <c r="P115" s="261" t="s">
        <v>3223</v>
      </c>
    </row>
    <row r="116" spans="2:16" ht="15" thickBot="1">
      <c r="B116" s="47" t="s">
        <v>3429</v>
      </c>
      <c r="C116" s="42" t="s">
        <v>3385</v>
      </c>
      <c r="D116" s="42" t="s">
        <v>20</v>
      </c>
      <c r="E116" s="42">
        <v>54</v>
      </c>
      <c r="F116" s="42" t="s">
        <v>3430</v>
      </c>
      <c r="G116" s="261"/>
      <c r="H116" s="49" t="s">
        <v>3431</v>
      </c>
      <c r="I116" s="48"/>
      <c r="J116" s="261"/>
      <c r="K116" s="261"/>
      <c r="L116" s="261"/>
      <c r="M116" s="60">
        <v>32.299999999999997</v>
      </c>
      <c r="N116" s="261"/>
      <c r="O116" s="261"/>
      <c r="P116" s="261" t="s">
        <v>3223</v>
      </c>
    </row>
    <row r="117" spans="2:16">
      <c r="B117" s="261"/>
      <c r="C117" s="261"/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</row>
  </sheetData>
  <autoFilter ref="A1:P116" xr:uid="{00000000-0009-0000-0000-000009000000}"/>
  <phoneticPr fontId="1" type="noConversion"/>
  <conditionalFormatting sqref="I102:I116">
    <cfRule type="duplicateValues" dxfId="33" priority="2"/>
  </conditionalFormatting>
  <conditionalFormatting sqref="H102:H116">
    <cfRule type="duplicateValues" dxfId="32" priority="3"/>
  </conditionalFormatting>
  <conditionalFormatting sqref="H102:H116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97"/>
  <sheetViews>
    <sheetView topLeftCell="B1" workbookViewId="0">
      <pane ySplit="1" topLeftCell="A2" activePane="bottomLeft" state="frozen"/>
      <selection pane="bottomLeft" activeCell="F2" sqref="A2:X197"/>
    </sheetView>
  </sheetViews>
  <sheetFormatPr defaultRowHeight="14.25"/>
  <cols>
    <col min="1" max="1" width="11" style="65" bestFit="1" customWidth="1"/>
    <col min="2" max="4" width="9" style="65"/>
    <col min="5" max="5" width="10.25" style="171" customWidth="1"/>
    <col min="6" max="6" width="12.25" style="171" customWidth="1"/>
    <col min="7" max="7" width="9.625" style="65" customWidth="1"/>
    <col min="8" max="9" width="11.25" style="65" customWidth="1"/>
    <col min="10" max="10" width="8.25" style="65" customWidth="1"/>
    <col min="11" max="11" width="13.625" style="65" customWidth="1"/>
    <col min="12" max="12" width="14.25" style="65" customWidth="1"/>
    <col min="13" max="13" width="10.25" style="117" customWidth="1"/>
    <col min="14" max="14" width="7.75" style="186" customWidth="1"/>
    <col min="15" max="15" width="10.875" style="65" customWidth="1"/>
    <col min="16" max="16" width="7.125" style="65" bestFit="1" customWidth="1"/>
    <col min="17" max="17" width="9" style="65"/>
    <col min="19" max="19" width="9.25" bestFit="1" customWidth="1"/>
  </cols>
  <sheetData>
    <row r="1" spans="1:24">
      <c r="A1" s="65" t="s">
        <v>3432</v>
      </c>
      <c r="B1" s="65" t="s">
        <v>3</v>
      </c>
      <c r="C1" s="65" t="s">
        <v>4</v>
      </c>
      <c r="D1" s="65" t="s">
        <v>5</v>
      </c>
      <c r="E1" s="188" t="s">
        <v>8</v>
      </c>
      <c r="F1" s="81" t="s">
        <v>10</v>
      </c>
      <c r="G1" s="66" t="s">
        <v>3433</v>
      </c>
      <c r="H1" s="66" t="s">
        <v>3434</v>
      </c>
      <c r="I1" s="66" t="s">
        <v>3435</v>
      </c>
      <c r="J1" s="66" t="s">
        <v>11</v>
      </c>
      <c r="K1" s="65" t="s">
        <v>12</v>
      </c>
      <c r="L1" s="65" t="s">
        <v>13</v>
      </c>
      <c r="M1" s="117" t="s">
        <v>14</v>
      </c>
      <c r="N1" s="186" t="s">
        <v>15</v>
      </c>
      <c r="O1" s="176" t="s">
        <v>16</v>
      </c>
      <c r="P1" s="65" t="s">
        <v>17</v>
      </c>
      <c r="Q1" s="65" t="s">
        <v>3436</v>
      </c>
      <c r="R1" s="261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>
      <c r="A2" s="261">
        <v>20190522</v>
      </c>
      <c r="B2" s="261" t="s">
        <v>3437</v>
      </c>
      <c r="C2" s="261" t="s">
        <v>41</v>
      </c>
      <c r="D2" s="261">
        <v>55</v>
      </c>
      <c r="E2" s="57" t="s">
        <v>3438</v>
      </c>
      <c r="F2" s="57" t="s">
        <v>3439</v>
      </c>
      <c r="G2" s="82" t="s">
        <v>3440</v>
      </c>
      <c r="H2" s="37" t="s">
        <v>3441</v>
      </c>
      <c r="I2" s="37" t="s">
        <v>3442</v>
      </c>
      <c r="J2" s="261">
        <v>7.5</v>
      </c>
      <c r="K2" s="261">
        <v>0.77</v>
      </c>
      <c r="L2" s="261">
        <v>63</v>
      </c>
      <c r="M2" s="250">
        <f>K2*L2</f>
        <v>48.51</v>
      </c>
      <c r="N2" s="152">
        <v>32.725000000000001</v>
      </c>
      <c r="O2" s="261">
        <v>10</v>
      </c>
      <c r="P2" s="261">
        <f>M2-N2-O2</f>
        <v>5.7849999999999966</v>
      </c>
      <c r="Q2" s="261" t="s">
        <v>1018</v>
      </c>
      <c r="R2" s="261"/>
      <c r="S2" s="261" t="s">
        <v>371</v>
      </c>
      <c r="T2" s="261"/>
      <c r="U2" s="261"/>
      <c r="V2" s="261"/>
      <c r="W2" s="261"/>
      <c r="X2" s="261"/>
    </row>
    <row r="3" spans="1:24">
      <c r="A3" s="65">
        <v>20190522</v>
      </c>
      <c r="B3" s="65" t="s">
        <v>3443</v>
      </c>
      <c r="C3" s="65" t="s">
        <v>20</v>
      </c>
      <c r="D3" s="65">
        <v>57</v>
      </c>
      <c r="E3" s="171" t="s">
        <v>3444</v>
      </c>
      <c r="F3" s="171" t="s">
        <v>3445</v>
      </c>
      <c r="G3" s="189"/>
      <c r="H3" s="176" t="s">
        <v>3446</v>
      </c>
      <c r="I3" s="176" t="s">
        <v>3447</v>
      </c>
      <c r="J3" s="65">
        <v>3.7</v>
      </c>
      <c r="K3" s="65">
        <v>0.42599999999999999</v>
      </c>
      <c r="L3" s="65">
        <v>42</v>
      </c>
      <c r="M3" s="65">
        <f>K3*L3</f>
        <v>17.891999999999999</v>
      </c>
      <c r="N3" s="190"/>
      <c r="O3" s="65">
        <v>10</v>
      </c>
      <c r="P3" s="65">
        <f>M3-N3-O3</f>
        <v>7.8919999999999995</v>
      </c>
      <c r="R3" s="261"/>
      <c r="S3" s="261"/>
      <c r="T3" s="261"/>
      <c r="U3" s="261"/>
      <c r="V3" s="261"/>
      <c r="W3" s="261"/>
      <c r="X3" s="261"/>
    </row>
    <row r="4" spans="1:24">
      <c r="A4" s="65">
        <v>20190522</v>
      </c>
      <c r="B4" s="65" t="s">
        <v>3448</v>
      </c>
      <c r="C4" s="65" t="s">
        <v>20</v>
      </c>
      <c r="D4" s="65">
        <v>53</v>
      </c>
      <c r="E4" s="171" t="s">
        <v>3449</v>
      </c>
      <c r="F4" s="171" t="s">
        <v>3450</v>
      </c>
      <c r="G4" s="189"/>
      <c r="H4" s="176" t="s">
        <v>3451</v>
      </c>
      <c r="I4" s="176" t="s">
        <v>3447</v>
      </c>
      <c r="J4" s="65">
        <v>3.5</v>
      </c>
      <c r="K4" s="65">
        <v>0.24</v>
      </c>
      <c r="L4" s="65">
        <v>42</v>
      </c>
      <c r="M4" s="65">
        <f>K4*L4</f>
        <v>10.08</v>
      </c>
      <c r="N4" s="190"/>
      <c r="O4" s="65">
        <v>9.6</v>
      </c>
      <c r="P4" s="65">
        <f>M4-N4-O4</f>
        <v>0.48000000000000043</v>
      </c>
      <c r="R4" s="261"/>
      <c r="S4" s="261"/>
      <c r="T4" s="261"/>
      <c r="U4" s="261"/>
      <c r="V4" s="261"/>
      <c r="W4" s="261"/>
      <c r="X4" s="261"/>
    </row>
    <row r="5" spans="1:24">
      <c r="A5" s="261">
        <v>20190522</v>
      </c>
      <c r="B5" s="261" t="s">
        <v>3452</v>
      </c>
      <c r="C5" s="261" t="s">
        <v>41</v>
      </c>
      <c r="D5" s="261">
        <v>64</v>
      </c>
      <c r="E5" s="57" t="s">
        <v>3453</v>
      </c>
      <c r="F5" s="57" t="s">
        <v>3454</v>
      </c>
      <c r="G5" s="82"/>
      <c r="H5" s="37" t="s">
        <v>3455</v>
      </c>
      <c r="I5" s="37" t="s">
        <v>3447</v>
      </c>
      <c r="J5" s="261">
        <v>3.5</v>
      </c>
      <c r="K5" s="261">
        <v>0.59199999999999997</v>
      </c>
      <c r="L5" s="261">
        <v>42</v>
      </c>
      <c r="M5" s="261">
        <f>K5*L5</f>
        <v>24.863999999999997</v>
      </c>
      <c r="N5" s="68">
        <v>14.863999999999997</v>
      </c>
      <c r="O5" s="261">
        <v>10</v>
      </c>
      <c r="P5" s="261">
        <f>M5-N5-O5</f>
        <v>0</v>
      </c>
      <c r="Q5" s="261" t="s">
        <v>1018</v>
      </c>
      <c r="R5" s="261"/>
      <c r="S5" s="261" t="s">
        <v>371</v>
      </c>
      <c r="T5" s="261"/>
      <c r="U5" s="261"/>
      <c r="V5" s="261"/>
      <c r="W5" s="261"/>
      <c r="X5" s="261"/>
    </row>
    <row r="6" spans="1:24">
      <c r="A6" s="65">
        <v>20190522</v>
      </c>
      <c r="B6" s="65" t="s">
        <v>3456</v>
      </c>
      <c r="C6" s="65" t="s">
        <v>20</v>
      </c>
      <c r="D6" s="65">
        <v>65</v>
      </c>
      <c r="E6" s="171" t="s">
        <v>3457</v>
      </c>
      <c r="F6" s="171" t="s">
        <v>3458</v>
      </c>
      <c r="G6" s="189"/>
      <c r="H6" s="176" t="s">
        <v>3459</v>
      </c>
      <c r="I6" s="176" t="s">
        <v>3447</v>
      </c>
      <c r="J6" s="65">
        <v>3.5</v>
      </c>
      <c r="K6" s="65">
        <v>0.34200000000000003</v>
      </c>
      <c r="L6" s="65">
        <v>39</v>
      </c>
      <c r="M6" s="65">
        <f>K6*L6</f>
        <v>13.338000000000001</v>
      </c>
      <c r="N6" s="190"/>
      <c r="O6" s="65">
        <v>10</v>
      </c>
      <c r="P6" s="65">
        <f>M6-N6-O6</f>
        <v>3.338000000000001</v>
      </c>
      <c r="R6" s="261"/>
      <c r="S6" s="261"/>
      <c r="T6" s="261"/>
      <c r="U6" s="261"/>
      <c r="V6" s="261"/>
      <c r="W6" s="261"/>
      <c r="X6" s="261"/>
    </row>
    <row r="7" spans="1:24">
      <c r="A7" s="65">
        <v>20190522</v>
      </c>
      <c r="B7" s="65" t="s">
        <v>3460</v>
      </c>
      <c r="C7" s="65" t="s">
        <v>41</v>
      </c>
      <c r="D7" s="65">
        <v>56</v>
      </c>
      <c r="E7" s="171" t="s">
        <v>3461</v>
      </c>
      <c r="F7" s="171" t="s">
        <v>3462</v>
      </c>
      <c r="G7" s="189"/>
      <c r="H7" s="176" t="s">
        <v>3463</v>
      </c>
      <c r="I7" s="176" t="s">
        <v>3447</v>
      </c>
      <c r="J7" s="65">
        <v>3.5</v>
      </c>
      <c r="K7" s="65">
        <v>0.42199999999999999</v>
      </c>
      <c r="L7" s="65">
        <v>42</v>
      </c>
      <c r="M7" s="65">
        <f>K7*L7</f>
        <v>17.724</v>
      </c>
      <c r="N7" s="190"/>
      <c r="O7" s="65">
        <v>10</v>
      </c>
      <c r="P7" s="65">
        <f>M7-N7-O7</f>
        <v>7.7240000000000002</v>
      </c>
      <c r="R7" s="261"/>
      <c r="S7" s="261"/>
      <c r="T7" s="261"/>
      <c r="U7" s="261"/>
      <c r="V7" s="261"/>
      <c r="W7" s="261"/>
      <c r="X7" s="261"/>
    </row>
    <row r="8" spans="1:24">
      <c r="A8" s="261">
        <v>20190522</v>
      </c>
      <c r="B8" s="261" t="s">
        <v>3464</v>
      </c>
      <c r="C8" s="261" t="s">
        <v>41</v>
      </c>
      <c r="D8" s="261">
        <v>82</v>
      </c>
      <c r="E8" s="57" t="s">
        <v>3465</v>
      </c>
      <c r="F8" s="57" t="s">
        <v>3466</v>
      </c>
      <c r="G8" s="82"/>
      <c r="H8" s="37" t="s">
        <v>3467</v>
      </c>
      <c r="I8" s="37" t="s">
        <v>3447</v>
      </c>
      <c r="J8" s="261">
        <v>3.5</v>
      </c>
      <c r="K8" s="261">
        <v>0.48199999999999998</v>
      </c>
      <c r="L8" s="261">
        <v>39</v>
      </c>
      <c r="M8" s="261">
        <f>K8*L8</f>
        <v>18.797999999999998</v>
      </c>
      <c r="N8" s="68">
        <v>8.7979999999999983</v>
      </c>
      <c r="O8" s="261">
        <v>10</v>
      </c>
      <c r="P8" s="261">
        <f>M8-N8-O8</f>
        <v>0</v>
      </c>
      <c r="Q8" s="261" t="s">
        <v>1018</v>
      </c>
      <c r="R8" s="261"/>
      <c r="S8" s="261" t="s">
        <v>371</v>
      </c>
      <c r="T8" s="261"/>
      <c r="U8" s="261"/>
      <c r="V8" s="261"/>
      <c r="W8" s="261"/>
      <c r="X8" s="261"/>
    </row>
    <row r="9" spans="1:24">
      <c r="A9" s="65">
        <v>20190522</v>
      </c>
      <c r="B9" s="65" t="s">
        <v>3468</v>
      </c>
      <c r="C9" s="65" t="s">
        <v>20</v>
      </c>
      <c r="D9" s="65">
        <v>62</v>
      </c>
      <c r="E9" s="171" t="s">
        <v>3469</v>
      </c>
      <c r="F9" s="171" t="s">
        <v>3470</v>
      </c>
      <c r="G9" s="189"/>
      <c r="H9" s="176" t="s">
        <v>3471</v>
      </c>
      <c r="I9" s="176" t="s">
        <v>3447</v>
      </c>
      <c r="J9" s="65">
        <v>3.4</v>
      </c>
      <c r="K9" s="65">
        <v>0.31</v>
      </c>
      <c r="L9" s="65">
        <v>42</v>
      </c>
      <c r="M9" s="65">
        <f>K9*L9</f>
        <v>13.02</v>
      </c>
      <c r="N9" s="190"/>
      <c r="O9" s="65">
        <v>10</v>
      </c>
      <c r="P9" s="65">
        <f>M9-N9-O9</f>
        <v>3.0199999999999996</v>
      </c>
      <c r="R9" s="261"/>
      <c r="S9" s="261"/>
      <c r="T9" s="261"/>
      <c r="U9" s="261"/>
      <c r="V9" s="261"/>
      <c r="W9" s="261"/>
      <c r="X9" s="261"/>
    </row>
    <row r="10" spans="1:24">
      <c r="A10" s="261">
        <v>20190522</v>
      </c>
      <c r="B10" s="261" t="s">
        <v>3472</v>
      </c>
      <c r="C10" s="261" t="s">
        <v>20</v>
      </c>
      <c r="D10" s="261">
        <v>71</v>
      </c>
      <c r="E10" s="57" t="s">
        <v>3473</v>
      </c>
      <c r="F10" s="57" t="s">
        <v>3474</v>
      </c>
      <c r="G10" s="82"/>
      <c r="H10" s="37" t="s">
        <v>3475</v>
      </c>
      <c r="I10" s="37" t="s">
        <v>3447</v>
      </c>
      <c r="J10" s="261">
        <v>3.5</v>
      </c>
      <c r="K10" s="261">
        <v>0.68600000000000005</v>
      </c>
      <c r="L10" s="261">
        <v>42</v>
      </c>
      <c r="M10" s="261">
        <f>K10*L10</f>
        <v>28.812000000000001</v>
      </c>
      <c r="N10" s="68">
        <v>18.812000000000001</v>
      </c>
      <c r="O10" s="261">
        <v>10</v>
      </c>
      <c r="P10" s="261">
        <f>M10-N10-O10</f>
        <v>0</v>
      </c>
      <c r="Q10" s="261" t="s">
        <v>1018</v>
      </c>
      <c r="R10" s="261"/>
      <c r="S10" s="261" t="s">
        <v>371</v>
      </c>
      <c r="T10" s="261"/>
      <c r="U10" s="261"/>
      <c r="V10" s="261"/>
      <c r="W10" s="261"/>
      <c r="X10" s="261"/>
    </row>
    <row r="11" spans="1:24">
      <c r="A11" s="261">
        <v>20190522</v>
      </c>
      <c r="B11" s="261" t="s">
        <v>3476</v>
      </c>
      <c r="C11" s="261" t="s">
        <v>20</v>
      </c>
      <c r="D11" s="261">
        <v>70</v>
      </c>
      <c r="E11" s="57" t="s">
        <v>3477</v>
      </c>
      <c r="F11" s="57" t="s">
        <v>3478</v>
      </c>
      <c r="G11" s="82"/>
      <c r="H11" s="37" t="s">
        <v>3479</v>
      </c>
      <c r="I11" s="37" t="s">
        <v>3447</v>
      </c>
      <c r="J11" s="261">
        <v>3.5</v>
      </c>
      <c r="K11" s="261">
        <v>0.54400000000000004</v>
      </c>
      <c r="L11" s="261">
        <v>42</v>
      </c>
      <c r="M11" s="261">
        <f>K11*L11</f>
        <v>22.848000000000003</v>
      </c>
      <c r="N11" s="68">
        <v>12.848000000000003</v>
      </c>
      <c r="O11" s="261">
        <v>10</v>
      </c>
      <c r="P11" s="261">
        <f>M11-N11-O11</f>
        <v>0</v>
      </c>
      <c r="Q11" s="261"/>
      <c r="R11" s="261" t="s">
        <v>3480</v>
      </c>
      <c r="S11" s="26">
        <v>20191022</v>
      </c>
      <c r="T11" s="261"/>
      <c r="U11" s="261"/>
      <c r="V11" s="261"/>
      <c r="W11" s="261"/>
      <c r="X11" s="261"/>
    </row>
    <row r="12" spans="1:24">
      <c r="A12" s="65">
        <v>20190522</v>
      </c>
      <c r="B12" s="65" t="s">
        <v>3664</v>
      </c>
      <c r="C12" s="65" t="s">
        <v>41</v>
      </c>
      <c r="D12" s="65">
        <v>52</v>
      </c>
      <c r="E12" s="171" t="s">
        <v>3665</v>
      </c>
      <c r="F12" s="171" t="s">
        <v>3666</v>
      </c>
      <c r="G12" s="189"/>
      <c r="H12" s="176" t="s">
        <v>3667</v>
      </c>
      <c r="I12" s="176" t="s">
        <v>3447</v>
      </c>
      <c r="J12" s="65">
        <v>3.5</v>
      </c>
      <c r="K12" s="65">
        <v>0.42</v>
      </c>
      <c r="L12" s="65">
        <v>46</v>
      </c>
      <c r="M12" s="65">
        <f>K12*L12</f>
        <v>19.32</v>
      </c>
      <c r="N12" s="190"/>
      <c r="O12" s="65">
        <v>10</v>
      </c>
      <c r="P12" s="65">
        <f>M12-N12-O12</f>
        <v>9.32</v>
      </c>
      <c r="R12" s="261"/>
      <c r="S12" s="261"/>
      <c r="T12" s="261"/>
      <c r="U12" s="261"/>
      <c r="V12" s="261"/>
      <c r="W12" s="261"/>
      <c r="X12" s="261"/>
    </row>
    <row r="13" spans="1:24">
      <c r="A13" s="261">
        <v>20190522</v>
      </c>
      <c r="B13" s="261" t="s">
        <v>3668</v>
      </c>
      <c r="C13" s="261" t="s">
        <v>41</v>
      </c>
      <c r="D13" s="261">
        <v>50</v>
      </c>
      <c r="E13" s="57" t="s">
        <v>3669</v>
      </c>
      <c r="F13" s="57" t="s">
        <v>3670</v>
      </c>
      <c r="G13" s="82" t="s">
        <v>3671</v>
      </c>
      <c r="H13" s="37" t="s">
        <v>3672</v>
      </c>
      <c r="I13" s="37" t="s">
        <v>3442</v>
      </c>
      <c r="J13" s="261">
        <v>7.5</v>
      </c>
      <c r="K13" s="261">
        <v>0.43</v>
      </c>
      <c r="L13" s="261">
        <v>68</v>
      </c>
      <c r="M13" s="250">
        <f>K13*L13</f>
        <v>29.24</v>
      </c>
      <c r="N13" s="152">
        <v>18.274999999999999</v>
      </c>
      <c r="O13" s="261">
        <v>10</v>
      </c>
      <c r="P13" s="261">
        <f>M13-N13-O13</f>
        <v>0.96499999999999986</v>
      </c>
      <c r="Q13" s="261"/>
      <c r="R13" s="261" t="s">
        <v>3480</v>
      </c>
      <c r="S13" s="26">
        <v>20191022</v>
      </c>
      <c r="T13" s="261"/>
      <c r="U13" s="261"/>
      <c r="V13" s="261"/>
      <c r="W13" s="261"/>
      <c r="X13" s="261"/>
    </row>
    <row r="14" spans="1:24">
      <c r="A14" s="65">
        <v>20190522</v>
      </c>
      <c r="B14" s="65" t="s">
        <v>3673</v>
      </c>
      <c r="C14" s="65" t="s">
        <v>41</v>
      </c>
      <c r="D14" s="65">
        <v>62</v>
      </c>
      <c r="E14" s="171" t="s">
        <v>3674</v>
      </c>
      <c r="F14" s="171" t="s">
        <v>3675</v>
      </c>
      <c r="G14" s="189" t="s">
        <v>3676</v>
      </c>
      <c r="H14" s="176" t="s">
        <v>3677</v>
      </c>
      <c r="I14" s="176" t="s">
        <v>3442</v>
      </c>
      <c r="J14" s="65">
        <v>7.6</v>
      </c>
      <c r="K14" s="65">
        <v>0.55800000000000005</v>
      </c>
      <c r="L14" s="65">
        <v>64</v>
      </c>
      <c r="M14" s="117">
        <f>K14*L14</f>
        <v>35.712000000000003</v>
      </c>
      <c r="N14" s="331">
        <v>23.715000000000003</v>
      </c>
      <c r="O14" s="65">
        <v>10</v>
      </c>
      <c r="P14" s="65">
        <f>M14-N14-O14</f>
        <v>1.9969999999999999</v>
      </c>
      <c r="R14" s="261" t="s">
        <v>3480</v>
      </c>
      <c r="S14" s="26">
        <v>20191022</v>
      </c>
      <c r="T14" s="261"/>
      <c r="U14" s="261"/>
      <c r="V14" s="261"/>
      <c r="W14" s="261"/>
      <c r="X14" s="261"/>
    </row>
    <row r="15" spans="1:24">
      <c r="A15" s="65">
        <v>20190522</v>
      </c>
      <c r="B15" s="65" t="s">
        <v>3678</v>
      </c>
      <c r="C15" s="65" t="s">
        <v>41</v>
      </c>
      <c r="D15" s="65">
        <v>69</v>
      </c>
      <c r="E15" s="171" t="s">
        <v>3679</v>
      </c>
      <c r="F15" s="171" t="s">
        <v>3680</v>
      </c>
      <c r="G15" s="189"/>
      <c r="H15" s="176" t="s">
        <v>3681</v>
      </c>
      <c r="I15" s="176" t="s">
        <v>3447</v>
      </c>
      <c r="J15" s="65">
        <v>3.6</v>
      </c>
      <c r="K15" s="65">
        <v>0.502</v>
      </c>
      <c r="L15" s="65">
        <v>46</v>
      </c>
      <c r="M15" s="65">
        <f>K15*L15</f>
        <v>23.091999999999999</v>
      </c>
      <c r="N15" s="190">
        <v>13.091999999999999</v>
      </c>
      <c r="O15" s="65">
        <v>10</v>
      </c>
      <c r="P15" s="65">
        <f>M15-N15-O15</f>
        <v>0</v>
      </c>
      <c r="R15" s="261" t="s">
        <v>3480</v>
      </c>
      <c r="S15" s="26">
        <v>20191022</v>
      </c>
      <c r="T15" s="261"/>
      <c r="U15" s="261"/>
      <c r="V15" s="261"/>
      <c r="W15" s="261"/>
      <c r="X15" s="261"/>
    </row>
    <row r="16" spans="1:24">
      <c r="A16" s="65">
        <v>20190522</v>
      </c>
      <c r="B16" s="65" t="s">
        <v>3682</v>
      </c>
      <c r="C16" s="65" t="s">
        <v>41</v>
      </c>
      <c r="D16" s="65">
        <v>62</v>
      </c>
      <c r="E16" s="171" t="s">
        <v>3683</v>
      </c>
      <c r="F16" s="171" t="s">
        <v>3684</v>
      </c>
      <c r="G16" s="189"/>
      <c r="H16" s="176" t="s">
        <v>3685</v>
      </c>
      <c r="I16" s="176" t="s">
        <v>3447</v>
      </c>
      <c r="J16" s="65">
        <v>3.1</v>
      </c>
      <c r="K16" s="65">
        <v>0.53800000000000003</v>
      </c>
      <c r="L16" s="65">
        <v>46</v>
      </c>
      <c r="M16" s="65">
        <f>K16*L16</f>
        <v>24.748000000000001</v>
      </c>
      <c r="N16" s="190">
        <v>14.748000000000001</v>
      </c>
      <c r="O16" s="65">
        <v>10</v>
      </c>
      <c r="P16" s="65">
        <f>M16-N16-O16</f>
        <v>0</v>
      </c>
      <c r="Q16" s="65" t="s">
        <v>1018</v>
      </c>
      <c r="R16" s="261"/>
      <c r="S16" s="261" t="s">
        <v>371</v>
      </c>
      <c r="T16" s="261"/>
      <c r="U16" s="261"/>
      <c r="V16" s="261"/>
      <c r="W16" s="261"/>
      <c r="X16" s="261"/>
    </row>
    <row r="17" spans="1:24">
      <c r="A17" s="261">
        <v>20190522</v>
      </c>
      <c r="B17" s="261" t="s">
        <v>3686</v>
      </c>
      <c r="C17" s="261" t="s">
        <v>41</v>
      </c>
      <c r="D17" s="261">
        <v>53</v>
      </c>
      <c r="E17" s="57" t="s">
        <v>3687</v>
      </c>
      <c r="F17" s="57" t="s">
        <v>3688</v>
      </c>
      <c r="G17" s="82" t="s">
        <v>3689</v>
      </c>
      <c r="H17" s="37" t="s">
        <v>3690</v>
      </c>
      <c r="I17" s="37" t="s">
        <v>3442</v>
      </c>
      <c r="J17" s="261">
        <v>7.3</v>
      </c>
      <c r="K17" s="261">
        <v>0.432</v>
      </c>
      <c r="L17" s="261">
        <v>68</v>
      </c>
      <c r="M17" s="250">
        <f>K17*L17</f>
        <v>29.376000000000001</v>
      </c>
      <c r="N17" s="152">
        <v>18.36</v>
      </c>
      <c r="O17" s="261">
        <v>10</v>
      </c>
      <c r="P17" s="261">
        <f>M17-N17-O17</f>
        <v>1.0160000000000018</v>
      </c>
      <c r="Q17" s="261" t="s">
        <v>1018</v>
      </c>
      <c r="R17" s="261"/>
      <c r="S17" s="261" t="s">
        <v>371</v>
      </c>
    </row>
    <row r="18" spans="1:24">
      <c r="A18" s="261">
        <v>20190522</v>
      </c>
      <c r="B18" s="261" t="s">
        <v>3691</v>
      </c>
      <c r="C18" s="261" t="s">
        <v>41</v>
      </c>
      <c r="D18" s="261">
        <v>53</v>
      </c>
      <c r="E18" s="57" t="s">
        <v>3692</v>
      </c>
      <c r="F18" s="57" t="s">
        <v>3693</v>
      </c>
      <c r="G18" s="82"/>
      <c r="H18" s="37" t="s">
        <v>3694</v>
      </c>
      <c r="I18" s="37" t="s">
        <v>3447</v>
      </c>
      <c r="J18" s="261">
        <v>3.6</v>
      </c>
      <c r="K18" s="261">
        <v>0.72799999999999998</v>
      </c>
      <c r="L18" s="261">
        <v>46</v>
      </c>
      <c r="M18" s="261">
        <f>K18*L18</f>
        <v>33.488</v>
      </c>
      <c r="N18" s="68">
        <v>23.488</v>
      </c>
      <c r="O18" s="261">
        <v>10</v>
      </c>
      <c r="P18" s="261">
        <f>M18-N18-O18</f>
        <v>0</v>
      </c>
      <c r="Q18" s="261" t="s">
        <v>1018</v>
      </c>
      <c r="R18" s="261"/>
      <c r="S18" s="261" t="s">
        <v>371</v>
      </c>
    </row>
    <row r="19" spans="1:24">
      <c r="A19" s="134">
        <v>20190522</v>
      </c>
      <c r="B19" s="134" t="s">
        <v>3695</v>
      </c>
      <c r="C19" s="134" t="s">
        <v>41</v>
      </c>
      <c r="D19" s="134">
        <v>58</v>
      </c>
      <c r="E19" s="137" t="s">
        <v>3696</v>
      </c>
      <c r="F19" s="137" t="s">
        <v>3697</v>
      </c>
      <c r="G19" s="328"/>
      <c r="H19" s="329" t="s">
        <v>3698</v>
      </c>
      <c r="I19" s="329" t="s">
        <v>3447</v>
      </c>
      <c r="J19" s="134">
        <v>3.6</v>
      </c>
      <c r="K19" s="134">
        <v>0.33</v>
      </c>
      <c r="L19" s="134">
        <v>46</v>
      </c>
      <c r="M19" s="134">
        <f>K19*L19</f>
        <v>15.180000000000001</v>
      </c>
      <c r="N19" s="330"/>
      <c r="O19" s="134">
        <v>10</v>
      </c>
      <c r="P19" s="134">
        <f>M19-N19-O19</f>
        <v>5.1800000000000015</v>
      </c>
      <c r="Q19" s="134"/>
      <c r="R19" s="261"/>
      <c r="S19" s="261"/>
    </row>
    <row r="20" spans="1:24">
      <c r="A20" s="261">
        <v>20190522</v>
      </c>
      <c r="B20" s="26" t="s">
        <v>3699</v>
      </c>
      <c r="C20" s="26" t="s">
        <v>20</v>
      </c>
      <c r="D20" s="26">
        <v>60</v>
      </c>
      <c r="E20" s="59" t="s">
        <v>3700</v>
      </c>
      <c r="F20" s="59" t="s">
        <v>3701</v>
      </c>
      <c r="G20" s="82"/>
      <c r="H20" s="37" t="s">
        <v>3702</v>
      </c>
      <c r="I20" s="37" t="s">
        <v>3447</v>
      </c>
      <c r="J20" s="26">
        <v>3</v>
      </c>
      <c r="K20" s="26">
        <v>0.5</v>
      </c>
      <c r="L20" s="26">
        <v>46</v>
      </c>
      <c r="M20" s="261">
        <f>K20*L20</f>
        <v>23</v>
      </c>
      <c r="N20" s="59">
        <v>13</v>
      </c>
      <c r="O20" s="26">
        <v>10</v>
      </c>
      <c r="P20" s="261">
        <f>M20-N20-O20</f>
        <v>0</v>
      </c>
      <c r="Q20" s="261" t="s">
        <v>1018</v>
      </c>
      <c r="R20" s="26"/>
      <c r="S20" s="261" t="s">
        <v>371</v>
      </c>
      <c r="T20" s="26"/>
      <c r="U20" s="26"/>
      <c r="V20" s="26"/>
      <c r="W20" s="26"/>
      <c r="X20" s="26"/>
    </row>
    <row r="21" spans="1:24">
      <c r="A21" s="134">
        <v>20190522</v>
      </c>
      <c r="B21" s="134" t="s">
        <v>3703</v>
      </c>
      <c r="C21" s="134" t="s">
        <v>20</v>
      </c>
      <c r="D21" s="134">
        <v>58</v>
      </c>
      <c r="E21" s="137" t="s">
        <v>3704</v>
      </c>
      <c r="F21" s="137" t="s">
        <v>3705</v>
      </c>
      <c r="G21" s="328"/>
      <c r="H21" s="329" t="s">
        <v>3706</v>
      </c>
      <c r="I21" s="329" t="s">
        <v>3447</v>
      </c>
      <c r="J21" s="134">
        <v>3.6</v>
      </c>
      <c r="K21" s="134">
        <v>0.42799999999999999</v>
      </c>
      <c r="L21" s="134">
        <v>46</v>
      </c>
      <c r="M21" s="134">
        <f>K21*L21</f>
        <v>19.687999999999999</v>
      </c>
      <c r="N21" s="330"/>
      <c r="O21" s="134">
        <v>10</v>
      </c>
      <c r="P21" s="134">
        <f>M21-N21-O21</f>
        <v>9.6879999999999988</v>
      </c>
      <c r="Q21" s="134"/>
      <c r="R21" s="261"/>
      <c r="S21" s="261"/>
    </row>
    <row r="22" spans="1:24">
      <c r="A22" s="261">
        <v>20190522</v>
      </c>
      <c r="B22" s="261" t="s">
        <v>3707</v>
      </c>
      <c r="C22" s="261" t="s">
        <v>20</v>
      </c>
      <c r="D22" s="261">
        <v>65</v>
      </c>
      <c r="E22" s="57" t="s">
        <v>3708</v>
      </c>
      <c r="F22" s="57" t="s">
        <v>3709</v>
      </c>
      <c r="G22" s="82" t="s">
        <v>3710</v>
      </c>
      <c r="H22" s="37" t="s">
        <v>3711</v>
      </c>
      <c r="I22" s="37" t="s">
        <v>3442</v>
      </c>
      <c r="J22" s="261">
        <v>6.6</v>
      </c>
      <c r="K22" s="261">
        <v>0.43</v>
      </c>
      <c r="L22" s="261">
        <v>63</v>
      </c>
      <c r="M22" s="250">
        <f>K22*L22</f>
        <v>27.09</v>
      </c>
      <c r="N22" s="152">
        <v>17.09</v>
      </c>
      <c r="O22" s="261">
        <v>10</v>
      </c>
      <c r="P22" s="261">
        <f>M22-N22-O22</f>
        <v>0</v>
      </c>
      <c r="Q22" s="261" t="s">
        <v>1018</v>
      </c>
      <c r="R22" s="261"/>
      <c r="S22" s="261" t="s">
        <v>371</v>
      </c>
    </row>
    <row r="23" spans="1:24">
      <c r="A23" s="261">
        <v>20190522</v>
      </c>
      <c r="B23" s="261" t="s">
        <v>3712</v>
      </c>
      <c r="C23" s="261" t="s">
        <v>20</v>
      </c>
      <c r="D23" s="261">
        <v>66</v>
      </c>
      <c r="E23" s="57" t="s">
        <v>3713</v>
      </c>
      <c r="F23" s="57" t="s">
        <v>3714</v>
      </c>
      <c r="G23" s="82" t="s">
        <v>3715</v>
      </c>
      <c r="H23" s="37" t="s">
        <v>3716</v>
      </c>
      <c r="I23" s="37" t="s">
        <v>3442</v>
      </c>
      <c r="J23" s="261">
        <v>7.4</v>
      </c>
      <c r="K23" s="261">
        <v>0.47399999999999998</v>
      </c>
      <c r="L23" s="261">
        <v>71</v>
      </c>
      <c r="M23" s="250">
        <f>K23*L23</f>
        <v>33.653999999999996</v>
      </c>
      <c r="N23" s="152">
        <v>20.145</v>
      </c>
      <c r="O23" s="261">
        <v>10</v>
      </c>
      <c r="P23" s="261">
        <f>M23-N23-O23</f>
        <v>3.5089999999999968</v>
      </c>
      <c r="Q23" s="261" t="s">
        <v>1018</v>
      </c>
      <c r="R23" s="261"/>
      <c r="S23" s="261" t="s">
        <v>371</v>
      </c>
    </row>
    <row r="24" spans="1:24">
      <c r="A24" s="261">
        <v>20190522</v>
      </c>
      <c r="B24" s="261" t="s">
        <v>3717</v>
      </c>
      <c r="C24" s="261" t="s">
        <v>41</v>
      </c>
      <c r="D24" s="261">
        <v>63</v>
      </c>
      <c r="E24" s="57" t="s">
        <v>3718</v>
      </c>
      <c r="F24" s="57" t="s">
        <v>3719</v>
      </c>
      <c r="G24" s="82" t="s">
        <v>3720</v>
      </c>
      <c r="H24" s="37" t="s">
        <v>3721</v>
      </c>
      <c r="I24" s="37" t="s">
        <v>3442</v>
      </c>
      <c r="J24" s="261">
        <v>7.5</v>
      </c>
      <c r="K24" s="261">
        <v>0.80800000000000005</v>
      </c>
      <c r="L24" s="261">
        <v>52</v>
      </c>
      <c r="M24" s="250">
        <f>K24*L24</f>
        <v>42.016000000000005</v>
      </c>
      <c r="N24" s="152">
        <v>32.016000000000005</v>
      </c>
      <c r="O24" s="261">
        <v>10</v>
      </c>
      <c r="P24" s="261">
        <f>M24-N24-O24</f>
        <v>0</v>
      </c>
      <c r="Q24" s="261" t="s">
        <v>1018</v>
      </c>
      <c r="R24" s="261"/>
      <c r="S24" s="261" t="s">
        <v>371</v>
      </c>
    </row>
    <row r="25" spans="1:24">
      <c r="A25" s="261">
        <v>20190522</v>
      </c>
      <c r="B25" s="261" t="s">
        <v>3722</v>
      </c>
      <c r="C25" s="261" t="s">
        <v>20</v>
      </c>
      <c r="D25" s="261"/>
      <c r="E25" s="57" t="s">
        <v>3723</v>
      </c>
      <c r="F25" s="57" t="s">
        <v>3724</v>
      </c>
      <c r="G25" s="82" t="s">
        <v>3725</v>
      </c>
      <c r="H25" s="37" t="s">
        <v>3726</v>
      </c>
      <c r="I25" s="37" t="s">
        <v>3442</v>
      </c>
      <c r="J25" s="261">
        <v>7.4</v>
      </c>
      <c r="K25" s="261">
        <v>0.47799999999999998</v>
      </c>
      <c r="L25" s="261">
        <v>76</v>
      </c>
      <c r="M25" s="250">
        <f>K25*L25</f>
        <v>36.327999999999996</v>
      </c>
      <c r="N25" s="152">
        <v>20.314999999999998</v>
      </c>
      <c r="O25" s="261">
        <v>10</v>
      </c>
      <c r="P25" s="261">
        <f>M25-N25-O25</f>
        <v>6.0129999999999981</v>
      </c>
      <c r="Q25" s="261" t="s">
        <v>1018</v>
      </c>
      <c r="R25" s="261"/>
      <c r="S25" s="261" t="s">
        <v>371</v>
      </c>
    </row>
    <row r="26" spans="1:24">
      <c r="A26" s="261">
        <v>20190522</v>
      </c>
      <c r="B26" s="261" t="s">
        <v>3727</v>
      </c>
      <c r="C26" s="261" t="s">
        <v>41</v>
      </c>
      <c r="D26" s="261">
        <v>56</v>
      </c>
      <c r="E26" s="57" t="s">
        <v>3728</v>
      </c>
      <c r="F26" s="57" t="s">
        <v>3729</v>
      </c>
      <c r="G26" s="82"/>
      <c r="H26" s="37" t="s">
        <v>3730</v>
      </c>
      <c r="I26" s="37" t="s">
        <v>3447</v>
      </c>
      <c r="J26" s="261">
        <v>3.6</v>
      </c>
      <c r="K26" s="261">
        <v>0.60199999999999998</v>
      </c>
      <c r="L26" s="261">
        <v>46</v>
      </c>
      <c r="M26" s="261">
        <f>K26*L26</f>
        <v>27.692</v>
      </c>
      <c r="N26" s="68">
        <v>17.692</v>
      </c>
      <c r="O26" s="261">
        <v>10</v>
      </c>
      <c r="P26" s="261">
        <f>M26-N26-O26</f>
        <v>0</v>
      </c>
      <c r="Q26" s="261" t="s">
        <v>1018</v>
      </c>
      <c r="R26" s="261"/>
      <c r="S26" s="261" t="s">
        <v>371</v>
      </c>
    </row>
    <row r="27" spans="1:24">
      <c r="A27" s="134">
        <v>20190522</v>
      </c>
      <c r="B27" s="134" t="s">
        <v>3731</v>
      </c>
      <c r="C27" s="134" t="s">
        <v>20</v>
      </c>
      <c r="D27" s="134">
        <v>64</v>
      </c>
      <c r="E27" s="137" t="s">
        <v>3732</v>
      </c>
      <c r="F27" s="137" t="s">
        <v>3733</v>
      </c>
      <c r="G27" s="328"/>
      <c r="H27" s="329" t="s">
        <v>3734</v>
      </c>
      <c r="I27" s="329" t="s">
        <v>3447</v>
      </c>
      <c r="J27" s="134">
        <v>3.1</v>
      </c>
      <c r="K27" s="134">
        <v>0.34399999999999997</v>
      </c>
      <c r="L27" s="134">
        <v>46</v>
      </c>
      <c r="M27" s="134">
        <f>K27*L27</f>
        <v>15.823999999999998</v>
      </c>
      <c r="N27" s="330"/>
      <c r="O27" s="134">
        <v>10</v>
      </c>
      <c r="P27" s="134">
        <f>M27-N27-O27</f>
        <v>5.8239999999999981</v>
      </c>
      <c r="Q27" s="134"/>
      <c r="R27" s="261"/>
      <c r="S27" s="261"/>
    </row>
    <row r="28" spans="1:24">
      <c r="A28" s="134">
        <v>20190522</v>
      </c>
      <c r="B28" s="134" t="s">
        <v>3481</v>
      </c>
      <c r="C28" s="134" t="s">
        <v>41</v>
      </c>
      <c r="D28" s="134">
        <v>58</v>
      </c>
      <c r="E28" s="137" t="s">
        <v>3482</v>
      </c>
      <c r="F28" s="327" t="s">
        <v>3483</v>
      </c>
      <c r="G28" s="328"/>
      <c r="H28" s="329" t="s">
        <v>3484</v>
      </c>
      <c r="I28" s="329" t="s">
        <v>3447</v>
      </c>
      <c r="J28" s="134">
        <v>3.5</v>
      </c>
      <c r="K28" s="134">
        <v>0.36399999999999999</v>
      </c>
      <c r="L28" s="134">
        <v>38</v>
      </c>
      <c r="M28" s="134">
        <f>K28*L28</f>
        <v>13.831999999999999</v>
      </c>
      <c r="N28" s="330"/>
      <c r="O28" s="134"/>
      <c r="P28" s="134">
        <f>M28-N28-O28</f>
        <v>13.831999999999999</v>
      </c>
      <c r="Q28" s="134"/>
      <c r="R28" s="261"/>
      <c r="S28" s="261"/>
    </row>
    <row r="29" spans="1:24">
      <c r="A29" s="261">
        <v>20190522</v>
      </c>
      <c r="B29" s="261" t="s">
        <v>3485</v>
      </c>
      <c r="C29" s="261" t="s">
        <v>41</v>
      </c>
      <c r="D29" s="261">
        <v>69</v>
      </c>
      <c r="E29" s="57" t="s">
        <v>3486</v>
      </c>
      <c r="F29" s="58" t="s">
        <v>3487</v>
      </c>
      <c r="G29" s="82"/>
      <c r="H29" s="37" t="s">
        <v>3488</v>
      </c>
      <c r="I29" s="37" t="s">
        <v>3447</v>
      </c>
      <c r="J29" s="261">
        <v>3.5</v>
      </c>
      <c r="K29" s="261">
        <v>0.998</v>
      </c>
      <c r="L29" s="261">
        <v>42</v>
      </c>
      <c r="M29" s="261">
        <f>K29*L29</f>
        <v>41.915999999999997</v>
      </c>
      <c r="N29" s="69">
        <v>31</v>
      </c>
      <c r="O29" s="261">
        <v>10</v>
      </c>
      <c r="P29" s="261">
        <f>M29-N29-O29</f>
        <v>0.91599999999999682</v>
      </c>
      <c r="Q29" s="261" t="s">
        <v>1018</v>
      </c>
      <c r="R29" s="261"/>
      <c r="S29" s="261" t="s">
        <v>371</v>
      </c>
    </row>
    <row r="30" spans="1:24">
      <c r="A30" s="134">
        <v>20190522</v>
      </c>
      <c r="B30" s="134" t="s">
        <v>3489</v>
      </c>
      <c r="C30" s="134" t="s">
        <v>41</v>
      </c>
      <c r="D30" s="134">
        <v>50</v>
      </c>
      <c r="E30" s="137" t="s">
        <v>3490</v>
      </c>
      <c r="F30" s="327" t="s">
        <v>3491</v>
      </c>
      <c r="G30" s="328"/>
      <c r="H30" s="329" t="s">
        <v>3492</v>
      </c>
      <c r="I30" s="329" t="s">
        <v>3447</v>
      </c>
      <c r="J30" s="134">
        <v>3.4</v>
      </c>
      <c r="K30" s="134">
        <v>0.35799999999999998</v>
      </c>
      <c r="L30" s="134">
        <v>42</v>
      </c>
      <c r="M30" s="134">
        <f>K30*L30</f>
        <v>15.036</v>
      </c>
      <c r="N30" s="330"/>
      <c r="O30" s="134"/>
      <c r="P30" s="134">
        <f>M30-N30-O30</f>
        <v>15.036</v>
      </c>
      <c r="Q30" s="134"/>
      <c r="R30" s="261"/>
      <c r="S30" s="261"/>
    </row>
    <row r="31" spans="1:24">
      <c r="A31" s="134">
        <v>20190522</v>
      </c>
      <c r="B31" s="134" t="s">
        <v>3493</v>
      </c>
      <c r="C31" s="134" t="s">
        <v>20</v>
      </c>
      <c r="D31" s="134"/>
      <c r="E31" s="137" t="s">
        <v>3494</v>
      </c>
      <c r="F31" s="327" t="s">
        <v>3495</v>
      </c>
      <c r="G31" s="328"/>
      <c r="H31" s="329" t="s">
        <v>3496</v>
      </c>
      <c r="I31" s="329" t="s">
        <v>3447</v>
      </c>
      <c r="J31" s="134">
        <v>3.5</v>
      </c>
      <c r="K31" s="134">
        <v>0.38</v>
      </c>
      <c r="L31" s="134">
        <v>42</v>
      </c>
      <c r="M31" s="134">
        <f>K31*L31</f>
        <v>15.96</v>
      </c>
      <c r="N31" s="330"/>
      <c r="O31" s="134"/>
      <c r="P31" s="134">
        <f>M31-N31-O31</f>
        <v>15.96</v>
      </c>
      <c r="Q31" s="134"/>
      <c r="R31" s="261"/>
      <c r="S31" s="261"/>
    </row>
    <row r="32" spans="1:24">
      <c r="A32" s="134">
        <v>20190522</v>
      </c>
      <c r="B32" s="134" t="s">
        <v>3497</v>
      </c>
      <c r="C32" s="134" t="s">
        <v>20</v>
      </c>
      <c r="D32" s="134">
        <v>67</v>
      </c>
      <c r="E32" s="137" t="s">
        <v>3498</v>
      </c>
      <c r="F32" s="327" t="s">
        <v>3499</v>
      </c>
      <c r="G32" s="328"/>
      <c r="H32" s="329" t="s">
        <v>3500</v>
      </c>
      <c r="I32" s="329" t="s">
        <v>3447</v>
      </c>
      <c r="J32" s="134">
        <v>3.5</v>
      </c>
      <c r="K32" s="134">
        <v>0.39800000000000002</v>
      </c>
      <c r="L32" s="134">
        <v>42</v>
      </c>
      <c r="M32" s="134">
        <f>K32*L32</f>
        <v>16.716000000000001</v>
      </c>
      <c r="N32" s="330"/>
      <c r="O32" s="134">
        <v>10</v>
      </c>
      <c r="P32" s="134">
        <f>M32-N32-O32</f>
        <v>6.7160000000000011</v>
      </c>
      <c r="Q32" s="134"/>
      <c r="R32" s="261"/>
      <c r="S32" s="261"/>
    </row>
    <row r="33" spans="1:19">
      <c r="A33" s="261">
        <v>20190522</v>
      </c>
      <c r="B33" s="261" t="s">
        <v>3501</v>
      </c>
      <c r="C33" s="261" t="s">
        <v>41</v>
      </c>
      <c r="D33" s="261">
        <v>63</v>
      </c>
      <c r="E33" s="57" t="s">
        <v>3502</v>
      </c>
      <c r="F33" s="58" t="s">
        <v>3503</v>
      </c>
      <c r="G33" s="82"/>
      <c r="H33" s="37" t="s">
        <v>3504</v>
      </c>
      <c r="I33" s="37" t="s">
        <v>3447</v>
      </c>
      <c r="J33" s="261">
        <v>3.5</v>
      </c>
      <c r="K33" s="261">
        <v>0.50600000000000001</v>
      </c>
      <c r="L33" s="261">
        <v>42</v>
      </c>
      <c r="M33" s="250">
        <f>K33*L33</f>
        <v>21.251999999999999</v>
      </c>
      <c r="N33" s="152">
        <v>11.251999999999999</v>
      </c>
      <c r="O33" s="261">
        <v>10</v>
      </c>
      <c r="P33" s="261">
        <f>M33-N33-O33</f>
        <v>0</v>
      </c>
      <c r="Q33" s="261" t="s">
        <v>1018</v>
      </c>
      <c r="R33" s="261"/>
      <c r="S33" s="261" t="s">
        <v>371</v>
      </c>
    </row>
    <row r="34" spans="1:19">
      <c r="A34" s="261">
        <v>20190522</v>
      </c>
      <c r="B34" s="261" t="s">
        <v>3505</v>
      </c>
      <c r="C34" s="261" t="s">
        <v>41</v>
      </c>
      <c r="D34" s="261">
        <v>54</v>
      </c>
      <c r="E34" s="57" t="s">
        <v>3506</v>
      </c>
      <c r="F34" s="58" t="s">
        <v>3507</v>
      </c>
      <c r="G34" s="82" t="s">
        <v>3508</v>
      </c>
      <c r="H34" s="37" t="s">
        <v>3509</v>
      </c>
      <c r="I34" s="37" t="s">
        <v>3442</v>
      </c>
      <c r="J34" s="261">
        <v>7</v>
      </c>
      <c r="K34" s="261">
        <v>0.54800000000000004</v>
      </c>
      <c r="L34" s="261">
        <v>63</v>
      </c>
      <c r="M34" s="250">
        <f>K34*L34</f>
        <v>34.524000000000001</v>
      </c>
      <c r="N34" s="152">
        <v>23.290000000000003</v>
      </c>
      <c r="O34" s="261">
        <v>10</v>
      </c>
      <c r="P34" s="261">
        <f>M34-N34-O34</f>
        <v>1.2339999999999982</v>
      </c>
      <c r="Q34" s="261" t="s">
        <v>1018</v>
      </c>
      <c r="R34" s="261"/>
      <c r="S34" s="261" t="s">
        <v>371</v>
      </c>
    </row>
    <row r="35" spans="1:19">
      <c r="A35" s="261">
        <v>20190522</v>
      </c>
      <c r="B35" s="261" t="s">
        <v>3510</v>
      </c>
      <c r="C35" s="261" t="s">
        <v>41</v>
      </c>
      <c r="D35" s="261">
        <v>69</v>
      </c>
      <c r="E35" s="57" t="s">
        <v>3511</v>
      </c>
      <c r="F35" s="58" t="s">
        <v>3512</v>
      </c>
      <c r="G35" s="82" t="s">
        <v>3513</v>
      </c>
      <c r="H35" s="37" t="s">
        <v>3514</v>
      </c>
      <c r="I35" s="37" t="s">
        <v>3442</v>
      </c>
      <c r="J35" s="261">
        <v>7.4</v>
      </c>
      <c r="K35" s="261">
        <v>0.76400000000000001</v>
      </c>
      <c r="L35" s="261">
        <v>58</v>
      </c>
      <c r="M35" s="250">
        <f>K35*L35</f>
        <v>44.311999999999998</v>
      </c>
      <c r="N35" s="152">
        <v>32.47</v>
      </c>
      <c r="O35" s="261">
        <v>10</v>
      </c>
      <c r="P35" s="261">
        <f>M35-N35-O35</f>
        <v>1.8419999999999987</v>
      </c>
      <c r="Q35" s="261" t="s">
        <v>1018</v>
      </c>
      <c r="R35" s="261"/>
      <c r="S35" s="261" t="s">
        <v>371</v>
      </c>
    </row>
    <row r="36" spans="1:19">
      <c r="A36" s="261">
        <v>20190522</v>
      </c>
      <c r="B36" s="261" t="s">
        <v>3515</v>
      </c>
      <c r="C36" s="261" t="s">
        <v>41</v>
      </c>
      <c r="D36" s="261">
        <v>52</v>
      </c>
      <c r="E36" s="57" t="s">
        <v>3516</v>
      </c>
      <c r="F36" s="58" t="s">
        <v>3517</v>
      </c>
      <c r="G36" s="82" t="s">
        <v>3518</v>
      </c>
      <c r="H36" s="37" t="s">
        <v>3519</v>
      </c>
      <c r="I36" s="37" t="s">
        <v>3442</v>
      </c>
      <c r="J36" s="261">
        <v>7.1</v>
      </c>
      <c r="K36" s="261">
        <v>0.308</v>
      </c>
      <c r="L36" s="261">
        <v>78</v>
      </c>
      <c r="M36" s="250">
        <f>K36*L36</f>
        <v>24.024000000000001</v>
      </c>
      <c r="N36" s="152">
        <v>13.09</v>
      </c>
      <c r="O36" s="261"/>
      <c r="P36" s="261">
        <f>M36-N36-O36</f>
        <v>10.934000000000001</v>
      </c>
      <c r="Q36" s="261" t="s">
        <v>1018</v>
      </c>
      <c r="R36" s="261"/>
      <c r="S36" s="261" t="s">
        <v>371</v>
      </c>
    </row>
    <row r="37" spans="1:19">
      <c r="A37" s="261">
        <v>20190522</v>
      </c>
      <c r="B37" s="261" t="s">
        <v>3520</v>
      </c>
      <c r="C37" s="261" t="s">
        <v>41</v>
      </c>
      <c r="D37" s="261">
        <v>65</v>
      </c>
      <c r="E37" s="57" t="s">
        <v>3521</v>
      </c>
      <c r="F37" s="58" t="s">
        <v>3522</v>
      </c>
      <c r="G37" s="82"/>
      <c r="H37" s="37" t="s">
        <v>3523</v>
      </c>
      <c r="I37" s="37" t="s">
        <v>3447</v>
      </c>
      <c r="J37" s="261">
        <v>3.5</v>
      </c>
      <c r="K37" s="261">
        <v>0.48599999999999999</v>
      </c>
      <c r="L37" s="261">
        <v>42</v>
      </c>
      <c r="M37" s="250">
        <f>K37*L37</f>
        <v>20.411999999999999</v>
      </c>
      <c r="N37" s="152">
        <v>10.411999999999999</v>
      </c>
      <c r="O37" s="261">
        <v>10</v>
      </c>
      <c r="P37" s="261">
        <f>M37-N37-O37</f>
        <v>0</v>
      </c>
      <c r="Q37" s="261" t="s">
        <v>1018</v>
      </c>
      <c r="R37" s="261"/>
      <c r="S37" s="261" t="s">
        <v>371</v>
      </c>
    </row>
    <row r="38" spans="1:19">
      <c r="A38" s="261">
        <v>20190522</v>
      </c>
      <c r="B38" s="261" t="s">
        <v>3524</v>
      </c>
      <c r="C38" s="261" t="s">
        <v>41</v>
      </c>
      <c r="D38" s="261">
        <v>65</v>
      </c>
      <c r="E38" s="59" t="s">
        <v>3525</v>
      </c>
      <c r="F38" s="58" t="s">
        <v>3526</v>
      </c>
      <c r="G38" s="37" t="s">
        <v>3527</v>
      </c>
      <c r="H38" s="37" t="s">
        <v>3528</v>
      </c>
      <c r="I38" s="37" t="s">
        <v>3447</v>
      </c>
      <c r="J38" s="261">
        <v>7.4</v>
      </c>
      <c r="K38" s="261">
        <v>0.34799999999999998</v>
      </c>
      <c r="L38" s="261">
        <v>84</v>
      </c>
      <c r="M38" s="261">
        <f>K38*L38</f>
        <v>29.231999999999999</v>
      </c>
      <c r="N38" s="69">
        <v>14.8</v>
      </c>
      <c r="O38" s="261">
        <v>10</v>
      </c>
      <c r="P38" s="261">
        <f>M38-N38-O38</f>
        <v>4.4319999999999986</v>
      </c>
      <c r="Q38" s="261"/>
      <c r="R38" s="261" t="s">
        <v>3480</v>
      </c>
      <c r="S38" s="26">
        <v>20191022</v>
      </c>
    </row>
    <row r="39" spans="1:19">
      <c r="A39" s="261">
        <v>20190522</v>
      </c>
      <c r="B39" s="261" t="s">
        <v>3529</v>
      </c>
      <c r="C39" s="261" t="s">
        <v>41</v>
      </c>
      <c r="D39" s="261">
        <v>51</v>
      </c>
      <c r="E39" s="59" t="s">
        <v>3530</v>
      </c>
      <c r="F39" s="58" t="s">
        <v>3531</v>
      </c>
      <c r="G39" s="37" t="s">
        <v>3532</v>
      </c>
      <c r="H39" s="37" t="s">
        <v>3533</v>
      </c>
      <c r="I39" s="37" t="s">
        <v>3447</v>
      </c>
      <c r="J39" s="261">
        <v>7.2</v>
      </c>
      <c r="K39" s="261">
        <v>0.23799999999999999</v>
      </c>
      <c r="L39" s="261">
        <v>92</v>
      </c>
      <c r="M39" s="261">
        <f>K39*L39</f>
        <v>21.896000000000001</v>
      </c>
      <c r="N39" s="69">
        <v>10.1</v>
      </c>
      <c r="O39" s="261">
        <v>10</v>
      </c>
      <c r="P39" s="261">
        <f>M39-N39-O39</f>
        <v>1.7960000000000012</v>
      </c>
      <c r="Q39" s="261" t="s">
        <v>1018</v>
      </c>
      <c r="R39" s="261"/>
      <c r="S39" s="261" t="s">
        <v>371</v>
      </c>
    </row>
    <row r="40" spans="1:19">
      <c r="A40" s="261">
        <v>20190522</v>
      </c>
      <c r="B40" s="261" t="s">
        <v>3534</v>
      </c>
      <c r="C40" s="261" t="s">
        <v>20</v>
      </c>
      <c r="D40" s="261">
        <v>54</v>
      </c>
      <c r="E40" s="59" t="s">
        <v>3535</v>
      </c>
      <c r="F40" s="58" t="s">
        <v>3536</v>
      </c>
      <c r="G40" s="37" t="s">
        <v>3537</v>
      </c>
      <c r="H40" s="37" t="s">
        <v>3538</v>
      </c>
      <c r="I40" s="37" t="s">
        <v>3447</v>
      </c>
      <c r="J40" s="261">
        <v>7</v>
      </c>
      <c r="K40" s="261">
        <v>0.29199999999999998</v>
      </c>
      <c r="L40" s="261">
        <v>84</v>
      </c>
      <c r="M40" s="261">
        <f>K40*L40</f>
        <v>24.527999999999999</v>
      </c>
      <c r="N40" s="69">
        <v>12.4</v>
      </c>
      <c r="O40" s="261">
        <v>10</v>
      </c>
      <c r="P40" s="261">
        <f>M40-N40-O40</f>
        <v>2.1279999999999983</v>
      </c>
      <c r="Q40" s="261"/>
      <c r="R40" s="261" t="s">
        <v>3480</v>
      </c>
      <c r="S40" s="26">
        <v>20191022</v>
      </c>
    </row>
    <row r="41" spans="1:19">
      <c r="A41" s="261">
        <v>20190522</v>
      </c>
      <c r="B41" s="261" t="s">
        <v>3539</v>
      </c>
      <c r="C41" s="261" t="s">
        <v>41</v>
      </c>
      <c r="D41" s="261">
        <v>55</v>
      </c>
      <c r="E41" s="59" t="s">
        <v>3540</v>
      </c>
      <c r="F41" s="58" t="s">
        <v>3541</v>
      </c>
      <c r="G41" s="37" t="s">
        <v>3542</v>
      </c>
      <c r="H41" s="37" t="s">
        <v>3543</v>
      </c>
      <c r="I41" s="37" t="s">
        <v>3447</v>
      </c>
      <c r="J41" s="261">
        <v>7.1</v>
      </c>
      <c r="K41" s="261">
        <v>0.35799999999999998</v>
      </c>
      <c r="L41" s="261">
        <v>88</v>
      </c>
      <c r="M41" s="261">
        <f>K41*L41</f>
        <v>31.503999999999998</v>
      </c>
      <c r="N41" s="69">
        <v>15.2</v>
      </c>
      <c r="O41" s="261">
        <v>10</v>
      </c>
      <c r="P41" s="261">
        <f>M41-N41-O41</f>
        <v>6.3039999999999985</v>
      </c>
      <c r="Q41" s="261"/>
      <c r="R41" s="261"/>
      <c r="S41" s="26">
        <v>20191022</v>
      </c>
    </row>
    <row r="42" spans="1:19">
      <c r="A42" s="261">
        <v>20190522</v>
      </c>
      <c r="B42" s="261" t="s">
        <v>3544</v>
      </c>
      <c r="C42" s="261" t="s">
        <v>20</v>
      </c>
      <c r="D42" s="261">
        <v>62</v>
      </c>
      <c r="E42" s="59" t="s">
        <v>3545</v>
      </c>
      <c r="F42" s="58" t="s">
        <v>3546</v>
      </c>
      <c r="G42" s="37" t="s">
        <v>3547</v>
      </c>
      <c r="H42" s="37" t="s">
        <v>3548</v>
      </c>
      <c r="I42" s="37" t="s">
        <v>3447</v>
      </c>
      <c r="J42" s="261">
        <v>7</v>
      </c>
      <c r="K42" s="261">
        <v>0.44800000000000001</v>
      </c>
      <c r="L42" s="261">
        <v>82</v>
      </c>
      <c r="M42" s="261">
        <f>K42*L42</f>
        <v>36.736000000000004</v>
      </c>
      <c r="N42" s="69">
        <v>19</v>
      </c>
      <c r="O42" s="261">
        <v>10</v>
      </c>
      <c r="P42" s="261">
        <f>M42-N42-O42</f>
        <v>7.7360000000000042</v>
      </c>
      <c r="Q42" s="261" t="s">
        <v>1018</v>
      </c>
      <c r="R42" s="261"/>
      <c r="S42" s="261" t="s">
        <v>371</v>
      </c>
    </row>
    <row r="43" spans="1:19">
      <c r="A43" s="261">
        <v>20190522</v>
      </c>
      <c r="B43" s="261" t="s">
        <v>3549</v>
      </c>
      <c r="C43" s="261" t="s">
        <v>41</v>
      </c>
      <c r="D43" s="261">
        <v>58</v>
      </c>
      <c r="E43" s="59" t="s">
        <v>3550</v>
      </c>
      <c r="F43" s="58" t="s">
        <v>3551</v>
      </c>
      <c r="G43" s="37" t="s">
        <v>3552</v>
      </c>
      <c r="H43" s="37" t="s">
        <v>3553</v>
      </c>
      <c r="I43" s="37" t="s">
        <v>3447</v>
      </c>
      <c r="J43" s="261">
        <v>7.2</v>
      </c>
      <c r="K43" s="261">
        <v>0.24199999999999999</v>
      </c>
      <c r="L43" s="261">
        <v>83</v>
      </c>
      <c r="M43" s="261">
        <f>K43*L43</f>
        <v>20.085999999999999</v>
      </c>
      <c r="N43" s="69">
        <v>10.1</v>
      </c>
      <c r="O43" s="261">
        <v>10</v>
      </c>
      <c r="P43" s="261">
        <f>M43-N43-O43</f>
        <v>-1.4000000000001123E-2</v>
      </c>
      <c r="Q43" s="261" t="s">
        <v>1018</v>
      </c>
      <c r="R43" s="261"/>
      <c r="S43" s="261" t="s">
        <v>371</v>
      </c>
    </row>
    <row r="44" spans="1:19">
      <c r="A44" s="261">
        <v>20190522</v>
      </c>
      <c r="B44" s="261" t="s">
        <v>3554</v>
      </c>
      <c r="C44" s="261" t="s">
        <v>20</v>
      </c>
      <c r="D44" s="261">
        <v>55</v>
      </c>
      <c r="E44" s="59" t="s">
        <v>3555</v>
      </c>
      <c r="F44" s="58" t="s">
        <v>3556</v>
      </c>
      <c r="G44" s="37" t="s">
        <v>3557</v>
      </c>
      <c r="H44" s="37" t="s">
        <v>3558</v>
      </c>
      <c r="I44" s="37" t="s">
        <v>3447</v>
      </c>
      <c r="J44" s="261">
        <v>7.2</v>
      </c>
      <c r="K44" s="261">
        <v>0.32</v>
      </c>
      <c r="L44" s="261">
        <v>86</v>
      </c>
      <c r="M44" s="261">
        <f>K44*L44</f>
        <v>27.52</v>
      </c>
      <c r="N44" s="69">
        <v>13.6</v>
      </c>
      <c r="O44" s="261">
        <v>10</v>
      </c>
      <c r="P44" s="261">
        <f>M44-N44-O44</f>
        <v>3.92</v>
      </c>
      <c r="Q44" s="261" t="s">
        <v>1018</v>
      </c>
      <c r="R44" s="261"/>
      <c r="S44" s="261" t="s">
        <v>371</v>
      </c>
    </row>
    <row r="45" spans="1:19">
      <c r="A45" s="261">
        <v>20190522</v>
      </c>
      <c r="B45" s="261" t="s">
        <v>3559</v>
      </c>
      <c r="C45" s="261" t="s">
        <v>20</v>
      </c>
      <c r="D45" s="261">
        <v>59</v>
      </c>
      <c r="E45" s="59" t="s">
        <v>3560</v>
      </c>
      <c r="F45" s="58" t="s">
        <v>3561</v>
      </c>
      <c r="G45" s="37" t="s">
        <v>3562</v>
      </c>
      <c r="H45" s="37" t="s">
        <v>3563</v>
      </c>
      <c r="I45" s="37" t="s">
        <v>3447</v>
      </c>
      <c r="J45" s="261">
        <v>7.3</v>
      </c>
      <c r="K45" s="261">
        <v>0.26400000000000001</v>
      </c>
      <c r="L45" s="261">
        <v>75</v>
      </c>
      <c r="M45" s="261">
        <f>K45*L45</f>
        <v>19.8</v>
      </c>
      <c r="N45" s="69">
        <v>9.1999999999999993</v>
      </c>
      <c r="O45" s="261">
        <v>10.56</v>
      </c>
      <c r="P45" s="261">
        <f>M45-N45-O45</f>
        <v>4.0000000000000924E-2</v>
      </c>
      <c r="Q45" s="261" t="s">
        <v>1018</v>
      </c>
      <c r="R45" s="261"/>
      <c r="S45" s="261" t="s">
        <v>371</v>
      </c>
    </row>
    <row r="46" spans="1:19">
      <c r="A46" s="261">
        <v>20190522</v>
      </c>
      <c r="B46" s="261" t="s">
        <v>3564</v>
      </c>
      <c r="C46" s="261" t="s">
        <v>20</v>
      </c>
      <c r="D46" s="261">
        <v>51</v>
      </c>
      <c r="E46" s="59" t="s">
        <v>3565</v>
      </c>
      <c r="F46" s="58" t="s">
        <v>3566</v>
      </c>
      <c r="G46" s="37" t="s">
        <v>3567</v>
      </c>
      <c r="H46" s="37" t="s">
        <v>3568</v>
      </c>
      <c r="I46" s="37" t="s">
        <v>3447</v>
      </c>
      <c r="J46" s="261">
        <v>7</v>
      </c>
      <c r="K46" s="261">
        <v>0.32600000000000001</v>
      </c>
      <c r="L46" s="261">
        <v>71</v>
      </c>
      <c r="M46" s="261">
        <f>K46*L46</f>
        <v>23.146000000000001</v>
      </c>
      <c r="N46" s="69">
        <v>13.1</v>
      </c>
      <c r="O46" s="261">
        <v>10</v>
      </c>
      <c r="P46" s="261">
        <f>M46-N46-O46</f>
        <v>4.6000000000001151E-2</v>
      </c>
      <c r="Q46" s="261"/>
      <c r="R46" s="261" t="s">
        <v>3480</v>
      </c>
      <c r="S46" s="26">
        <v>20191022</v>
      </c>
    </row>
    <row r="47" spans="1:19">
      <c r="A47" s="261">
        <v>20190522</v>
      </c>
      <c r="B47" s="261" t="s">
        <v>3569</v>
      </c>
      <c r="C47" s="261" t="s">
        <v>20</v>
      </c>
      <c r="D47" s="261">
        <v>51</v>
      </c>
      <c r="E47" s="59" t="s">
        <v>3570</v>
      </c>
      <c r="F47" s="58" t="s">
        <v>3571</v>
      </c>
      <c r="G47" s="37" t="s">
        <v>3572</v>
      </c>
      <c r="H47" s="37" t="s">
        <v>3573</v>
      </c>
      <c r="I47" s="37" t="s">
        <v>3447</v>
      </c>
      <c r="J47" s="261">
        <v>7.2</v>
      </c>
      <c r="K47" s="261">
        <v>0.182</v>
      </c>
      <c r="L47" s="261">
        <v>85</v>
      </c>
      <c r="M47" s="261">
        <f>K47*L47</f>
        <v>15.469999999999999</v>
      </c>
      <c r="N47" s="69">
        <v>7.7</v>
      </c>
      <c r="O47" s="261">
        <v>7.28</v>
      </c>
      <c r="P47" s="261">
        <f>M47-N47-O47</f>
        <v>0.48999999999999844</v>
      </c>
      <c r="Q47" s="261" t="s">
        <v>1018</v>
      </c>
      <c r="R47" s="261"/>
      <c r="S47" s="261" t="s">
        <v>371</v>
      </c>
    </row>
    <row r="48" spans="1:19">
      <c r="A48" s="261">
        <v>20190522</v>
      </c>
      <c r="B48" s="261" t="s">
        <v>3574</v>
      </c>
      <c r="C48" s="261" t="s">
        <v>41</v>
      </c>
      <c r="D48" s="261">
        <v>52</v>
      </c>
      <c r="E48" s="59" t="s">
        <v>3575</v>
      </c>
      <c r="F48" s="58" t="s">
        <v>3576</v>
      </c>
      <c r="G48" s="37" t="s">
        <v>3577</v>
      </c>
      <c r="H48" s="37" t="s">
        <v>3578</v>
      </c>
      <c r="I48" s="37" t="s">
        <v>3447</v>
      </c>
      <c r="J48" s="261">
        <v>7.2</v>
      </c>
      <c r="K48" s="261">
        <v>0.32</v>
      </c>
      <c r="L48" s="261">
        <v>72</v>
      </c>
      <c r="M48" s="261">
        <f>K48*L48</f>
        <v>23.04</v>
      </c>
      <c r="N48" s="69">
        <v>10.199999999999999</v>
      </c>
      <c r="O48" s="261">
        <v>12.8</v>
      </c>
      <c r="P48" s="261">
        <f>M48-N48-O48</f>
        <v>3.9999999999999147E-2</v>
      </c>
      <c r="Q48" s="261" t="s">
        <v>1018</v>
      </c>
      <c r="R48" s="261"/>
      <c r="S48" s="261" t="s">
        <v>371</v>
      </c>
    </row>
    <row r="49" spans="1:24">
      <c r="A49" s="261">
        <v>20190522</v>
      </c>
      <c r="B49" s="261" t="s">
        <v>3579</v>
      </c>
      <c r="C49" s="261" t="s">
        <v>41</v>
      </c>
      <c r="D49" s="261">
        <v>56</v>
      </c>
      <c r="E49" s="59" t="s">
        <v>3580</v>
      </c>
      <c r="F49" s="58" t="s">
        <v>3581</v>
      </c>
      <c r="G49" s="37" t="s">
        <v>3582</v>
      </c>
      <c r="H49" s="37" t="s">
        <v>3583</v>
      </c>
      <c r="I49" s="37" t="s">
        <v>3447</v>
      </c>
      <c r="J49" s="261">
        <v>7.4</v>
      </c>
      <c r="K49" s="261">
        <v>0.34200000000000003</v>
      </c>
      <c r="L49" s="261">
        <v>91</v>
      </c>
      <c r="M49" s="261">
        <f>K49*L49</f>
        <v>31.122000000000003</v>
      </c>
      <c r="N49" s="69">
        <v>14.5</v>
      </c>
      <c r="O49" s="261">
        <v>10</v>
      </c>
      <c r="P49" s="261">
        <f>M49-N49-O49</f>
        <v>6.6220000000000034</v>
      </c>
      <c r="Q49" s="261" t="s">
        <v>1018</v>
      </c>
      <c r="R49" s="261"/>
      <c r="S49" s="261" t="s">
        <v>371</v>
      </c>
    </row>
    <row r="50" spans="1:24">
      <c r="A50" s="65">
        <v>20190522</v>
      </c>
      <c r="B50" s="65" t="s">
        <v>3584</v>
      </c>
      <c r="C50" s="65" t="s">
        <v>20</v>
      </c>
      <c r="D50" s="65">
        <v>59</v>
      </c>
      <c r="E50" s="192" t="s">
        <v>3585</v>
      </c>
      <c r="F50" s="191" t="s">
        <v>3586</v>
      </c>
      <c r="G50" s="176" t="s">
        <v>3587</v>
      </c>
      <c r="H50" s="176" t="s">
        <v>3588</v>
      </c>
      <c r="I50" s="176" t="s">
        <v>3447</v>
      </c>
      <c r="J50" s="65">
        <v>3.5</v>
      </c>
      <c r="K50" s="65">
        <v>1.01</v>
      </c>
      <c r="L50" s="65">
        <v>48</v>
      </c>
      <c r="M50" s="65">
        <f>K50*L50</f>
        <v>48.480000000000004</v>
      </c>
      <c r="N50" s="190">
        <v>30</v>
      </c>
      <c r="O50" s="65">
        <v>10</v>
      </c>
      <c r="P50" s="65">
        <f>M50-N50-O50</f>
        <v>8.480000000000004</v>
      </c>
      <c r="Q50" s="65" t="s">
        <v>1018</v>
      </c>
      <c r="R50" s="261"/>
      <c r="S50" s="261" t="s">
        <v>371</v>
      </c>
    </row>
    <row r="51" spans="1:24">
      <c r="A51" s="261">
        <v>20190522</v>
      </c>
      <c r="B51" s="261" t="s">
        <v>3589</v>
      </c>
      <c r="C51" s="261" t="s">
        <v>41</v>
      </c>
      <c r="D51" s="261">
        <v>63</v>
      </c>
      <c r="E51" s="59" t="s">
        <v>3590</v>
      </c>
      <c r="F51" s="58" t="s">
        <v>3591</v>
      </c>
      <c r="G51" s="37" t="s">
        <v>3592</v>
      </c>
      <c r="H51" s="37" t="s">
        <v>3593</v>
      </c>
      <c r="I51" s="37" t="s">
        <v>3447</v>
      </c>
      <c r="J51" s="261">
        <v>7.1</v>
      </c>
      <c r="K51" s="261">
        <v>0.30399999999999999</v>
      </c>
      <c r="L51" s="261">
        <v>68</v>
      </c>
      <c r="M51" s="261">
        <f>K51*L51</f>
        <v>20.672000000000001</v>
      </c>
      <c r="N51" s="69">
        <v>10.7</v>
      </c>
      <c r="O51" s="261">
        <v>10</v>
      </c>
      <c r="P51" s="261">
        <f>M51-N51-O51</f>
        <v>-2.7999999999998693E-2</v>
      </c>
      <c r="Q51" s="261" t="s">
        <v>1018</v>
      </c>
      <c r="R51" s="261"/>
      <c r="S51" s="261" t="s">
        <v>371</v>
      </c>
    </row>
    <row r="52" spans="1:24">
      <c r="A52" s="261">
        <v>20190522</v>
      </c>
      <c r="B52" s="261" t="s">
        <v>3594</v>
      </c>
      <c r="C52" s="261" t="s">
        <v>20</v>
      </c>
      <c r="D52" s="261">
        <v>64</v>
      </c>
      <c r="E52" s="59" t="s">
        <v>3595</v>
      </c>
      <c r="F52" s="58" t="s">
        <v>3596</v>
      </c>
      <c r="G52" s="37" t="s">
        <v>3597</v>
      </c>
      <c r="H52" s="37" t="s">
        <v>3598</v>
      </c>
      <c r="I52" s="37" t="s">
        <v>3447</v>
      </c>
      <c r="J52" s="261">
        <v>7.1</v>
      </c>
      <c r="K52" s="261">
        <v>0.44400000000000001</v>
      </c>
      <c r="L52" s="261">
        <v>88</v>
      </c>
      <c r="M52" s="261">
        <f>K52*L52</f>
        <v>39.072000000000003</v>
      </c>
      <c r="N52" s="69">
        <v>18.899999999999999</v>
      </c>
      <c r="O52" s="261">
        <v>10</v>
      </c>
      <c r="P52" s="261">
        <f>M52-N52-O52</f>
        <v>10.172000000000004</v>
      </c>
      <c r="Q52" s="261" t="s">
        <v>1018</v>
      </c>
      <c r="R52" s="261"/>
      <c r="S52" s="261" t="s">
        <v>371</v>
      </c>
    </row>
    <row r="53" spans="1:24">
      <c r="A53" s="261">
        <v>20190522</v>
      </c>
      <c r="B53" s="261" t="s">
        <v>3599</v>
      </c>
      <c r="C53" s="261" t="s">
        <v>41</v>
      </c>
      <c r="D53" s="261">
        <v>52</v>
      </c>
      <c r="E53" s="59" t="s">
        <v>3600</v>
      </c>
      <c r="F53" s="58" t="s">
        <v>3601</v>
      </c>
      <c r="G53" s="37" t="s">
        <v>3602</v>
      </c>
      <c r="H53" s="37" t="s">
        <v>3603</v>
      </c>
      <c r="I53" s="37" t="s">
        <v>3447</v>
      </c>
      <c r="J53" s="261">
        <v>7.3</v>
      </c>
      <c r="K53" s="261">
        <v>0.30199999999999999</v>
      </c>
      <c r="L53" s="261">
        <v>83</v>
      </c>
      <c r="M53" s="261">
        <f>K53*L53</f>
        <v>25.065999999999999</v>
      </c>
      <c r="N53" s="69">
        <v>12.8</v>
      </c>
      <c r="O53" s="261">
        <v>10</v>
      </c>
      <c r="P53" s="261">
        <f>M53-N53-O53</f>
        <v>2.2659999999999982</v>
      </c>
      <c r="Q53" s="261" t="s">
        <v>1018</v>
      </c>
      <c r="R53" s="261"/>
      <c r="S53" s="261" t="s">
        <v>371</v>
      </c>
    </row>
    <row r="54" spans="1:24">
      <c r="A54" s="261">
        <v>20190522</v>
      </c>
      <c r="B54" s="261" t="s">
        <v>3604</v>
      </c>
      <c r="C54" s="261" t="s">
        <v>41</v>
      </c>
      <c r="D54" s="261">
        <v>56</v>
      </c>
      <c r="E54" s="59" t="s">
        <v>3605</v>
      </c>
      <c r="F54" s="58" t="s">
        <v>3606</v>
      </c>
      <c r="G54" s="37" t="s">
        <v>3607</v>
      </c>
      <c r="H54" s="37" t="s">
        <v>3608</v>
      </c>
      <c r="I54" s="37" t="s">
        <v>3447</v>
      </c>
      <c r="J54" s="261">
        <v>3.5</v>
      </c>
      <c r="K54" s="261">
        <v>0.71799999999999997</v>
      </c>
      <c r="L54" s="261">
        <v>48</v>
      </c>
      <c r="M54" s="261">
        <f>K54*L54</f>
        <v>34.463999999999999</v>
      </c>
      <c r="N54" s="68">
        <v>24</v>
      </c>
      <c r="O54" s="261">
        <v>10</v>
      </c>
      <c r="P54" s="261">
        <f>M54-N54-O54</f>
        <v>0.46399999999999864</v>
      </c>
      <c r="Q54" s="261" t="s">
        <v>1018</v>
      </c>
      <c r="R54" s="261"/>
      <c r="S54" s="261" t="s">
        <v>371</v>
      </c>
    </row>
    <row r="55" spans="1:24">
      <c r="A55" s="261">
        <v>20190522</v>
      </c>
      <c r="B55" s="261" t="s">
        <v>3609</v>
      </c>
      <c r="C55" s="261" t="s">
        <v>41</v>
      </c>
      <c r="D55" s="261">
        <v>58</v>
      </c>
      <c r="E55" s="59" t="s">
        <v>3610</v>
      </c>
      <c r="F55" s="58" t="s">
        <v>3611</v>
      </c>
      <c r="G55" s="37" t="s">
        <v>3612</v>
      </c>
      <c r="H55" s="37" t="s">
        <v>3613</v>
      </c>
      <c r="I55" s="37" t="s">
        <v>3447</v>
      </c>
      <c r="J55" s="261">
        <v>7.3</v>
      </c>
      <c r="K55" s="261">
        <v>0.40600000000000003</v>
      </c>
      <c r="L55" s="261">
        <v>70</v>
      </c>
      <c r="M55" s="261">
        <f>K55*L55</f>
        <v>28.42</v>
      </c>
      <c r="N55" s="69">
        <v>15.6</v>
      </c>
      <c r="O55" s="261">
        <v>10</v>
      </c>
      <c r="P55" s="261">
        <f>M55-N55-O55</f>
        <v>2.8200000000000021</v>
      </c>
      <c r="Q55" s="261"/>
      <c r="R55" s="261" t="s">
        <v>3480</v>
      </c>
      <c r="S55" s="26">
        <v>20191022</v>
      </c>
    </row>
    <row r="56" spans="1:24">
      <c r="A56" s="261">
        <v>20190522</v>
      </c>
      <c r="B56" s="261" t="s">
        <v>3614</v>
      </c>
      <c r="C56" s="261" t="s">
        <v>20</v>
      </c>
      <c r="D56" s="261">
        <v>59</v>
      </c>
      <c r="E56" s="59" t="s">
        <v>3615</v>
      </c>
      <c r="F56" s="58" t="s">
        <v>3616</v>
      </c>
      <c r="G56" s="37" t="s">
        <v>3617</v>
      </c>
      <c r="H56" s="37" t="s">
        <v>3618</v>
      </c>
      <c r="I56" s="37" t="s">
        <v>3447</v>
      </c>
      <c r="J56" s="261">
        <v>7</v>
      </c>
      <c r="K56" s="261">
        <v>0.496</v>
      </c>
      <c r="L56" s="261">
        <v>75</v>
      </c>
      <c r="M56" s="261">
        <f>K56*L56</f>
        <v>37.200000000000003</v>
      </c>
      <c r="N56" s="69">
        <v>21.1</v>
      </c>
      <c r="O56" s="261">
        <v>10</v>
      </c>
      <c r="P56" s="261">
        <f>M56-N56-O56</f>
        <v>6.1000000000000014</v>
      </c>
      <c r="Q56" s="261"/>
      <c r="R56" s="261" t="s">
        <v>3480</v>
      </c>
      <c r="S56" s="26">
        <v>20191022</v>
      </c>
    </row>
    <row r="57" spans="1:24">
      <c r="A57" s="65">
        <v>20190522</v>
      </c>
      <c r="B57" s="65" t="s">
        <v>3619</v>
      </c>
      <c r="C57" s="65" t="s">
        <v>41</v>
      </c>
      <c r="D57" s="65">
        <v>64</v>
      </c>
      <c r="E57" s="192" t="s">
        <v>3620</v>
      </c>
      <c r="F57" s="191" t="s">
        <v>3621</v>
      </c>
      <c r="G57" s="176" t="s">
        <v>3622</v>
      </c>
      <c r="H57" s="176" t="s">
        <v>3623</v>
      </c>
      <c r="I57" s="176" t="s">
        <v>3447</v>
      </c>
      <c r="J57" s="65">
        <v>7.1</v>
      </c>
      <c r="K57" s="65">
        <v>0.35399999999999998</v>
      </c>
      <c r="L57" s="65">
        <v>88</v>
      </c>
      <c r="M57" s="65">
        <f>K57*L57</f>
        <v>31.151999999999997</v>
      </c>
      <c r="N57" s="174">
        <v>15</v>
      </c>
      <c r="O57" s="65">
        <v>10</v>
      </c>
      <c r="P57" s="65">
        <f>M57-N57-O57</f>
        <v>6.1519999999999975</v>
      </c>
      <c r="R57" s="261"/>
      <c r="S57" s="26">
        <v>20191022</v>
      </c>
    </row>
    <row r="58" spans="1:24" s="26" customFormat="1">
      <c r="A58" s="261">
        <v>20190522</v>
      </c>
      <c r="B58" s="261" t="s">
        <v>3624</v>
      </c>
      <c r="C58" s="261" t="s">
        <v>41</v>
      </c>
      <c r="D58" s="261">
        <v>51</v>
      </c>
      <c r="E58" s="59" t="s">
        <v>3625</v>
      </c>
      <c r="F58" s="58" t="s">
        <v>3626</v>
      </c>
      <c r="G58" s="37" t="s">
        <v>3627</v>
      </c>
      <c r="H58" s="37" t="s">
        <v>3628</v>
      </c>
      <c r="I58" s="37" t="s">
        <v>3447</v>
      </c>
      <c r="J58" s="261">
        <v>7.1</v>
      </c>
      <c r="K58" s="261">
        <v>0.51400000000000001</v>
      </c>
      <c r="L58" s="261">
        <v>89</v>
      </c>
      <c r="M58" s="261">
        <f>K58*L58</f>
        <v>45.746000000000002</v>
      </c>
      <c r="N58" s="69">
        <v>21.8</v>
      </c>
      <c r="O58" s="261">
        <v>10</v>
      </c>
      <c r="P58" s="261">
        <f>M58-N58-O58</f>
        <v>13.946000000000002</v>
      </c>
      <c r="Q58" s="261"/>
      <c r="R58" s="261" t="s">
        <v>3480</v>
      </c>
      <c r="S58" s="26">
        <v>20191022</v>
      </c>
      <c r="T58" s="261"/>
      <c r="U58" s="261"/>
      <c r="V58" s="261"/>
      <c r="W58" s="261"/>
      <c r="X58" s="261"/>
    </row>
    <row r="59" spans="1:24">
      <c r="A59" s="65">
        <v>20190522</v>
      </c>
      <c r="B59" s="65" t="s">
        <v>3629</v>
      </c>
      <c r="C59" s="65" t="s">
        <v>41</v>
      </c>
      <c r="D59" s="65">
        <v>60</v>
      </c>
      <c r="E59" s="192" t="s">
        <v>3630</v>
      </c>
      <c r="F59" s="191" t="s">
        <v>3631</v>
      </c>
      <c r="G59" s="176" t="s">
        <v>3632</v>
      </c>
      <c r="H59" s="176" t="s">
        <v>3633</v>
      </c>
      <c r="I59" s="176" t="s">
        <v>3447</v>
      </c>
      <c r="J59" s="65">
        <v>7.1</v>
      </c>
      <c r="K59" s="65">
        <v>0.23599999999999999</v>
      </c>
      <c r="L59" s="65">
        <v>92</v>
      </c>
      <c r="M59" s="65">
        <f>K59*L59</f>
        <v>21.712</v>
      </c>
      <c r="N59" s="174">
        <v>10</v>
      </c>
      <c r="O59" s="65">
        <v>10</v>
      </c>
      <c r="P59" s="65">
        <f>M59-N59-O59</f>
        <v>1.7119999999999997</v>
      </c>
      <c r="R59" s="261" t="s">
        <v>3480</v>
      </c>
      <c r="S59" s="26">
        <v>20191022</v>
      </c>
    </row>
    <row r="60" spans="1:24">
      <c r="A60" s="261">
        <v>20190522</v>
      </c>
      <c r="B60" s="261" t="s">
        <v>3634</v>
      </c>
      <c r="C60" s="261" t="s">
        <v>20</v>
      </c>
      <c r="D60" s="261">
        <v>57</v>
      </c>
      <c r="E60" s="59" t="s">
        <v>3635</v>
      </c>
      <c r="F60" s="58" t="s">
        <v>3636</v>
      </c>
      <c r="G60" s="37" t="s">
        <v>3637</v>
      </c>
      <c r="H60" s="37" t="s">
        <v>3638</v>
      </c>
      <c r="I60" s="37" t="s">
        <v>3447</v>
      </c>
      <c r="J60" s="261">
        <v>7.1</v>
      </c>
      <c r="K60" s="261">
        <v>0.28399999999999997</v>
      </c>
      <c r="L60" s="261">
        <v>90</v>
      </c>
      <c r="M60" s="261">
        <f>K60*L60</f>
        <v>25.56</v>
      </c>
      <c r="N60" s="69">
        <v>12.1</v>
      </c>
      <c r="O60" s="261">
        <v>10</v>
      </c>
      <c r="P60" s="261">
        <f>M60-N60-O60</f>
        <v>3.4599999999999991</v>
      </c>
      <c r="Q60" s="261" t="s">
        <v>1018</v>
      </c>
      <c r="R60" s="261"/>
      <c r="S60" s="261" t="s">
        <v>371</v>
      </c>
    </row>
    <row r="61" spans="1:24">
      <c r="A61" s="261">
        <v>20190522</v>
      </c>
      <c r="B61" s="261" t="s">
        <v>3639</v>
      </c>
      <c r="C61" s="261" t="s">
        <v>20</v>
      </c>
      <c r="D61" s="261">
        <v>63</v>
      </c>
      <c r="E61" s="59" t="s">
        <v>3640</v>
      </c>
      <c r="F61" s="58" t="s">
        <v>3641</v>
      </c>
      <c r="G61" s="37" t="s">
        <v>3642</v>
      </c>
      <c r="H61" s="37" t="s">
        <v>3643</v>
      </c>
      <c r="I61" s="37" t="s">
        <v>3447</v>
      </c>
      <c r="J61" s="261">
        <v>7.3</v>
      </c>
      <c r="K61" s="261">
        <v>0.216</v>
      </c>
      <c r="L61" s="261">
        <v>96</v>
      </c>
      <c r="M61" s="261">
        <f>K61*L61</f>
        <v>20.736000000000001</v>
      </c>
      <c r="N61" s="69">
        <v>9.1999999999999993</v>
      </c>
      <c r="O61" s="261">
        <v>10</v>
      </c>
      <c r="P61" s="261">
        <f>M61-N61-O61</f>
        <v>1.5360000000000014</v>
      </c>
      <c r="Q61" s="261"/>
      <c r="R61" s="261" t="s">
        <v>3480</v>
      </c>
      <c r="S61" s="26">
        <v>20191022</v>
      </c>
    </row>
    <row r="62" spans="1:24">
      <c r="A62" s="261">
        <v>20190522</v>
      </c>
      <c r="B62" s="261" t="s">
        <v>3644</v>
      </c>
      <c r="C62" s="261" t="s">
        <v>41</v>
      </c>
      <c r="D62" s="261">
        <v>61</v>
      </c>
      <c r="E62" s="59" t="s">
        <v>3645</v>
      </c>
      <c r="F62" s="58" t="s">
        <v>3646</v>
      </c>
      <c r="G62" s="37" t="s">
        <v>3647</v>
      </c>
      <c r="H62" s="37" t="s">
        <v>3648</v>
      </c>
      <c r="I62" s="37" t="s">
        <v>3447</v>
      </c>
      <c r="J62" s="261">
        <v>3.6</v>
      </c>
      <c r="K62" s="261">
        <v>0.83199999999999996</v>
      </c>
      <c r="L62" s="261">
        <v>48</v>
      </c>
      <c r="M62" s="261">
        <f>K62*L62</f>
        <v>39.936</v>
      </c>
      <c r="N62" s="68">
        <v>29.9</v>
      </c>
      <c r="O62" s="261">
        <v>10</v>
      </c>
      <c r="P62" s="261">
        <f>M62-N62-O62</f>
        <v>3.6000000000001364E-2</v>
      </c>
      <c r="Q62" s="261" t="s">
        <v>1018</v>
      </c>
      <c r="R62" s="261"/>
      <c r="S62" s="261" t="s">
        <v>371</v>
      </c>
    </row>
    <row r="63" spans="1:24">
      <c r="A63" s="261">
        <v>20190522</v>
      </c>
      <c r="B63" s="261" t="s">
        <v>3649</v>
      </c>
      <c r="C63" s="261" t="s">
        <v>20</v>
      </c>
      <c r="D63" s="261">
        <v>53</v>
      </c>
      <c r="E63" s="59" t="s">
        <v>3650</v>
      </c>
      <c r="F63" s="58" t="s">
        <v>3651</v>
      </c>
      <c r="G63" s="37" t="s">
        <v>3652</v>
      </c>
      <c r="H63" s="37" t="s">
        <v>3653</v>
      </c>
      <c r="I63" s="37" t="s">
        <v>3447</v>
      </c>
      <c r="J63" s="261">
        <v>3.5</v>
      </c>
      <c r="K63" s="261">
        <v>0.81200000000000006</v>
      </c>
      <c r="L63" s="261">
        <v>48</v>
      </c>
      <c r="M63" s="261">
        <f>K63*L63</f>
        <v>38.975999999999999</v>
      </c>
      <c r="N63" s="68">
        <v>28.9</v>
      </c>
      <c r="O63" s="261">
        <v>10</v>
      </c>
      <c r="P63" s="261">
        <f>M63-N63-O63</f>
        <v>7.6000000000000512E-2</v>
      </c>
      <c r="Q63" s="261" t="s">
        <v>1018</v>
      </c>
      <c r="R63" s="261"/>
      <c r="S63" s="261" t="s">
        <v>371</v>
      </c>
    </row>
    <row r="64" spans="1:24">
      <c r="A64" s="261">
        <v>20190522</v>
      </c>
      <c r="B64" s="261" t="s">
        <v>3654</v>
      </c>
      <c r="C64" s="261" t="s">
        <v>20</v>
      </c>
      <c r="D64" s="261">
        <v>56</v>
      </c>
      <c r="E64" s="59" t="s">
        <v>3655</v>
      </c>
      <c r="F64" s="58" t="s">
        <v>3656</v>
      </c>
      <c r="G64" s="37" t="s">
        <v>3657</v>
      </c>
      <c r="H64" s="37" t="s">
        <v>3658</v>
      </c>
      <c r="I64" s="37" t="s">
        <v>3447</v>
      </c>
      <c r="J64" s="261">
        <v>7</v>
      </c>
      <c r="K64" s="261">
        <v>0.52800000000000002</v>
      </c>
      <c r="L64" s="261">
        <v>74</v>
      </c>
      <c r="M64" s="261">
        <f>K64*L64</f>
        <v>39.072000000000003</v>
      </c>
      <c r="N64" s="69">
        <v>22.3</v>
      </c>
      <c r="O64" s="261">
        <v>10</v>
      </c>
      <c r="P64" s="261">
        <f>M64-N64-O64</f>
        <v>6.772000000000002</v>
      </c>
      <c r="Q64" s="261" t="s">
        <v>1018</v>
      </c>
      <c r="R64" s="261"/>
      <c r="S64" s="261" t="s">
        <v>371</v>
      </c>
    </row>
    <row r="65" spans="1:19">
      <c r="A65" s="65">
        <v>20190522</v>
      </c>
      <c r="B65" s="65" t="s">
        <v>3659</v>
      </c>
      <c r="C65" s="65" t="s">
        <v>20</v>
      </c>
      <c r="D65" s="65">
        <v>72</v>
      </c>
      <c r="E65" s="192" t="s">
        <v>3660</v>
      </c>
      <c r="F65" s="191" t="s">
        <v>3661</v>
      </c>
      <c r="G65" s="176" t="s">
        <v>3662</v>
      </c>
      <c r="H65" s="176" t="s">
        <v>3663</v>
      </c>
      <c r="I65" s="176" t="s">
        <v>3447</v>
      </c>
      <c r="J65" s="65">
        <v>7.3</v>
      </c>
      <c r="K65" s="65">
        <v>0.47399999999999998</v>
      </c>
      <c r="L65" s="65">
        <v>76</v>
      </c>
      <c r="M65" s="65">
        <f>K65*L65</f>
        <v>36.024000000000001</v>
      </c>
      <c r="N65" s="174">
        <v>19.7</v>
      </c>
      <c r="O65" s="65">
        <v>10</v>
      </c>
      <c r="P65" s="65">
        <f>M65-N65-O65</f>
        <v>6.3240000000000016</v>
      </c>
      <c r="Q65" s="65" t="s">
        <v>1018</v>
      </c>
      <c r="R65" s="261"/>
      <c r="S65" s="261" t="s">
        <v>371</v>
      </c>
    </row>
    <row r="66" spans="1:19">
      <c r="A66" s="261">
        <v>20190522</v>
      </c>
      <c r="B66" s="261" t="s">
        <v>3735</v>
      </c>
      <c r="C66" s="261" t="s">
        <v>20</v>
      </c>
      <c r="D66" s="261">
        <v>65</v>
      </c>
      <c r="E66" s="57" t="s">
        <v>3736</v>
      </c>
      <c r="F66" s="58" t="s">
        <v>3737</v>
      </c>
      <c r="G66" s="82" t="s">
        <v>3738</v>
      </c>
      <c r="H66" s="37" t="s">
        <v>3739</v>
      </c>
      <c r="I66" s="37" t="s">
        <v>3442</v>
      </c>
      <c r="J66" s="261">
        <v>7.4</v>
      </c>
      <c r="K66" s="261">
        <v>0.79200000000000004</v>
      </c>
      <c r="L66" s="261">
        <v>53</v>
      </c>
      <c r="M66" s="250">
        <f>K66*L66</f>
        <v>41.975999999999999</v>
      </c>
      <c r="N66" s="152">
        <v>31.975999999999999</v>
      </c>
      <c r="O66" s="261">
        <v>10</v>
      </c>
      <c r="P66" s="261">
        <f>M66-N66-O66</f>
        <v>0</v>
      </c>
      <c r="Q66" s="261" t="s">
        <v>1018</v>
      </c>
      <c r="R66" s="261"/>
      <c r="S66" s="261" t="s">
        <v>371</v>
      </c>
    </row>
    <row r="67" spans="1:19">
      <c r="A67" s="261">
        <v>20190522</v>
      </c>
      <c r="B67" s="261" t="s">
        <v>3740</v>
      </c>
      <c r="C67" s="261" t="s">
        <v>41</v>
      </c>
      <c r="D67" s="261">
        <v>61</v>
      </c>
      <c r="E67" s="57" t="s">
        <v>3741</v>
      </c>
      <c r="F67" s="58" t="s">
        <v>3742</v>
      </c>
      <c r="G67" s="82" t="s">
        <v>3743</v>
      </c>
      <c r="H67" s="37" t="s">
        <v>3744</v>
      </c>
      <c r="I67" s="37" t="s">
        <v>3442</v>
      </c>
      <c r="J67" s="261">
        <v>7</v>
      </c>
      <c r="K67" s="261">
        <v>0.65600000000000003</v>
      </c>
      <c r="L67" s="261">
        <v>53</v>
      </c>
      <c r="M67" s="250">
        <f>K67*L67</f>
        <v>34.768000000000001</v>
      </c>
      <c r="N67" s="152">
        <v>24.768000000000001</v>
      </c>
      <c r="O67" s="261">
        <v>10</v>
      </c>
      <c r="P67" s="261">
        <f>M67-N67-O67</f>
        <v>0</v>
      </c>
      <c r="Q67" s="261" t="s">
        <v>1018</v>
      </c>
      <c r="R67" s="261"/>
      <c r="S67" s="261" t="s">
        <v>371</v>
      </c>
    </row>
    <row r="68" spans="1:19">
      <c r="A68" s="261">
        <v>20190522</v>
      </c>
      <c r="B68" s="261" t="s">
        <v>3745</v>
      </c>
      <c r="C68" s="261" t="s">
        <v>41</v>
      </c>
      <c r="D68" s="261">
        <v>56</v>
      </c>
      <c r="E68" s="57" t="s">
        <v>3746</v>
      </c>
      <c r="F68" s="58" t="s">
        <v>3747</v>
      </c>
      <c r="G68" s="82"/>
      <c r="H68" s="37" t="s">
        <v>3748</v>
      </c>
      <c r="I68" s="37" t="s">
        <v>3447</v>
      </c>
      <c r="J68" s="261">
        <v>3.6</v>
      </c>
      <c r="K68" s="261">
        <v>0.46</v>
      </c>
      <c r="L68" s="261">
        <v>45</v>
      </c>
      <c r="M68" s="250">
        <f>K68*L68</f>
        <v>20.7</v>
      </c>
      <c r="N68" s="152">
        <v>10.7</v>
      </c>
      <c r="O68" s="261">
        <v>10</v>
      </c>
      <c r="P68" s="261">
        <f>M68-N68-O68</f>
        <v>0</v>
      </c>
      <c r="Q68" s="261" t="s">
        <v>1018</v>
      </c>
      <c r="R68" s="261"/>
      <c r="S68" s="261" t="s">
        <v>371</v>
      </c>
    </row>
    <row r="69" spans="1:19">
      <c r="A69" s="261">
        <v>20190522</v>
      </c>
      <c r="B69" s="261" t="s">
        <v>3749</v>
      </c>
      <c r="C69" s="261" t="s">
        <v>41</v>
      </c>
      <c r="D69" s="261">
        <v>72</v>
      </c>
      <c r="E69" s="57" t="s">
        <v>3750</v>
      </c>
      <c r="F69" s="58" t="s">
        <v>3751</v>
      </c>
      <c r="G69" s="82"/>
      <c r="H69" s="37" t="s">
        <v>3752</v>
      </c>
      <c r="I69" s="37" t="s">
        <v>3447</v>
      </c>
      <c r="J69" s="261">
        <v>3.6</v>
      </c>
      <c r="K69" s="261">
        <v>0.52</v>
      </c>
      <c r="L69" s="261">
        <v>45</v>
      </c>
      <c r="M69" s="250">
        <f>K69*L69</f>
        <v>23.400000000000002</v>
      </c>
      <c r="N69" s="152">
        <v>13.400000000000002</v>
      </c>
      <c r="O69" s="261">
        <v>10</v>
      </c>
      <c r="P69" s="261">
        <f>M69-N69-O69</f>
        <v>0</v>
      </c>
      <c r="Q69" s="261"/>
      <c r="R69" s="261" t="s">
        <v>3480</v>
      </c>
      <c r="S69" s="26">
        <v>20191022</v>
      </c>
    </row>
    <row r="70" spans="1:19">
      <c r="A70" s="261">
        <v>20190522</v>
      </c>
      <c r="B70" s="261" t="s">
        <v>3753</v>
      </c>
      <c r="C70" s="261" t="s">
        <v>20</v>
      </c>
      <c r="D70" s="261">
        <v>74</v>
      </c>
      <c r="E70" s="57" t="s">
        <v>3754</v>
      </c>
      <c r="F70" s="58" t="s">
        <v>3755</v>
      </c>
      <c r="G70" s="82"/>
      <c r="H70" s="37" t="s">
        <v>3756</v>
      </c>
      <c r="I70" s="37" t="s">
        <v>3447</v>
      </c>
      <c r="J70" s="261">
        <v>3.6</v>
      </c>
      <c r="K70" s="261">
        <v>0.78</v>
      </c>
      <c r="L70" s="261">
        <v>45</v>
      </c>
      <c r="M70" s="261">
        <f>K70*L70</f>
        <v>35.1</v>
      </c>
      <c r="N70" s="69">
        <v>25</v>
      </c>
      <c r="O70" s="261">
        <v>10</v>
      </c>
      <c r="P70" s="261">
        <f>M70-N70-O70</f>
        <v>0.10000000000000142</v>
      </c>
      <c r="Q70" s="261"/>
      <c r="R70" s="261" t="s">
        <v>3480</v>
      </c>
      <c r="S70" s="26">
        <v>20191022</v>
      </c>
    </row>
    <row r="71" spans="1:19">
      <c r="A71" s="261">
        <v>20190522</v>
      </c>
      <c r="B71" s="261" t="s">
        <v>3757</v>
      </c>
      <c r="C71" s="261" t="s">
        <v>41</v>
      </c>
      <c r="D71" s="261"/>
      <c r="E71" s="57" t="s">
        <v>3758</v>
      </c>
      <c r="F71" s="58" t="s">
        <v>3759</v>
      </c>
      <c r="G71" s="82" t="s">
        <v>3760</v>
      </c>
      <c r="H71" s="37" t="s">
        <v>3761</v>
      </c>
      <c r="I71" s="37" t="s">
        <v>3442</v>
      </c>
      <c r="J71" s="261">
        <v>7.4</v>
      </c>
      <c r="K71" s="261">
        <v>0.46600000000000003</v>
      </c>
      <c r="L71" s="261">
        <v>71</v>
      </c>
      <c r="M71" s="250">
        <f>K71*L71</f>
        <v>33.085999999999999</v>
      </c>
      <c r="N71" s="152">
        <v>19.805</v>
      </c>
      <c r="O71" s="261">
        <v>10</v>
      </c>
      <c r="P71" s="261">
        <f>M71-N71-O71</f>
        <v>3.2809999999999988</v>
      </c>
      <c r="Q71" s="261" t="s">
        <v>1018</v>
      </c>
      <c r="R71" s="261"/>
      <c r="S71" s="261" t="s">
        <v>371</v>
      </c>
    </row>
    <row r="72" spans="1:19">
      <c r="A72" s="261">
        <v>20190522</v>
      </c>
      <c r="B72" s="261" t="s">
        <v>3762</v>
      </c>
      <c r="C72" s="261" t="s">
        <v>20</v>
      </c>
      <c r="D72" s="261"/>
      <c r="E72" s="57" t="s">
        <v>3763</v>
      </c>
      <c r="F72" s="58" t="s">
        <v>3764</v>
      </c>
      <c r="G72" s="82" t="s">
        <v>3765</v>
      </c>
      <c r="H72" s="37" t="s">
        <v>3766</v>
      </c>
      <c r="I72" s="37" t="s">
        <v>3442</v>
      </c>
      <c r="J72" s="261">
        <v>7.1</v>
      </c>
      <c r="K72" s="261">
        <v>0.53400000000000003</v>
      </c>
      <c r="L72" s="261">
        <v>69</v>
      </c>
      <c r="M72" s="250">
        <f>K72*L72</f>
        <v>36.846000000000004</v>
      </c>
      <c r="N72" s="152">
        <v>22.695</v>
      </c>
      <c r="O72" s="261">
        <v>10</v>
      </c>
      <c r="P72" s="261">
        <f>M72-N72-O72</f>
        <v>4.1510000000000034</v>
      </c>
      <c r="Q72" s="261" t="s">
        <v>1018</v>
      </c>
      <c r="R72" s="261"/>
      <c r="S72" s="261" t="s">
        <v>371</v>
      </c>
    </row>
    <row r="73" spans="1:19">
      <c r="A73" s="261">
        <v>20190522</v>
      </c>
      <c r="B73" s="261" t="s">
        <v>3767</v>
      </c>
      <c r="C73" s="261" t="s">
        <v>41</v>
      </c>
      <c r="D73" s="261">
        <v>74</v>
      </c>
      <c r="E73" s="57" t="s">
        <v>3768</v>
      </c>
      <c r="F73" s="58" t="s">
        <v>3769</v>
      </c>
      <c r="G73" s="82"/>
      <c r="H73" s="37" t="s">
        <v>3770</v>
      </c>
      <c r="I73" s="37" t="s">
        <v>3447</v>
      </c>
      <c r="J73" s="261">
        <v>3.5</v>
      </c>
      <c r="K73" s="261">
        <v>1.04</v>
      </c>
      <c r="L73" s="261">
        <v>45</v>
      </c>
      <c r="M73" s="261">
        <f>K73*L73</f>
        <v>46.800000000000004</v>
      </c>
      <c r="N73" s="69">
        <v>36</v>
      </c>
      <c r="O73" s="261">
        <v>10</v>
      </c>
      <c r="P73" s="261">
        <f>M73-N73-O73</f>
        <v>0.80000000000000426</v>
      </c>
      <c r="Q73" s="261" t="s">
        <v>1018</v>
      </c>
      <c r="R73" s="261"/>
      <c r="S73" s="261" t="s">
        <v>371</v>
      </c>
    </row>
    <row r="74" spans="1:19">
      <c r="A74" s="65">
        <v>20190522</v>
      </c>
      <c r="B74" s="65" t="s">
        <v>3771</v>
      </c>
      <c r="C74" s="65" t="s">
        <v>41</v>
      </c>
      <c r="D74" s="65">
        <v>65</v>
      </c>
      <c r="E74" s="171" t="s">
        <v>3772</v>
      </c>
      <c r="F74" s="191" t="s">
        <v>3773</v>
      </c>
      <c r="G74" s="189"/>
      <c r="H74" s="176" t="s">
        <v>3774</v>
      </c>
      <c r="I74" s="176" t="s">
        <v>3447</v>
      </c>
      <c r="J74" s="65">
        <v>3.5</v>
      </c>
      <c r="K74" s="65">
        <v>0.35199999999999998</v>
      </c>
      <c r="L74" s="65">
        <v>45</v>
      </c>
      <c r="M74" s="65">
        <f>K74*L74</f>
        <v>15.84</v>
      </c>
      <c r="N74" s="190"/>
      <c r="O74" s="65">
        <v>10</v>
      </c>
      <c r="P74" s="65">
        <f>M74-N74-O74</f>
        <v>5.84</v>
      </c>
      <c r="R74" s="261"/>
      <c r="S74" s="261"/>
    </row>
    <row r="75" spans="1:19">
      <c r="A75" s="261">
        <v>20190522</v>
      </c>
      <c r="B75" s="261" t="s">
        <v>3775</v>
      </c>
      <c r="C75" s="261" t="s">
        <v>41</v>
      </c>
      <c r="D75" s="261">
        <v>63</v>
      </c>
      <c r="E75" s="57" t="s">
        <v>3776</v>
      </c>
      <c r="F75" s="58" t="s">
        <v>3777</v>
      </c>
      <c r="G75" s="82" t="s">
        <v>3778</v>
      </c>
      <c r="H75" s="37" t="s">
        <v>3779</v>
      </c>
      <c r="I75" s="37" t="s">
        <v>3442</v>
      </c>
      <c r="J75" s="261">
        <v>7.3</v>
      </c>
      <c r="K75" s="261">
        <v>0.64</v>
      </c>
      <c r="L75" s="261">
        <v>61</v>
      </c>
      <c r="M75" s="250">
        <f>K75*L75</f>
        <v>39.04</v>
      </c>
      <c r="N75" s="152">
        <v>27.2</v>
      </c>
      <c r="O75" s="261">
        <v>10</v>
      </c>
      <c r="P75" s="261">
        <f>M75-N75-O75</f>
        <v>1.8399999999999999</v>
      </c>
      <c r="Q75" s="261" t="s">
        <v>1018</v>
      </c>
      <c r="R75" s="261"/>
      <c r="S75" s="261" t="s">
        <v>371</v>
      </c>
    </row>
    <row r="76" spans="1:19">
      <c r="A76" s="65">
        <v>20190522</v>
      </c>
      <c r="B76" s="65" t="s">
        <v>3780</v>
      </c>
      <c r="C76" s="65" t="s">
        <v>20</v>
      </c>
      <c r="D76" s="65">
        <v>62</v>
      </c>
      <c r="E76" s="171" t="s">
        <v>3781</v>
      </c>
      <c r="F76" s="191" t="s">
        <v>3782</v>
      </c>
      <c r="G76" s="189"/>
      <c r="H76" s="176" t="s">
        <v>3783</v>
      </c>
      <c r="I76" s="176" t="s">
        <v>3447</v>
      </c>
      <c r="J76" s="65">
        <v>3.5</v>
      </c>
      <c r="K76" s="65">
        <v>0.37</v>
      </c>
      <c r="L76" s="65">
        <v>45</v>
      </c>
      <c r="M76" s="65">
        <f>K76*L76</f>
        <v>16.649999999999999</v>
      </c>
      <c r="N76" s="190"/>
      <c r="O76" s="65">
        <v>10</v>
      </c>
      <c r="P76" s="65">
        <f>M76-N76-O76</f>
        <v>6.6499999999999986</v>
      </c>
      <c r="R76" s="261"/>
      <c r="S76" s="261"/>
    </row>
    <row r="77" spans="1:19">
      <c r="A77" s="65">
        <v>20190522</v>
      </c>
      <c r="B77" s="65" t="s">
        <v>3784</v>
      </c>
      <c r="C77" s="65" t="s">
        <v>41</v>
      </c>
      <c r="D77" s="65">
        <v>55</v>
      </c>
      <c r="E77" s="171" t="s">
        <v>3785</v>
      </c>
      <c r="F77" s="191" t="s">
        <v>3786</v>
      </c>
      <c r="G77" s="189"/>
      <c r="H77" s="176" t="s">
        <v>3787</v>
      </c>
      <c r="I77" s="176" t="s">
        <v>3447</v>
      </c>
      <c r="J77" s="65">
        <v>3.6</v>
      </c>
      <c r="K77" s="65">
        <v>0.26600000000000001</v>
      </c>
      <c r="L77" s="65">
        <v>45</v>
      </c>
      <c r="M77" s="65">
        <f>K77*L77</f>
        <v>11.97</v>
      </c>
      <c r="N77" s="190"/>
      <c r="O77" s="65">
        <v>10</v>
      </c>
      <c r="P77" s="65">
        <f>M77-N77-O77</f>
        <v>1.9700000000000006</v>
      </c>
      <c r="R77" s="261"/>
      <c r="S77" s="261"/>
    </row>
    <row r="78" spans="1:19">
      <c r="A78" s="65">
        <v>20190522</v>
      </c>
      <c r="B78" s="65" t="s">
        <v>3788</v>
      </c>
      <c r="C78" s="65" t="s">
        <v>41</v>
      </c>
      <c r="D78" s="65">
        <v>70</v>
      </c>
      <c r="E78" s="171" t="s">
        <v>3789</v>
      </c>
      <c r="F78" s="191" t="s">
        <v>3790</v>
      </c>
      <c r="G78" s="189"/>
      <c r="H78" s="176" t="s">
        <v>3791</v>
      </c>
      <c r="I78" s="176" t="s">
        <v>3447</v>
      </c>
      <c r="J78" s="65">
        <v>3.5</v>
      </c>
      <c r="K78" s="65">
        <v>0.38</v>
      </c>
      <c r="L78" s="65">
        <v>40</v>
      </c>
      <c r="M78" s="65">
        <f>K78*L78</f>
        <v>15.2</v>
      </c>
      <c r="N78" s="190"/>
      <c r="O78" s="65">
        <v>10</v>
      </c>
      <c r="P78" s="65">
        <f>M78-N78-O78</f>
        <v>5.1999999999999993</v>
      </c>
      <c r="R78" s="261"/>
      <c r="S78" s="261"/>
    </row>
    <row r="79" spans="1:19">
      <c r="A79" s="65">
        <v>20190522</v>
      </c>
      <c r="B79" s="65" t="s">
        <v>3792</v>
      </c>
      <c r="C79" s="65" t="s">
        <v>20</v>
      </c>
      <c r="D79" s="65">
        <v>51</v>
      </c>
      <c r="E79" s="171" t="s">
        <v>3793</v>
      </c>
      <c r="F79" s="191" t="s">
        <v>3794</v>
      </c>
      <c r="G79" s="189"/>
      <c r="H79" s="176" t="s">
        <v>3795</v>
      </c>
      <c r="I79" s="176" t="s">
        <v>3447</v>
      </c>
      <c r="J79" s="65">
        <v>3.5</v>
      </c>
      <c r="K79" s="65">
        <v>0.254</v>
      </c>
      <c r="L79" s="65">
        <v>42</v>
      </c>
      <c r="M79" s="65">
        <f>K79*L79</f>
        <v>10.667999999999999</v>
      </c>
      <c r="N79" s="190"/>
      <c r="O79" s="65">
        <v>10</v>
      </c>
      <c r="P79" s="65">
        <f>M79-N79-O79</f>
        <v>0.66799999999999926</v>
      </c>
      <c r="R79" s="261"/>
      <c r="S79" s="261"/>
    </row>
    <row r="80" spans="1:19">
      <c r="A80" s="261">
        <v>20190522</v>
      </c>
      <c r="B80" s="261" t="s">
        <v>3796</v>
      </c>
      <c r="C80" s="261" t="s">
        <v>41</v>
      </c>
      <c r="D80" s="261">
        <v>64</v>
      </c>
      <c r="E80" s="57" t="s">
        <v>3797</v>
      </c>
      <c r="F80" s="58" t="s">
        <v>3798</v>
      </c>
      <c r="G80" s="82"/>
      <c r="H80" s="37" t="s">
        <v>3799</v>
      </c>
      <c r="I80" s="37" t="s">
        <v>3447</v>
      </c>
      <c r="J80" s="261">
        <v>3.6</v>
      </c>
      <c r="K80" s="261">
        <v>0.55400000000000005</v>
      </c>
      <c r="L80" s="261">
        <v>42</v>
      </c>
      <c r="M80" s="250">
        <f>K80*L80</f>
        <v>23.268000000000001</v>
      </c>
      <c r="N80" s="152">
        <v>13.268000000000001</v>
      </c>
      <c r="O80" s="261">
        <v>10</v>
      </c>
      <c r="P80" s="261">
        <f>M80-N80-O80</f>
        <v>0</v>
      </c>
      <c r="Q80" s="261" t="s">
        <v>1018</v>
      </c>
      <c r="R80" s="261"/>
      <c r="S80" s="261" t="s">
        <v>371</v>
      </c>
    </row>
    <row r="81" spans="1:19">
      <c r="A81" s="65">
        <v>20190522</v>
      </c>
      <c r="B81" s="65" t="s">
        <v>3800</v>
      </c>
      <c r="C81" s="65" t="s">
        <v>20</v>
      </c>
      <c r="D81" s="65">
        <v>56</v>
      </c>
      <c r="E81" s="171" t="s">
        <v>3801</v>
      </c>
      <c r="F81" s="191" t="s">
        <v>3802</v>
      </c>
      <c r="G81" s="189"/>
      <c r="H81" s="176" t="s">
        <v>3803</v>
      </c>
      <c r="I81" s="176" t="s">
        <v>3447</v>
      </c>
      <c r="J81" s="65">
        <v>3.5</v>
      </c>
      <c r="K81" s="65">
        <v>0.17</v>
      </c>
      <c r="L81" s="65">
        <v>42</v>
      </c>
      <c r="M81" s="65">
        <f>K81*L81</f>
        <v>7.1400000000000006</v>
      </c>
      <c r="N81" s="190"/>
      <c r="P81" s="65">
        <f>M81-N81-O81</f>
        <v>7.1400000000000006</v>
      </c>
      <c r="R81" s="261"/>
      <c r="S81" s="261"/>
    </row>
    <row r="82" spans="1:19">
      <c r="A82" s="261">
        <v>20190522</v>
      </c>
      <c r="B82" s="261" t="s">
        <v>3804</v>
      </c>
      <c r="C82" s="261" t="s">
        <v>20</v>
      </c>
      <c r="D82" s="261">
        <v>62</v>
      </c>
      <c r="E82" s="57" t="s">
        <v>3805</v>
      </c>
      <c r="F82" s="58" t="s">
        <v>3806</v>
      </c>
      <c r="G82" s="82" t="s">
        <v>3807</v>
      </c>
      <c r="H82" s="37" t="s">
        <v>3808</v>
      </c>
      <c r="I82" s="37" t="s">
        <v>3442</v>
      </c>
      <c r="J82" s="261">
        <v>7.1</v>
      </c>
      <c r="K82" s="261">
        <v>0.97399999999999998</v>
      </c>
      <c r="L82" s="261">
        <v>66</v>
      </c>
      <c r="M82" s="250">
        <f>K82*L82</f>
        <v>64.283999999999992</v>
      </c>
      <c r="N82" s="152">
        <v>40</v>
      </c>
      <c r="O82" s="261">
        <v>10</v>
      </c>
      <c r="P82" s="261">
        <f>M82-N82-O82</f>
        <v>14.283999999999992</v>
      </c>
      <c r="Q82" s="261" t="s">
        <v>1018</v>
      </c>
      <c r="R82" s="261"/>
      <c r="S82" s="261" t="s">
        <v>371</v>
      </c>
    </row>
    <row r="83" spans="1:19">
      <c r="A83" s="65">
        <v>20190522</v>
      </c>
      <c r="B83" s="65" t="s">
        <v>3809</v>
      </c>
      <c r="C83" s="65" t="s">
        <v>41</v>
      </c>
      <c r="D83" s="65">
        <v>61</v>
      </c>
      <c r="E83" s="171" t="s">
        <v>3810</v>
      </c>
      <c r="F83" s="191" t="s">
        <v>3811</v>
      </c>
      <c r="G83" s="189"/>
      <c r="H83" s="176" t="s">
        <v>3812</v>
      </c>
      <c r="I83" s="176" t="s">
        <v>3447</v>
      </c>
      <c r="J83" s="65">
        <v>3.5</v>
      </c>
      <c r="K83" s="65">
        <v>0.314</v>
      </c>
      <c r="L83" s="65">
        <v>42</v>
      </c>
      <c r="M83" s="65">
        <f>K83*L83</f>
        <v>13.188000000000001</v>
      </c>
      <c r="N83" s="190"/>
      <c r="O83" s="65">
        <v>10</v>
      </c>
      <c r="P83" s="65">
        <f>M83-N83-O83</f>
        <v>3.1880000000000006</v>
      </c>
      <c r="R83" s="261"/>
      <c r="S83" s="261"/>
    </row>
    <row r="84" spans="1:19">
      <c r="A84" s="65">
        <v>20190522</v>
      </c>
      <c r="B84" s="65" t="s">
        <v>3813</v>
      </c>
      <c r="C84" s="65" t="s">
        <v>41</v>
      </c>
      <c r="D84" s="65">
        <v>58</v>
      </c>
      <c r="E84" s="171" t="s">
        <v>3814</v>
      </c>
      <c r="F84" s="191" t="s">
        <v>3815</v>
      </c>
      <c r="G84" s="189"/>
      <c r="H84" s="176" t="s">
        <v>3816</v>
      </c>
      <c r="I84" s="176" t="s">
        <v>3447</v>
      </c>
      <c r="J84" s="65">
        <v>3.5</v>
      </c>
      <c r="K84" s="65">
        <v>0.24199999999999999</v>
      </c>
      <c r="L84" s="65">
        <v>42</v>
      </c>
      <c r="M84" s="65">
        <f>K84*L84</f>
        <v>10.164</v>
      </c>
      <c r="N84" s="190"/>
      <c r="O84" s="65">
        <v>9.68</v>
      </c>
      <c r="P84" s="65">
        <f>M84-N84-O84</f>
        <v>0.48399999999999999</v>
      </c>
      <c r="R84" s="261"/>
      <c r="S84" s="261"/>
    </row>
    <row r="85" spans="1:19">
      <c r="A85" s="65">
        <v>20190522</v>
      </c>
      <c r="B85" s="65" t="s">
        <v>3817</v>
      </c>
      <c r="C85" s="65" t="s">
        <v>41</v>
      </c>
      <c r="D85" s="65">
        <v>53</v>
      </c>
      <c r="E85" s="171" t="s">
        <v>3818</v>
      </c>
      <c r="F85" s="191" t="s">
        <v>3819</v>
      </c>
      <c r="G85" s="189"/>
      <c r="H85" s="176" t="s">
        <v>3820</v>
      </c>
      <c r="I85" s="176" t="s">
        <v>3447</v>
      </c>
      <c r="J85" s="65">
        <v>3.5</v>
      </c>
      <c r="K85" s="65">
        <v>0.17199999999999999</v>
      </c>
      <c r="L85" s="65">
        <v>42</v>
      </c>
      <c r="M85" s="65">
        <f>K85*L85</f>
        <v>7.2239999999999993</v>
      </c>
      <c r="N85" s="190"/>
      <c r="O85" s="65">
        <v>6.88</v>
      </c>
      <c r="P85" s="65">
        <f>M85-N85-O85</f>
        <v>0.34399999999999942</v>
      </c>
      <c r="R85" s="261"/>
      <c r="S85" s="261"/>
    </row>
    <row r="86" spans="1:19">
      <c r="A86" s="65">
        <v>20190522</v>
      </c>
      <c r="B86" s="65" t="s">
        <v>3821</v>
      </c>
      <c r="C86" s="65" t="s">
        <v>20</v>
      </c>
      <c r="D86" s="65">
        <v>53</v>
      </c>
      <c r="E86" s="171" t="s">
        <v>3822</v>
      </c>
      <c r="F86" s="191" t="s">
        <v>3823</v>
      </c>
      <c r="G86" s="189"/>
      <c r="H86" s="176" t="s">
        <v>3824</v>
      </c>
      <c r="I86" s="176" t="s">
        <v>3447</v>
      </c>
      <c r="J86" s="65">
        <v>3.5</v>
      </c>
      <c r="K86" s="65">
        <v>0.30399999999999999</v>
      </c>
      <c r="L86" s="65">
        <v>42</v>
      </c>
      <c r="M86" s="65">
        <f>K86*L86</f>
        <v>12.767999999999999</v>
      </c>
      <c r="N86" s="190"/>
      <c r="O86" s="65">
        <v>10</v>
      </c>
      <c r="P86" s="65">
        <f>M86-N86-O86</f>
        <v>2.7679999999999989</v>
      </c>
      <c r="R86" s="261"/>
      <c r="S86" s="261"/>
    </row>
    <row r="87" spans="1:19">
      <c r="A87" s="65">
        <v>20190522</v>
      </c>
      <c r="B87" s="65" t="s">
        <v>3825</v>
      </c>
      <c r="C87" s="65" t="s">
        <v>41</v>
      </c>
      <c r="D87" s="65">
        <v>58</v>
      </c>
      <c r="E87" s="171" t="s">
        <v>3826</v>
      </c>
      <c r="F87" s="191" t="s">
        <v>3827</v>
      </c>
      <c r="G87" s="189"/>
      <c r="H87" s="176" t="s">
        <v>3828</v>
      </c>
      <c r="I87" s="176" t="s">
        <v>3447</v>
      </c>
      <c r="J87" s="65">
        <v>3.5</v>
      </c>
      <c r="K87" s="65">
        <v>0.32600000000000001</v>
      </c>
      <c r="L87" s="65">
        <v>42</v>
      </c>
      <c r="M87" s="65">
        <f>K87*L87</f>
        <v>13.692</v>
      </c>
      <c r="N87" s="190"/>
      <c r="O87" s="65">
        <v>10</v>
      </c>
      <c r="P87" s="65">
        <f>M87-N87-O87</f>
        <v>3.6920000000000002</v>
      </c>
      <c r="R87" s="261"/>
      <c r="S87" s="261"/>
    </row>
    <row r="88" spans="1:19">
      <c r="A88" s="65">
        <v>20190522</v>
      </c>
      <c r="B88" s="65" t="s">
        <v>3829</v>
      </c>
      <c r="C88" s="65" t="s">
        <v>20</v>
      </c>
      <c r="D88" s="65">
        <v>60</v>
      </c>
      <c r="E88" s="171" t="s">
        <v>3830</v>
      </c>
      <c r="F88" s="191" t="s">
        <v>3831</v>
      </c>
      <c r="G88" s="189"/>
      <c r="H88" s="176" t="s">
        <v>3832</v>
      </c>
      <c r="I88" s="176" t="s">
        <v>3447</v>
      </c>
      <c r="J88" s="65">
        <v>3.5</v>
      </c>
      <c r="K88" s="65">
        <v>0.16600000000000001</v>
      </c>
      <c r="L88" s="65">
        <v>42</v>
      </c>
      <c r="M88" s="65">
        <f>K88*L88</f>
        <v>6.9720000000000004</v>
      </c>
      <c r="N88" s="190"/>
      <c r="P88" s="65">
        <f>M88-N88-O88</f>
        <v>6.9720000000000004</v>
      </c>
      <c r="R88" s="261"/>
      <c r="S88" s="261"/>
    </row>
    <row r="89" spans="1:19">
      <c r="A89" s="65">
        <v>20190522</v>
      </c>
      <c r="B89" s="65" t="s">
        <v>3833</v>
      </c>
      <c r="C89" s="65" t="s">
        <v>41</v>
      </c>
      <c r="D89" s="65">
        <v>57</v>
      </c>
      <c r="E89" s="171" t="s">
        <v>3834</v>
      </c>
      <c r="F89" s="191" t="s">
        <v>3835</v>
      </c>
      <c r="G89" s="189"/>
      <c r="H89" s="176" t="s">
        <v>3836</v>
      </c>
      <c r="I89" s="176" t="s">
        <v>3447</v>
      </c>
      <c r="J89" s="65">
        <v>3.5</v>
      </c>
      <c r="K89" s="65">
        <v>0.314</v>
      </c>
      <c r="L89" s="65">
        <v>42</v>
      </c>
      <c r="M89" s="65">
        <f>K89*L89</f>
        <v>13.188000000000001</v>
      </c>
      <c r="N89" s="190"/>
      <c r="O89" s="65">
        <v>10</v>
      </c>
      <c r="P89" s="65">
        <f>M89-N89-O89</f>
        <v>3.1880000000000006</v>
      </c>
      <c r="R89" s="261"/>
      <c r="S89" s="261"/>
    </row>
    <row r="90" spans="1:19">
      <c r="A90" s="65">
        <v>20190522</v>
      </c>
      <c r="B90" s="65" t="s">
        <v>3837</v>
      </c>
      <c r="C90" s="65" t="s">
        <v>41</v>
      </c>
      <c r="D90" s="65">
        <v>72</v>
      </c>
      <c r="E90" s="171" t="s">
        <v>3838</v>
      </c>
      <c r="F90" s="191" t="s">
        <v>3839</v>
      </c>
      <c r="G90" s="189"/>
      <c r="H90" s="176" t="s">
        <v>3840</v>
      </c>
      <c r="I90" s="176" t="s">
        <v>3447</v>
      </c>
      <c r="J90" s="65">
        <v>3.5</v>
      </c>
      <c r="K90" s="65">
        <v>0.45400000000000001</v>
      </c>
      <c r="L90" s="65">
        <v>42</v>
      </c>
      <c r="M90" s="65">
        <f>K90*L90</f>
        <v>19.068000000000001</v>
      </c>
      <c r="N90" s="190"/>
      <c r="O90" s="65">
        <v>10</v>
      </c>
      <c r="P90" s="65">
        <f>M90-N90-O90</f>
        <v>9.0680000000000014</v>
      </c>
      <c r="R90" s="261"/>
      <c r="S90" s="261"/>
    </row>
    <row r="91" spans="1:19">
      <c r="A91" s="65">
        <v>20190522</v>
      </c>
      <c r="B91" s="65" t="s">
        <v>3841</v>
      </c>
      <c r="C91" s="65" t="s">
        <v>41</v>
      </c>
      <c r="D91" s="65">
        <v>52</v>
      </c>
      <c r="E91" s="171" t="s">
        <v>3842</v>
      </c>
      <c r="F91" s="191" t="s">
        <v>3843</v>
      </c>
      <c r="G91" s="189"/>
      <c r="H91" s="176" t="s">
        <v>3844</v>
      </c>
      <c r="I91" s="176" t="s">
        <v>3447</v>
      </c>
      <c r="J91" s="65">
        <v>3.5</v>
      </c>
      <c r="K91" s="65">
        <v>0.40200000000000002</v>
      </c>
      <c r="L91" s="65">
        <v>42</v>
      </c>
      <c r="M91" s="65">
        <f>K91*L91</f>
        <v>16.884</v>
      </c>
      <c r="N91" s="190"/>
      <c r="O91" s="65">
        <v>10</v>
      </c>
      <c r="P91" s="65">
        <f>M91-N91-O91</f>
        <v>6.8840000000000003</v>
      </c>
      <c r="R91" s="261"/>
      <c r="S91" s="261"/>
    </row>
    <row r="92" spans="1:19">
      <c r="A92" s="65">
        <v>20190522</v>
      </c>
      <c r="B92" s="65" t="s">
        <v>3845</v>
      </c>
      <c r="C92" s="65" t="s">
        <v>41</v>
      </c>
      <c r="D92" s="65">
        <v>50</v>
      </c>
      <c r="E92" s="171" t="s">
        <v>3846</v>
      </c>
      <c r="F92" s="191" t="s">
        <v>3847</v>
      </c>
      <c r="G92" s="189"/>
      <c r="H92" s="176" t="s">
        <v>3848</v>
      </c>
      <c r="I92" s="176" t="s">
        <v>3447</v>
      </c>
      <c r="J92" s="65">
        <v>3.5</v>
      </c>
      <c r="K92" s="65">
        <v>0.32600000000000001</v>
      </c>
      <c r="L92" s="65">
        <v>42</v>
      </c>
      <c r="M92" s="65">
        <f>K92*L92</f>
        <v>13.692</v>
      </c>
      <c r="N92" s="190"/>
      <c r="P92" s="65">
        <f>M92-N92-O92</f>
        <v>13.692</v>
      </c>
      <c r="R92" s="261"/>
      <c r="S92" s="261"/>
    </row>
    <row r="93" spans="1:19">
      <c r="A93" s="261">
        <v>20190522</v>
      </c>
      <c r="B93" s="261" t="s">
        <v>3849</v>
      </c>
      <c r="C93" s="261" t="s">
        <v>20</v>
      </c>
      <c r="D93" s="261">
        <v>50</v>
      </c>
      <c r="E93" s="59" t="s">
        <v>3850</v>
      </c>
      <c r="F93" s="58" t="s">
        <v>3851</v>
      </c>
      <c r="G93" s="37" t="s">
        <v>3852</v>
      </c>
      <c r="H93" s="37" t="s">
        <v>3853</v>
      </c>
      <c r="I93" s="37" t="s">
        <v>3447</v>
      </c>
      <c r="J93" s="261">
        <v>7.3</v>
      </c>
      <c r="K93" s="261">
        <v>0.36799999999999999</v>
      </c>
      <c r="L93" s="261">
        <v>97</v>
      </c>
      <c r="M93" s="261">
        <f>K93*L93</f>
        <v>35.695999999999998</v>
      </c>
      <c r="N93" s="69">
        <v>15.6</v>
      </c>
      <c r="O93" s="261"/>
      <c r="P93" s="261">
        <f>M93-N93-O93</f>
        <v>20.095999999999997</v>
      </c>
      <c r="Q93" s="261" t="s">
        <v>1018</v>
      </c>
      <c r="R93" s="261"/>
      <c r="S93" s="261" t="s">
        <v>371</v>
      </c>
    </row>
    <row r="94" spans="1:19">
      <c r="A94" s="65">
        <v>20190522</v>
      </c>
      <c r="B94" s="65" t="s">
        <v>3854</v>
      </c>
      <c r="C94" s="65" t="s">
        <v>41</v>
      </c>
      <c r="D94" s="65">
        <v>50</v>
      </c>
      <c r="E94" s="192" t="s">
        <v>3855</v>
      </c>
      <c r="F94" s="191" t="s">
        <v>3856</v>
      </c>
      <c r="G94" s="176" t="s">
        <v>3857</v>
      </c>
      <c r="H94" s="176" t="s">
        <v>3858</v>
      </c>
      <c r="I94" s="176" t="s">
        <v>3447</v>
      </c>
      <c r="J94" s="65">
        <v>3.5</v>
      </c>
      <c r="K94" s="65">
        <v>0.23599999999999999</v>
      </c>
      <c r="L94" s="65">
        <v>42</v>
      </c>
      <c r="M94" s="65">
        <f>K94*L94</f>
        <v>9.911999999999999</v>
      </c>
      <c r="N94" s="190"/>
      <c r="P94" s="65">
        <f>M94-N94-O94</f>
        <v>9.911999999999999</v>
      </c>
      <c r="R94" s="261"/>
      <c r="S94" s="261"/>
    </row>
    <row r="95" spans="1:19">
      <c r="A95" s="261">
        <v>20190522</v>
      </c>
      <c r="B95" s="261" t="s">
        <v>3859</v>
      </c>
      <c r="C95" s="261" t="s">
        <v>20</v>
      </c>
      <c r="D95" s="261">
        <v>65</v>
      </c>
      <c r="E95" s="59" t="s">
        <v>3860</v>
      </c>
      <c r="F95" s="58" t="s">
        <v>3861</v>
      </c>
      <c r="G95" s="37" t="s">
        <v>3862</v>
      </c>
      <c r="H95" s="37" t="s">
        <v>3863</v>
      </c>
      <c r="I95" s="37" t="s">
        <v>3447</v>
      </c>
      <c r="J95" s="261">
        <v>3.6</v>
      </c>
      <c r="K95" s="261">
        <v>0.66800000000000004</v>
      </c>
      <c r="L95" s="261">
        <v>42</v>
      </c>
      <c r="M95" s="250">
        <f>K95*L95</f>
        <v>28.056000000000001</v>
      </c>
      <c r="N95" s="152">
        <v>18.056000000000001</v>
      </c>
      <c r="O95" s="261">
        <v>10</v>
      </c>
      <c r="P95" s="261">
        <f>M95-N95-O95</f>
        <v>0</v>
      </c>
      <c r="Q95" s="261" t="s">
        <v>1018</v>
      </c>
      <c r="R95" s="261"/>
      <c r="S95" s="261" t="s">
        <v>371</v>
      </c>
    </row>
    <row r="96" spans="1:19" s="84" customFormat="1">
      <c r="A96" s="193">
        <v>20190725</v>
      </c>
      <c r="B96" s="193" t="s">
        <v>4285</v>
      </c>
      <c r="C96" s="193" t="s">
        <v>1021</v>
      </c>
      <c r="D96" s="66">
        <v>49</v>
      </c>
      <c r="E96" s="193" t="s">
        <v>4286</v>
      </c>
      <c r="F96" s="193" t="s">
        <v>4287</v>
      </c>
      <c r="G96" s="193" t="s">
        <v>4288</v>
      </c>
      <c r="H96" s="193" t="s">
        <v>4289</v>
      </c>
      <c r="I96" s="194" t="s">
        <v>3869</v>
      </c>
      <c r="J96" s="193">
        <v>3.6</v>
      </c>
      <c r="K96" s="193">
        <v>0.72</v>
      </c>
      <c r="L96" s="193">
        <v>46</v>
      </c>
      <c r="M96" s="245">
        <v>33.119999999999997</v>
      </c>
      <c r="N96" s="195">
        <v>23.119999999999997</v>
      </c>
      <c r="O96" s="193"/>
      <c r="P96" s="193"/>
      <c r="Q96" s="193"/>
    </row>
    <row r="97" spans="1:18" s="84" customFormat="1">
      <c r="A97" s="193">
        <v>20190725</v>
      </c>
      <c r="B97" s="193" t="s">
        <v>4165</v>
      </c>
      <c r="C97" s="193" t="s">
        <v>1021</v>
      </c>
      <c r="D97" s="66">
        <v>57</v>
      </c>
      <c r="E97" s="193" t="s">
        <v>4166</v>
      </c>
      <c r="F97" s="193" t="s">
        <v>4167</v>
      </c>
      <c r="G97" s="193" t="s">
        <v>4168</v>
      </c>
      <c r="H97" s="193" t="s">
        <v>4169</v>
      </c>
      <c r="I97" s="194" t="s">
        <v>3869</v>
      </c>
      <c r="J97" s="193">
        <v>3.6</v>
      </c>
      <c r="K97" s="193">
        <v>0.81</v>
      </c>
      <c r="L97" s="193">
        <v>50</v>
      </c>
      <c r="M97" s="245">
        <v>40.5</v>
      </c>
      <c r="N97" s="195">
        <v>30.5</v>
      </c>
      <c r="O97" s="193"/>
      <c r="P97" s="193"/>
      <c r="Q97" s="193"/>
    </row>
    <row r="98" spans="1:18" s="84" customFormat="1">
      <c r="A98" s="193">
        <v>20190725</v>
      </c>
      <c r="B98" s="193" t="s">
        <v>4055</v>
      </c>
      <c r="C98" s="193" t="s">
        <v>1021</v>
      </c>
      <c r="D98" s="66">
        <v>51</v>
      </c>
      <c r="E98" s="193" t="s">
        <v>4056</v>
      </c>
      <c r="F98" s="193" t="s">
        <v>4057</v>
      </c>
      <c r="G98" s="193" t="s">
        <v>4058</v>
      </c>
      <c r="H98" s="193" t="s">
        <v>4059</v>
      </c>
      <c r="I98" s="194" t="s">
        <v>3869</v>
      </c>
      <c r="J98" s="193">
        <v>3.6</v>
      </c>
      <c r="K98" s="193">
        <v>0.53800000000000003</v>
      </c>
      <c r="L98" s="193">
        <v>50</v>
      </c>
      <c r="M98" s="193">
        <v>26.900000000000002</v>
      </c>
      <c r="N98" s="195">
        <v>16.900000000000002</v>
      </c>
      <c r="O98" s="193"/>
      <c r="P98" s="193"/>
      <c r="Q98" s="193"/>
    </row>
    <row r="99" spans="1:18" s="84" customFormat="1">
      <c r="A99" s="193">
        <v>20190725</v>
      </c>
      <c r="B99" s="193" t="s">
        <v>4305</v>
      </c>
      <c r="C99" s="193" t="s">
        <v>1013</v>
      </c>
      <c r="D99" s="66">
        <v>51</v>
      </c>
      <c r="E99" s="193" t="s">
        <v>4306</v>
      </c>
      <c r="F99" s="193" t="s">
        <v>4307</v>
      </c>
      <c r="G99" s="193" t="s">
        <v>4308</v>
      </c>
      <c r="H99" s="193" t="s">
        <v>4309</v>
      </c>
      <c r="I99" s="194" t="s">
        <v>3869</v>
      </c>
      <c r="J99" s="193">
        <v>3.6</v>
      </c>
      <c r="K99" s="193">
        <v>0.96399999999999997</v>
      </c>
      <c r="L99" s="193">
        <v>46</v>
      </c>
      <c r="M99" s="245">
        <v>44.344000000000001</v>
      </c>
      <c r="N99" s="195">
        <v>34.344000000000001</v>
      </c>
      <c r="O99" s="193"/>
      <c r="P99" s="193"/>
      <c r="Q99" s="193"/>
    </row>
    <row r="100" spans="1:18" s="84" customFormat="1">
      <c r="A100" s="193">
        <v>20190725</v>
      </c>
      <c r="B100" s="193" t="s">
        <v>4005</v>
      </c>
      <c r="C100" s="193" t="s">
        <v>1021</v>
      </c>
      <c r="D100" s="66">
        <v>74</v>
      </c>
      <c r="E100" s="193" t="s">
        <v>4006</v>
      </c>
      <c r="F100" s="193" t="s">
        <v>4007</v>
      </c>
      <c r="G100" s="193" t="s">
        <v>4008</v>
      </c>
      <c r="H100" s="193" t="s">
        <v>4009</v>
      </c>
      <c r="I100" s="194" t="s">
        <v>3869</v>
      </c>
      <c r="J100" s="193">
        <v>3.6</v>
      </c>
      <c r="K100" s="193">
        <v>0.498</v>
      </c>
      <c r="L100" s="193">
        <v>49</v>
      </c>
      <c r="M100" s="193">
        <v>24.402000000000001</v>
      </c>
      <c r="N100" s="195">
        <v>14.402000000000001</v>
      </c>
      <c r="O100" s="193"/>
      <c r="P100" s="193"/>
      <c r="Q100" s="193"/>
    </row>
    <row r="101" spans="1:18" s="84" customFormat="1">
      <c r="A101" s="193">
        <v>20190725</v>
      </c>
      <c r="B101" s="193" t="s">
        <v>4080</v>
      </c>
      <c r="C101" s="193" t="s">
        <v>1021</v>
      </c>
      <c r="D101" s="66">
        <v>58</v>
      </c>
      <c r="E101" s="193" t="s">
        <v>4081</v>
      </c>
      <c r="F101" s="193" t="s">
        <v>4082</v>
      </c>
      <c r="G101" s="193" t="s">
        <v>4083</v>
      </c>
      <c r="H101" s="193" t="s">
        <v>4084</v>
      </c>
      <c r="I101" s="194" t="s">
        <v>3869</v>
      </c>
      <c r="J101" s="193">
        <v>3.6</v>
      </c>
      <c r="K101" s="193">
        <v>0.51</v>
      </c>
      <c r="L101" s="193">
        <v>49</v>
      </c>
      <c r="M101" s="245">
        <v>24.990000000000002</v>
      </c>
      <c r="N101" s="195">
        <v>14.990000000000002</v>
      </c>
      <c r="O101" s="193"/>
      <c r="P101" s="193"/>
      <c r="Q101" s="193"/>
    </row>
    <row r="102" spans="1:18" s="84" customFormat="1">
      <c r="A102" s="193">
        <v>20190725</v>
      </c>
      <c r="B102" s="193" t="s">
        <v>3992</v>
      </c>
      <c r="C102" s="193" t="s">
        <v>1021</v>
      </c>
      <c r="D102" s="66">
        <v>50</v>
      </c>
      <c r="E102" s="193" t="s">
        <v>3993</v>
      </c>
      <c r="F102" s="193" t="s">
        <v>3994</v>
      </c>
      <c r="G102" s="193" t="s">
        <v>3995</v>
      </c>
      <c r="H102" s="193" t="s">
        <v>3996</v>
      </c>
      <c r="I102" s="194" t="s">
        <v>3869</v>
      </c>
      <c r="J102" s="193" t="s">
        <v>3963</v>
      </c>
      <c r="K102" s="193" t="s">
        <v>3997</v>
      </c>
      <c r="L102" s="193" t="s">
        <v>3998</v>
      </c>
      <c r="M102" s="193">
        <v>21.3</v>
      </c>
      <c r="N102" s="195" t="s">
        <v>3999</v>
      </c>
      <c r="O102" s="193"/>
      <c r="P102" s="193">
        <f>0.254*60-10.8</f>
        <v>4.4399999999999995</v>
      </c>
      <c r="Q102" s="193"/>
      <c r="R102" s="202" t="s">
        <v>3914</v>
      </c>
    </row>
    <row r="103" spans="1:18" s="84" customFormat="1">
      <c r="A103" s="193">
        <v>20190725</v>
      </c>
      <c r="B103" s="193" t="s">
        <v>4160</v>
      </c>
      <c r="C103" s="193" t="s">
        <v>1021</v>
      </c>
      <c r="D103" s="66">
        <v>59</v>
      </c>
      <c r="E103" s="193" t="s">
        <v>4161</v>
      </c>
      <c r="F103" s="193" t="s">
        <v>4162</v>
      </c>
      <c r="G103" s="193" t="s">
        <v>4163</v>
      </c>
      <c r="H103" s="193" t="s">
        <v>4164</v>
      </c>
      <c r="I103" s="194" t="s">
        <v>3869</v>
      </c>
      <c r="J103" s="193">
        <v>3.6</v>
      </c>
      <c r="K103" s="193">
        <v>0.6</v>
      </c>
      <c r="L103" s="193">
        <v>50</v>
      </c>
      <c r="M103" s="245">
        <v>30</v>
      </c>
      <c r="N103" s="195">
        <v>20</v>
      </c>
      <c r="O103" s="193"/>
      <c r="P103" s="193"/>
      <c r="Q103" s="193"/>
    </row>
    <row r="104" spans="1:18" s="84" customFormat="1">
      <c r="A104" s="193">
        <v>20190725</v>
      </c>
      <c r="B104" s="193" t="s">
        <v>4060</v>
      </c>
      <c r="C104" s="193" t="s">
        <v>1013</v>
      </c>
      <c r="D104" s="66">
        <v>67</v>
      </c>
      <c r="E104" s="193" t="s">
        <v>4061</v>
      </c>
      <c r="F104" s="193" t="s">
        <v>4062</v>
      </c>
      <c r="G104" s="193" t="s">
        <v>4063</v>
      </c>
      <c r="H104" s="193" t="s">
        <v>4064</v>
      </c>
      <c r="I104" s="194" t="s">
        <v>3869</v>
      </c>
      <c r="J104" s="193">
        <v>3.6</v>
      </c>
      <c r="K104" s="193">
        <v>0.754</v>
      </c>
      <c r="L104" s="193">
        <v>50</v>
      </c>
      <c r="M104" s="245">
        <v>37.700000000000003</v>
      </c>
      <c r="N104" s="246">
        <v>27.700000000000003</v>
      </c>
      <c r="O104" s="193"/>
      <c r="P104" s="193"/>
      <c r="Q104" s="193"/>
    </row>
    <row r="105" spans="1:18" s="84" customFormat="1">
      <c r="A105" s="193">
        <v>20190725</v>
      </c>
      <c r="B105" s="193" t="s">
        <v>4115</v>
      </c>
      <c r="C105" s="193" t="s">
        <v>1021</v>
      </c>
      <c r="D105" s="66">
        <v>63</v>
      </c>
      <c r="E105" s="193" t="s">
        <v>4116</v>
      </c>
      <c r="F105" s="193" t="s">
        <v>4117</v>
      </c>
      <c r="G105" s="193" t="s">
        <v>4118</v>
      </c>
      <c r="H105" s="193" t="s">
        <v>4119</v>
      </c>
      <c r="I105" s="194" t="s">
        <v>3869</v>
      </c>
      <c r="J105" s="193">
        <v>3.6</v>
      </c>
      <c r="K105" s="193">
        <v>0.59599999999999997</v>
      </c>
      <c r="L105" s="193">
        <v>53</v>
      </c>
      <c r="M105" s="245">
        <v>31.587999999999997</v>
      </c>
      <c r="N105" s="195">
        <v>21.587999999999997</v>
      </c>
      <c r="O105" s="193"/>
      <c r="P105" s="193"/>
      <c r="Q105" s="193"/>
    </row>
    <row r="106" spans="1:18" s="84" customFormat="1">
      <c r="A106" s="193">
        <v>20190725</v>
      </c>
      <c r="B106" s="193" t="s">
        <v>4030</v>
      </c>
      <c r="C106" s="193" t="s">
        <v>1021</v>
      </c>
      <c r="D106" s="66">
        <v>66</v>
      </c>
      <c r="E106" s="193" t="s">
        <v>4031</v>
      </c>
      <c r="F106" s="193" t="s">
        <v>4032</v>
      </c>
      <c r="G106" s="193" t="s">
        <v>4033</v>
      </c>
      <c r="H106" s="193" t="s">
        <v>4034</v>
      </c>
      <c r="I106" s="194" t="s">
        <v>3869</v>
      </c>
      <c r="J106" s="193">
        <v>3.6</v>
      </c>
      <c r="K106" s="193">
        <v>0.58799999999999997</v>
      </c>
      <c r="L106" s="193">
        <v>50</v>
      </c>
      <c r="M106" s="193">
        <v>29.4</v>
      </c>
      <c r="N106" s="195">
        <v>19.399999999999999</v>
      </c>
      <c r="O106" s="193"/>
      <c r="P106" s="193"/>
      <c r="Q106" s="193"/>
    </row>
    <row r="107" spans="1:18" s="84" customFormat="1">
      <c r="A107" s="193">
        <v>20190725</v>
      </c>
      <c r="B107" s="193" t="s">
        <v>3972</v>
      </c>
      <c r="C107" s="193" t="s">
        <v>1021</v>
      </c>
      <c r="D107" s="66">
        <v>75</v>
      </c>
      <c r="E107" s="193" t="s">
        <v>3973</v>
      </c>
      <c r="F107" s="193" t="s">
        <v>3974</v>
      </c>
      <c r="G107" s="193" t="s">
        <v>3975</v>
      </c>
      <c r="H107" s="193" t="s">
        <v>3976</v>
      </c>
      <c r="I107" s="194" t="s">
        <v>3869</v>
      </c>
      <c r="J107" s="193" t="s">
        <v>3925</v>
      </c>
      <c r="K107" s="193" t="s">
        <v>3977</v>
      </c>
      <c r="L107" s="193" t="s">
        <v>3965</v>
      </c>
      <c r="M107" s="193">
        <v>29.8</v>
      </c>
      <c r="N107" s="195" t="s">
        <v>3978</v>
      </c>
      <c r="O107" s="193"/>
      <c r="P107" s="193">
        <f>0.642*60-27.3</f>
        <v>11.220000000000002</v>
      </c>
      <c r="Q107" s="193"/>
      <c r="R107" s="202" t="s">
        <v>3914</v>
      </c>
    </row>
    <row r="108" spans="1:18" s="84" customFormat="1">
      <c r="A108" s="193">
        <v>20190725</v>
      </c>
      <c r="B108" s="193" t="s">
        <v>4270</v>
      </c>
      <c r="C108" s="193" t="s">
        <v>1013</v>
      </c>
      <c r="D108" s="66">
        <v>68</v>
      </c>
      <c r="E108" s="193" t="s">
        <v>4271</v>
      </c>
      <c r="F108" s="193" t="s">
        <v>4272</v>
      </c>
      <c r="G108" s="193" t="s">
        <v>4273</v>
      </c>
      <c r="H108" s="193" t="s">
        <v>4274</v>
      </c>
      <c r="I108" s="194" t="s">
        <v>3869</v>
      </c>
      <c r="J108" s="193">
        <v>3.6</v>
      </c>
      <c r="K108" s="193">
        <v>0.51600000000000001</v>
      </c>
      <c r="L108" s="193">
        <v>49</v>
      </c>
      <c r="M108" s="245">
        <v>25.283999999999999</v>
      </c>
      <c r="N108" s="195">
        <v>15.283999999999999</v>
      </c>
      <c r="O108" s="193"/>
      <c r="P108" s="193"/>
      <c r="Q108" s="193"/>
    </row>
    <row r="109" spans="1:18" s="84" customFormat="1">
      <c r="A109" s="193">
        <v>20190725</v>
      </c>
      <c r="B109" s="193" t="s">
        <v>4205</v>
      </c>
      <c r="C109" s="193" t="s">
        <v>1013</v>
      </c>
      <c r="D109" s="66">
        <v>69</v>
      </c>
      <c r="E109" s="193" t="s">
        <v>4206</v>
      </c>
      <c r="F109" s="193" t="s">
        <v>4207</v>
      </c>
      <c r="G109" s="193" t="s">
        <v>4208</v>
      </c>
      <c r="H109" s="193" t="s">
        <v>4209</v>
      </c>
      <c r="I109" s="194" t="s">
        <v>3869</v>
      </c>
      <c r="J109" s="193">
        <v>3.6</v>
      </c>
      <c r="K109" s="193">
        <v>0.56599999999999995</v>
      </c>
      <c r="L109" s="193">
        <v>54</v>
      </c>
      <c r="M109" s="245">
        <v>30.563999999999997</v>
      </c>
      <c r="N109" s="195">
        <v>20.563999999999997</v>
      </c>
      <c r="O109" s="193"/>
      <c r="P109" s="193"/>
      <c r="Q109" s="193"/>
    </row>
    <row r="110" spans="1:18" s="84" customFormat="1">
      <c r="A110" s="193">
        <v>20190725</v>
      </c>
      <c r="B110" s="193" t="s">
        <v>4255</v>
      </c>
      <c r="C110" s="193" t="s">
        <v>1013</v>
      </c>
      <c r="D110" s="66">
        <v>72</v>
      </c>
      <c r="E110" s="193" t="s">
        <v>4256</v>
      </c>
      <c r="F110" s="193" t="s">
        <v>4257</v>
      </c>
      <c r="G110" s="193" t="s">
        <v>4258</v>
      </c>
      <c r="H110" s="193" t="s">
        <v>4259</v>
      </c>
      <c r="I110" s="194" t="s">
        <v>3869</v>
      </c>
      <c r="J110" s="193">
        <v>3.6</v>
      </c>
      <c r="K110" s="193">
        <v>0.57599999999999996</v>
      </c>
      <c r="L110" s="193">
        <v>50</v>
      </c>
      <c r="M110" s="245">
        <v>28.799999999999997</v>
      </c>
      <c r="N110" s="195">
        <v>18.799999999999997</v>
      </c>
      <c r="O110" s="193"/>
      <c r="P110" s="193"/>
      <c r="Q110" s="193"/>
    </row>
    <row r="111" spans="1:18" s="84" customFormat="1">
      <c r="A111" s="193">
        <v>20190725</v>
      </c>
      <c r="B111" s="193" t="s">
        <v>4125</v>
      </c>
      <c r="C111" s="193" t="s">
        <v>1021</v>
      </c>
      <c r="D111" s="66">
        <v>42</v>
      </c>
      <c r="E111" s="193" t="s">
        <v>4126</v>
      </c>
      <c r="F111" s="193" t="s">
        <v>4127</v>
      </c>
      <c r="G111" s="193" t="s">
        <v>4128</v>
      </c>
      <c r="H111" s="193" t="s">
        <v>4129</v>
      </c>
      <c r="I111" s="194" t="s">
        <v>3869</v>
      </c>
      <c r="J111" s="193">
        <v>3.6</v>
      </c>
      <c r="K111" s="193">
        <v>0.93400000000000005</v>
      </c>
      <c r="L111" s="193">
        <v>52</v>
      </c>
      <c r="M111" s="245">
        <v>48.568000000000005</v>
      </c>
      <c r="N111" s="195">
        <v>38.568000000000005</v>
      </c>
      <c r="O111" s="193"/>
      <c r="P111" s="193"/>
      <c r="Q111" s="193"/>
    </row>
    <row r="112" spans="1:18" s="84" customFormat="1">
      <c r="A112" s="193">
        <v>20190725</v>
      </c>
      <c r="B112" s="193" t="s">
        <v>4275</v>
      </c>
      <c r="C112" s="193" t="s">
        <v>1021</v>
      </c>
      <c r="D112" s="66">
        <v>65</v>
      </c>
      <c r="E112" s="193" t="s">
        <v>4276</v>
      </c>
      <c r="F112" s="193" t="s">
        <v>4277</v>
      </c>
      <c r="G112" s="193" t="s">
        <v>4278</v>
      </c>
      <c r="H112" s="193" t="s">
        <v>4279</v>
      </c>
      <c r="I112" s="194" t="s">
        <v>3869</v>
      </c>
      <c r="J112" s="193">
        <v>3.6</v>
      </c>
      <c r="K112" s="193">
        <v>0.44400000000000001</v>
      </c>
      <c r="L112" s="193">
        <v>42</v>
      </c>
      <c r="M112" s="245">
        <v>18.648</v>
      </c>
      <c r="N112" s="195"/>
      <c r="O112" s="193"/>
      <c r="P112" s="193"/>
      <c r="Q112" s="193"/>
    </row>
    <row r="113" spans="1:18" s="84" customFormat="1">
      <c r="A113" s="193">
        <v>20190725</v>
      </c>
      <c r="B113" s="193" t="s">
        <v>4210</v>
      </c>
      <c r="C113" s="193" t="s">
        <v>1013</v>
      </c>
      <c r="D113" s="66">
        <v>68</v>
      </c>
      <c r="E113" s="193" t="s">
        <v>4211</v>
      </c>
      <c r="F113" s="193" t="s">
        <v>4212</v>
      </c>
      <c r="G113" s="193" t="s">
        <v>4213</v>
      </c>
      <c r="H113" s="193" t="s">
        <v>4214</v>
      </c>
      <c r="I113" s="194" t="s">
        <v>3869</v>
      </c>
      <c r="J113" s="193">
        <v>3.6</v>
      </c>
      <c r="K113" s="193">
        <v>0.52200000000000002</v>
      </c>
      <c r="L113" s="193">
        <v>50</v>
      </c>
      <c r="M113" s="245">
        <v>26.1</v>
      </c>
      <c r="N113" s="195">
        <v>16.100000000000001</v>
      </c>
      <c r="O113" s="193"/>
      <c r="P113" s="193"/>
      <c r="Q113" s="193"/>
    </row>
    <row r="114" spans="1:18" s="84" customFormat="1">
      <c r="A114" s="193">
        <v>20190725</v>
      </c>
      <c r="B114" s="193" t="s">
        <v>4280</v>
      </c>
      <c r="C114" s="193" t="s">
        <v>1013</v>
      </c>
      <c r="D114" s="66">
        <v>68</v>
      </c>
      <c r="E114" s="193" t="s">
        <v>4281</v>
      </c>
      <c r="F114" s="193" t="s">
        <v>4282</v>
      </c>
      <c r="G114" s="193" t="s">
        <v>4283</v>
      </c>
      <c r="H114" s="193" t="s">
        <v>4284</v>
      </c>
      <c r="I114" s="194" t="s">
        <v>3869</v>
      </c>
      <c r="J114" s="193">
        <v>3.6</v>
      </c>
      <c r="K114" s="193">
        <v>0.54600000000000004</v>
      </c>
      <c r="L114" s="193">
        <v>44</v>
      </c>
      <c r="M114" s="245">
        <v>24.024000000000001</v>
      </c>
      <c r="N114" s="195">
        <v>14.024000000000001</v>
      </c>
      <c r="O114" s="193"/>
      <c r="P114" s="193"/>
      <c r="Q114" s="193"/>
    </row>
    <row r="115" spans="1:18" s="84" customFormat="1">
      <c r="A115" s="193">
        <v>20190725</v>
      </c>
      <c r="B115" s="193" t="s">
        <v>4215</v>
      </c>
      <c r="C115" s="193" t="s">
        <v>1021</v>
      </c>
      <c r="D115" s="66">
        <v>74</v>
      </c>
      <c r="E115" s="193" t="s">
        <v>4216</v>
      </c>
      <c r="F115" s="193" t="s">
        <v>4217</v>
      </c>
      <c r="G115" s="193" t="s">
        <v>4218</v>
      </c>
      <c r="H115" s="193" t="s">
        <v>4219</v>
      </c>
      <c r="I115" s="194" t="s">
        <v>3869</v>
      </c>
      <c r="J115" s="193">
        <v>3.6</v>
      </c>
      <c r="K115" s="193">
        <v>1.99</v>
      </c>
      <c r="L115" s="193">
        <v>53</v>
      </c>
      <c r="M115" s="245">
        <v>105.47</v>
      </c>
      <c r="N115" s="195">
        <v>40</v>
      </c>
      <c r="O115" s="193"/>
      <c r="P115" s="193"/>
      <c r="Q115" s="193"/>
    </row>
    <row r="116" spans="1:18" s="84" customFormat="1">
      <c r="A116" s="193">
        <v>20190725</v>
      </c>
      <c r="B116" s="193" t="s">
        <v>4245</v>
      </c>
      <c r="C116" s="193" t="s">
        <v>1013</v>
      </c>
      <c r="D116" s="66">
        <v>67</v>
      </c>
      <c r="E116" s="193" t="s">
        <v>4246</v>
      </c>
      <c r="F116" s="193" t="s">
        <v>4247</v>
      </c>
      <c r="G116" s="193" t="s">
        <v>4248</v>
      </c>
      <c r="H116" s="193" t="s">
        <v>4249</v>
      </c>
      <c r="I116" s="194" t="s">
        <v>3869</v>
      </c>
      <c r="J116" s="193">
        <v>3.6</v>
      </c>
      <c r="K116" s="193">
        <v>0.498</v>
      </c>
      <c r="L116" s="193">
        <v>47</v>
      </c>
      <c r="M116" s="245">
        <v>23.405999999999999</v>
      </c>
      <c r="N116" s="195">
        <v>13.405999999999999</v>
      </c>
      <c r="O116" s="193"/>
      <c r="P116" s="193"/>
      <c r="Q116" s="193"/>
    </row>
    <row r="117" spans="1:18" s="84" customFormat="1">
      <c r="A117" s="193">
        <v>20190725</v>
      </c>
      <c r="B117" s="193" t="s">
        <v>4260</v>
      </c>
      <c r="C117" s="193" t="s">
        <v>1013</v>
      </c>
      <c r="D117" s="66">
        <v>70</v>
      </c>
      <c r="E117" s="193" t="s">
        <v>4261</v>
      </c>
      <c r="F117" s="193" t="s">
        <v>4262</v>
      </c>
      <c r="G117" s="193" t="s">
        <v>4263</v>
      </c>
      <c r="H117" s="193" t="s">
        <v>4264</v>
      </c>
      <c r="I117" s="194" t="s">
        <v>3869</v>
      </c>
      <c r="J117" s="193">
        <v>3.6</v>
      </c>
      <c r="K117" s="193">
        <v>0.41</v>
      </c>
      <c r="L117" s="193">
        <v>50</v>
      </c>
      <c r="M117" s="245">
        <v>20.5</v>
      </c>
      <c r="N117" s="195"/>
      <c r="O117" s="193"/>
      <c r="P117" s="193"/>
      <c r="Q117" s="193"/>
    </row>
    <row r="118" spans="1:18" s="84" customFormat="1">
      <c r="A118" s="193">
        <v>20190725</v>
      </c>
      <c r="B118" s="193" t="s">
        <v>4220</v>
      </c>
      <c r="C118" s="193" t="s">
        <v>1013</v>
      </c>
      <c r="D118" s="66">
        <v>66</v>
      </c>
      <c r="E118" s="193" t="s">
        <v>4221</v>
      </c>
      <c r="F118" s="193" t="s">
        <v>4222</v>
      </c>
      <c r="G118" s="193" t="s">
        <v>4223</v>
      </c>
      <c r="H118" s="193" t="s">
        <v>4224</v>
      </c>
      <c r="I118" s="194" t="s">
        <v>3869</v>
      </c>
      <c r="J118" s="193">
        <v>3.6</v>
      </c>
      <c r="K118" s="193">
        <v>0.57399999999999995</v>
      </c>
      <c r="L118" s="193">
        <v>48</v>
      </c>
      <c r="M118" s="245">
        <v>27.552</v>
      </c>
      <c r="N118" s="195">
        <v>17.552</v>
      </c>
      <c r="O118" s="193"/>
      <c r="P118" s="193"/>
      <c r="Q118" s="193"/>
    </row>
    <row r="119" spans="1:18" s="84" customFormat="1">
      <c r="A119" s="193">
        <v>20190725</v>
      </c>
      <c r="B119" s="193" t="s">
        <v>4240</v>
      </c>
      <c r="C119" s="193" t="s">
        <v>1013</v>
      </c>
      <c r="D119" s="66">
        <v>65</v>
      </c>
      <c r="E119" s="193" t="s">
        <v>4241</v>
      </c>
      <c r="F119" s="193" t="s">
        <v>4242</v>
      </c>
      <c r="G119" s="193" t="s">
        <v>4243</v>
      </c>
      <c r="H119" s="193" t="s">
        <v>4244</v>
      </c>
      <c r="I119" s="194" t="s">
        <v>3869</v>
      </c>
      <c r="J119" s="193">
        <v>3.6</v>
      </c>
      <c r="K119" s="193">
        <v>0.73799999999999999</v>
      </c>
      <c r="L119" s="193">
        <v>47</v>
      </c>
      <c r="M119" s="245">
        <v>34.686</v>
      </c>
      <c r="N119" s="195">
        <v>24.686</v>
      </c>
      <c r="O119" s="193"/>
      <c r="P119" s="193"/>
      <c r="Q119" s="193"/>
    </row>
    <row r="120" spans="1:18" s="84" customFormat="1">
      <c r="A120" s="193">
        <v>20190725</v>
      </c>
      <c r="B120" s="193" t="s">
        <v>4040</v>
      </c>
      <c r="C120" s="193" t="s">
        <v>1013</v>
      </c>
      <c r="D120" s="66">
        <v>50</v>
      </c>
      <c r="E120" s="193" t="s">
        <v>4041</v>
      </c>
      <c r="F120" s="193" t="s">
        <v>4042</v>
      </c>
      <c r="G120" s="193" t="s">
        <v>4043</v>
      </c>
      <c r="H120" s="193" t="s">
        <v>4044</v>
      </c>
      <c r="I120" s="194" t="s">
        <v>3869</v>
      </c>
      <c r="J120" s="193">
        <v>3.6</v>
      </c>
      <c r="K120" s="193">
        <v>0.67</v>
      </c>
      <c r="L120" s="193">
        <v>50</v>
      </c>
      <c r="M120" s="193">
        <v>33.5</v>
      </c>
      <c r="N120" s="195">
        <v>23.5</v>
      </c>
      <c r="O120" s="193"/>
      <c r="P120" s="193"/>
      <c r="Q120" s="193"/>
    </row>
    <row r="121" spans="1:18" s="84" customFormat="1">
      <c r="A121" s="193">
        <v>20190725</v>
      </c>
      <c r="B121" s="193" t="s">
        <v>3905</v>
      </c>
      <c r="C121" s="193" t="s">
        <v>1013</v>
      </c>
      <c r="D121" s="66">
        <v>58</v>
      </c>
      <c r="E121" s="193" t="s">
        <v>3906</v>
      </c>
      <c r="F121" s="193" t="s">
        <v>3907</v>
      </c>
      <c r="G121" s="193" t="s">
        <v>3908</v>
      </c>
      <c r="H121" s="193" t="s">
        <v>3909</v>
      </c>
      <c r="I121" s="194" t="s">
        <v>3869</v>
      </c>
      <c r="J121" s="193" t="s">
        <v>3910</v>
      </c>
      <c r="K121" s="193" t="s">
        <v>3911</v>
      </c>
      <c r="L121" s="193" t="s">
        <v>3912</v>
      </c>
      <c r="M121" s="193">
        <v>32.9</v>
      </c>
      <c r="N121" s="174" t="s">
        <v>3913</v>
      </c>
      <c r="O121" s="193"/>
      <c r="P121" s="193">
        <f>0.738*60-31.4</f>
        <v>12.880000000000003</v>
      </c>
      <c r="Q121" s="193"/>
      <c r="R121" s="202" t="s">
        <v>3914</v>
      </c>
    </row>
    <row r="122" spans="1:18" s="84" customFormat="1">
      <c r="A122" s="193">
        <v>20190725</v>
      </c>
      <c r="B122" s="193" t="s">
        <v>4145</v>
      </c>
      <c r="C122" s="193" t="s">
        <v>1013</v>
      </c>
      <c r="D122" s="66">
        <v>61</v>
      </c>
      <c r="E122" s="193" t="s">
        <v>4146</v>
      </c>
      <c r="F122" s="193" t="s">
        <v>4147</v>
      </c>
      <c r="G122" s="193" t="s">
        <v>4148</v>
      </c>
      <c r="H122" s="193" t="s">
        <v>4149</v>
      </c>
      <c r="I122" s="194" t="s">
        <v>3869</v>
      </c>
      <c r="J122" s="193">
        <v>3.6</v>
      </c>
      <c r="K122" s="193">
        <v>0.73599999999999999</v>
      </c>
      <c r="L122" s="193">
        <v>52</v>
      </c>
      <c r="M122" s="245">
        <v>38.271999999999998</v>
      </c>
      <c r="N122" s="195">
        <v>28.271999999999998</v>
      </c>
      <c r="O122" s="193"/>
      <c r="P122" s="193"/>
      <c r="Q122" s="193"/>
    </row>
    <row r="123" spans="1:18" s="84" customFormat="1">
      <c r="A123" s="193">
        <v>20190725</v>
      </c>
      <c r="B123" s="193" t="s">
        <v>4135</v>
      </c>
      <c r="C123" s="193" t="s">
        <v>1021</v>
      </c>
      <c r="D123" s="66">
        <v>62</v>
      </c>
      <c r="E123" s="193" t="s">
        <v>4136</v>
      </c>
      <c r="F123" s="193" t="s">
        <v>4137</v>
      </c>
      <c r="G123" s="193" t="s">
        <v>4138</v>
      </c>
      <c r="H123" s="193" t="s">
        <v>4139</v>
      </c>
      <c r="I123" s="194" t="s">
        <v>3869</v>
      </c>
      <c r="J123" s="193">
        <v>3.6</v>
      </c>
      <c r="K123" s="193">
        <v>0.59599999999999997</v>
      </c>
      <c r="L123" s="193">
        <v>51</v>
      </c>
      <c r="M123" s="245">
        <v>30.395999999999997</v>
      </c>
      <c r="N123" s="195">
        <v>20.395999999999997</v>
      </c>
      <c r="O123" s="193"/>
      <c r="P123" s="193"/>
      <c r="Q123" s="193"/>
    </row>
    <row r="124" spans="1:18" s="84" customFormat="1">
      <c r="A124" s="193">
        <v>20190725</v>
      </c>
      <c r="B124" s="193" t="s">
        <v>4110</v>
      </c>
      <c r="C124" s="193" t="s">
        <v>1021</v>
      </c>
      <c r="D124" s="66">
        <v>55</v>
      </c>
      <c r="E124" s="193" t="s">
        <v>4111</v>
      </c>
      <c r="F124" s="193" t="s">
        <v>4112</v>
      </c>
      <c r="G124" s="193" t="s">
        <v>4113</v>
      </c>
      <c r="H124" s="193" t="s">
        <v>4114</v>
      </c>
      <c r="I124" s="194" t="s">
        <v>3869</v>
      </c>
      <c r="J124" s="193">
        <v>3.6</v>
      </c>
      <c r="K124" s="193">
        <v>0.55400000000000005</v>
      </c>
      <c r="L124" s="193">
        <v>52</v>
      </c>
      <c r="M124" s="245">
        <v>28.808000000000003</v>
      </c>
      <c r="N124" s="195">
        <v>18.808000000000003</v>
      </c>
      <c r="O124" s="193"/>
      <c r="P124" s="193"/>
      <c r="Q124" s="193"/>
    </row>
    <row r="125" spans="1:18" s="84" customFormat="1">
      <c r="A125" s="193">
        <v>20190725</v>
      </c>
      <c r="B125" s="193" t="s">
        <v>4050</v>
      </c>
      <c r="C125" s="193" t="s">
        <v>1013</v>
      </c>
      <c r="D125" s="66">
        <v>57</v>
      </c>
      <c r="E125" s="193" t="s">
        <v>4051</v>
      </c>
      <c r="F125" s="193" t="s">
        <v>4052</v>
      </c>
      <c r="G125" s="193" t="s">
        <v>4053</v>
      </c>
      <c r="H125" s="193" t="s">
        <v>4054</v>
      </c>
      <c r="I125" s="194" t="s">
        <v>3869</v>
      </c>
      <c r="J125" s="193">
        <v>3.6</v>
      </c>
      <c r="K125" s="193">
        <v>0.42</v>
      </c>
      <c r="L125" s="193">
        <v>50</v>
      </c>
      <c r="M125" s="193">
        <v>21</v>
      </c>
      <c r="N125" s="195">
        <v>11</v>
      </c>
      <c r="O125" s="193"/>
      <c r="P125" s="193"/>
      <c r="Q125" s="193"/>
    </row>
    <row r="126" spans="1:18" s="84" customFormat="1">
      <c r="A126" s="193">
        <v>20190725</v>
      </c>
      <c r="B126" s="193" t="s">
        <v>3875</v>
      </c>
      <c r="C126" s="193" t="s">
        <v>1021</v>
      </c>
      <c r="D126" s="66">
        <v>55</v>
      </c>
      <c r="E126" s="193" t="s">
        <v>3876</v>
      </c>
      <c r="F126" s="193" t="s">
        <v>3877</v>
      </c>
      <c r="G126" s="193" t="s">
        <v>3878</v>
      </c>
      <c r="H126" s="193" t="s">
        <v>3879</v>
      </c>
      <c r="I126" s="194" t="s">
        <v>3869</v>
      </c>
      <c r="J126" s="193">
        <v>3.8</v>
      </c>
      <c r="K126" s="193">
        <v>0.55800000000000005</v>
      </c>
      <c r="L126" s="193">
        <v>51</v>
      </c>
      <c r="M126" s="193">
        <f>K126*L126</f>
        <v>28.458000000000002</v>
      </c>
      <c r="N126" s="174">
        <v>18.458000000000002</v>
      </c>
      <c r="O126" s="193"/>
      <c r="P126" s="193"/>
      <c r="Q126" s="193"/>
    </row>
    <row r="127" spans="1:18" s="84" customFormat="1">
      <c r="A127" s="193">
        <v>20190725</v>
      </c>
      <c r="B127" s="193" t="s">
        <v>3864</v>
      </c>
      <c r="C127" s="193" t="s">
        <v>1021</v>
      </c>
      <c r="D127" s="66">
        <v>52</v>
      </c>
      <c r="E127" s="193" t="s">
        <v>3865</v>
      </c>
      <c r="F127" s="193" t="s">
        <v>3866</v>
      </c>
      <c r="G127" s="193" t="s">
        <v>3867</v>
      </c>
      <c r="H127" s="193" t="s">
        <v>3868</v>
      </c>
      <c r="I127" s="194" t="s">
        <v>3869</v>
      </c>
      <c r="J127" s="193">
        <v>4</v>
      </c>
      <c r="K127" s="193">
        <v>0.68799999999999994</v>
      </c>
      <c r="L127" s="193">
        <v>50</v>
      </c>
      <c r="M127" s="193">
        <f>K127*L127</f>
        <v>34.4</v>
      </c>
      <c r="N127" s="174">
        <v>24.4</v>
      </c>
      <c r="O127" s="193"/>
      <c r="P127" s="193"/>
      <c r="Q127" s="193"/>
    </row>
    <row r="128" spans="1:18" s="84" customFormat="1">
      <c r="A128" s="193">
        <v>20190725</v>
      </c>
      <c r="B128" s="193" t="s">
        <v>4155</v>
      </c>
      <c r="C128" s="193" t="s">
        <v>1013</v>
      </c>
      <c r="D128" s="66">
        <v>63</v>
      </c>
      <c r="E128" s="193" t="s">
        <v>4156</v>
      </c>
      <c r="F128" s="193" t="s">
        <v>4157</v>
      </c>
      <c r="G128" s="193" t="s">
        <v>4158</v>
      </c>
      <c r="H128" s="193" t="s">
        <v>4159</v>
      </c>
      <c r="I128" s="194" t="s">
        <v>3869</v>
      </c>
      <c r="J128" s="193">
        <v>3.6</v>
      </c>
      <c r="K128" s="193">
        <v>0.52600000000000002</v>
      </c>
      <c r="L128" s="193">
        <v>52</v>
      </c>
      <c r="M128" s="245">
        <v>27.352</v>
      </c>
      <c r="N128" s="195">
        <v>17.352</v>
      </c>
      <c r="O128" s="193"/>
      <c r="P128" s="193"/>
      <c r="Q128" s="193"/>
    </row>
    <row r="129" spans="1:18" s="84" customFormat="1">
      <c r="A129" s="193">
        <v>20190725</v>
      </c>
      <c r="B129" s="193" t="s">
        <v>3948</v>
      </c>
      <c r="C129" s="193" t="s">
        <v>1013</v>
      </c>
      <c r="D129" s="66"/>
      <c r="E129" s="193" t="s">
        <v>3949</v>
      </c>
      <c r="F129" s="193" t="s">
        <v>3950</v>
      </c>
      <c r="G129" s="193" t="s">
        <v>3951</v>
      </c>
      <c r="H129" s="193" t="s">
        <v>3952</v>
      </c>
      <c r="I129" s="194" t="s">
        <v>3869</v>
      </c>
      <c r="J129" s="193">
        <v>3.6</v>
      </c>
      <c r="K129" s="193">
        <v>0.89</v>
      </c>
      <c r="L129" s="193">
        <v>51</v>
      </c>
      <c r="M129" s="193">
        <v>45.39</v>
      </c>
      <c r="N129" s="174">
        <v>35.39</v>
      </c>
      <c r="O129" s="193"/>
      <c r="P129" s="193"/>
      <c r="Q129" s="193"/>
      <c r="R129" s="202"/>
    </row>
    <row r="130" spans="1:18" s="84" customFormat="1">
      <c r="A130" s="193">
        <v>20190725</v>
      </c>
      <c r="B130" s="193" t="s">
        <v>3915</v>
      </c>
      <c r="C130" s="193" t="s">
        <v>1013</v>
      </c>
      <c r="D130" s="66">
        <v>56</v>
      </c>
      <c r="E130" s="193" t="s">
        <v>3916</v>
      </c>
      <c r="F130" s="193" t="s">
        <v>3917</v>
      </c>
      <c r="G130" s="193" t="s">
        <v>3918</v>
      </c>
      <c r="H130" s="193" t="s">
        <v>3919</v>
      </c>
      <c r="I130" s="194" t="s">
        <v>3869</v>
      </c>
      <c r="J130" s="193">
        <v>3.6</v>
      </c>
      <c r="K130" s="193">
        <v>0.48599999999999999</v>
      </c>
      <c r="L130" s="193">
        <v>51</v>
      </c>
      <c r="M130" s="193">
        <v>24.785999999999998</v>
      </c>
      <c r="N130" s="174">
        <v>14.785999999999998</v>
      </c>
      <c r="O130" s="193"/>
      <c r="P130" s="193"/>
      <c r="Q130" s="193"/>
      <c r="R130" s="202"/>
    </row>
    <row r="131" spans="1:18" s="84" customFormat="1">
      <c r="A131" s="193">
        <v>20190725</v>
      </c>
      <c r="B131" s="193" t="s">
        <v>3967</v>
      </c>
      <c r="C131" s="193" t="s">
        <v>1021</v>
      </c>
      <c r="D131" s="66">
        <v>66</v>
      </c>
      <c r="E131" s="193" t="s">
        <v>3968</v>
      </c>
      <c r="F131" s="193" t="s">
        <v>3969</v>
      </c>
      <c r="G131" s="193" t="s">
        <v>3970</v>
      </c>
      <c r="H131" s="193" t="s">
        <v>3971</v>
      </c>
      <c r="I131" s="194" t="s">
        <v>3869</v>
      </c>
      <c r="J131" s="193">
        <v>3.6</v>
      </c>
      <c r="K131" s="193">
        <v>0.58399999999999996</v>
      </c>
      <c r="L131" s="193">
        <v>50</v>
      </c>
      <c r="M131" s="193">
        <v>29.2</v>
      </c>
      <c r="N131" s="174">
        <v>19.2</v>
      </c>
      <c r="O131" s="193"/>
      <c r="P131" s="193"/>
      <c r="Q131" s="193"/>
      <c r="R131" s="202"/>
    </row>
    <row r="132" spans="1:18" s="84" customFormat="1">
      <c r="A132" s="193">
        <v>20190725</v>
      </c>
      <c r="B132" s="193" t="s">
        <v>3943</v>
      </c>
      <c r="C132" s="193" t="s">
        <v>1021</v>
      </c>
      <c r="D132" s="66">
        <v>62</v>
      </c>
      <c r="E132" s="193" t="s">
        <v>3944</v>
      </c>
      <c r="F132" s="193" t="s">
        <v>3945</v>
      </c>
      <c r="G132" s="193" t="s">
        <v>3946</v>
      </c>
      <c r="H132" s="193" t="s">
        <v>3947</v>
      </c>
      <c r="I132" s="194" t="s">
        <v>3869</v>
      </c>
      <c r="J132" s="193">
        <v>3.6</v>
      </c>
      <c r="K132" s="193">
        <v>0.57999999999999996</v>
      </c>
      <c r="L132" s="193">
        <v>50</v>
      </c>
      <c r="M132" s="193">
        <v>28.999999999999996</v>
      </c>
      <c r="N132" s="174">
        <v>18.999999999999996</v>
      </c>
      <c r="O132" s="193"/>
      <c r="P132" s="193"/>
      <c r="Q132" s="193"/>
      <c r="R132" s="202"/>
    </row>
    <row r="133" spans="1:18" s="84" customFormat="1">
      <c r="A133" s="193">
        <v>20190725</v>
      </c>
      <c r="B133" s="193" t="s">
        <v>4320</v>
      </c>
      <c r="C133" s="193" t="s">
        <v>1021</v>
      </c>
      <c r="D133" s="66">
        <v>51</v>
      </c>
      <c r="E133" s="193" t="s">
        <v>4321</v>
      </c>
      <c r="F133" s="193" t="s">
        <v>4322</v>
      </c>
      <c r="G133" s="193" t="s">
        <v>4323</v>
      </c>
      <c r="H133" s="193" t="s">
        <v>4324</v>
      </c>
      <c r="I133" s="194" t="s">
        <v>3869</v>
      </c>
      <c r="J133" s="193">
        <v>3.6</v>
      </c>
      <c r="K133" s="193">
        <v>0.748</v>
      </c>
      <c r="L133" s="193">
        <v>48</v>
      </c>
      <c r="M133" s="245">
        <v>35.903999999999996</v>
      </c>
      <c r="N133" s="195">
        <v>25.903999999999996</v>
      </c>
      <c r="O133" s="193"/>
      <c r="P133" s="193"/>
      <c r="Q133" s="193"/>
    </row>
    <row r="134" spans="1:18" s="84" customFormat="1">
      <c r="A134" s="193">
        <v>20190725</v>
      </c>
      <c r="B134" s="193" t="s">
        <v>4095</v>
      </c>
      <c r="C134" s="193" t="s">
        <v>1021</v>
      </c>
      <c r="D134" s="66">
        <v>59</v>
      </c>
      <c r="E134" s="193" t="s">
        <v>4096</v>
      </c>
      <c r="F134" s="193" t="s">
        <v>4097</v>
      </c>
      <c r="G134" s="193" t="s">
        <v>4098</v>
      </c>
      <c r="H134" s="193" t="s">
        <v>4099</v>
      </c>
      <c r="I134" s="194" t="s">
        <v>3869</v>
      </c>
      <c r="J134" s="193">
        <v>3.6</v>
      </c>
      <c r="K134" s="193">
        <v>0.54400000000000004</v>
      </c>
      <c r="L134" s="193">
        <v>50</v>
      </c>
      <c r="M134" s="245">
        <v>27.200000000000003</v>
      </c>
      <c r="N134" s="195">
        <v>17.200000000000003</v>
      </c>
      <c r="O134" s="193"/>
      <c r="P134" s="193"/>
      <c r="Q134" s="193"/>
    </row>
    <row r="135" spans="1:18" s="84" customFormat="1">
      <c r="A135" s="193">
        <v>20190725</v>
      </c>
      <c r="B135" s="193" t="s">
        <v>4310</v>
      </c>
      <c r="C135" s="193" t="s">
        <v>1013</v>
      </c>
      <c r="D135" s="66">
        <v>55</v>
      </c>
      <c r="E135" s="193" t="s">
        <v>4311</v>
      </c>
      <c r="F135" s="193" t="s">
        <v>4312</v>
      </c>
      <c r="G135" s="193" t="s">
        <v>4313</v>
      </c>
      <c r="H135" s="193" t="s">
        <v>4314</v>
      </c>
      <c r="I135" s="194" t="s">
        <v>3869</v>
      </c>
      <c r="J135" s="193">
        <v>3.6</v>
      </c>
      <c r="K135" s="193">
        <v>0.48799999999999999</v>
      </c>
      <c r="L135" s="193">
        <v>49</v>
      </c>
      <c r="M135" s="245">
        <v>23.911999999999999</v>
      </c>
      <c r="N135" s="195">
        <v>13.911999999999999</v>
      </c>
      <c r="O135" s="193"/>
      <c r="P135" s="193"/>
      <c r="Q135" s="193"/>
    </row>
    <row r="136" spans="1:18" s="84" customFormat="1">
      <c r="A136" s="193">
        <v>20190725</v>
      </c>
      <c r="B136" s="193" t="s">
        <v>3920</v>
      </c>
      <c r="C136" s="193" t="s">
        <v>1021</v>
      </c>
      <c r="D136" s="66">
        <v>62</v>
      </c>
      <c r="E136" s="193" t="s">
        <v>3921</v>
      </c>
      <c r="F136" s="193" t="s">
        <v>3922</v>
      </c>
      <c r="G136" s="193" t="s">
        <v>3923</v>
      </c>
      <c r="H136" s="193" t="s">
        <v>3924</v>
      </c>
      <c r="I136" s="194" t="s">
        <v>3869</v>
      </c>
      <c r="J136" s="193" t="s">
        <v>3925</v>
      </c>
      <c r="K136" s="193" t="s">
        <v>3926</v>
      </c>
      <c r="L136" s="193" t="s">
        <v>3912</v>
      </c>
      <c r="M136" s="193">
        <v>116.3</v>
      </c>
      <c r="N136" s="174" t="s">
        <v>3927</v>
      </c>
      <c r="O136" s="193"/>
      <c r="P136" s="193">
        <f>1.14*60-33</f>
        <v>35.399999999999991</v>
      </c>
      <c r="Q136" s="193"/>
      <c r="R136" s="202" t="s">
        <v>3914</v>
      </c>
    </row>
    <row r="137" spans="1:18" s="84" customFormat="1">
      <c r="A137" s="193">
        <v>20190725</v>
      </c>
      <c r="B137" s="193" t="s">
        <v>4230</v>
      </c>
      <c r="C137" s="193" t="s">
        <v>1021</v>
      </c>
      <c r="D137" s="66">
        <v>67</v>
      </c>
      <c r="E137" s="193" t="s">
        <v>4231</v>
      </c>
      <c r="F137" s="193" t="s">
        <v>4232</v>
      </c>
      <c r="G137" s="193" t="s">
        <v>4233</v>
      </c>
      <c r="H137" s="193" t="s">
        <v>4234</v>
      </c>
      <c r="I137" s="194" t="s">
        <v>3869</v>
      </c>
      <c r="J137" s="193">
        <v>3.6</v>
      </c>
      <c r="K137" s="193">
        <v>0.64800000000000002</v>
      </c>
      <c r="L137" s="193">
        <v>49</v>
      </c>
      <c r="M137" s="245">
        <v>31.752000000000002</v>
      </c>
      <c r="N137" s="195">
        <v>21.752000000000002</v>
      </c>
      <c r="O137" s="193"/>
      <c r="P137" s="193"/>
      <c r="Q137" s="193"/>
    </row>
    <row r="138" spans="1:18" s="84" customFormat="1">
      <c r="A138" s="193">
        <v>20190725</v>
      </c>
      <c r="B138" s="193" t="s">
        <v>3979</v>
      </c>
      <c r="C138" s="193" t="s">
        <v>1013</v>
      </c>
      <c r="D138" s="66">
        <v>58</v>
      </c>
      <c r="E138" s="193" t="s">
        <v>3980</v>
      </c>
      <c r="F138" s="193" t="s">
        <v>3981</v>
      </c>
      <c r="G138" s="193" t="s">
        <v>3982</v>
      </c>
      <c r="H138" s="193" t="s">
        <v>3983</v>
      </c>
      <c r="I138" s="194" t="s">
        <v>3869</v>
      </c>
      <c r="J138" s="193" t="s">
        <v>3984</v>
      </c>
      <c r="K138" s="193" t="s">
        <v>3985</v>
      </c>
      <c r="L138" s="193">
        <v>52</v>
      </c>
      <c r="M138" s="193">
        <v>23.4</v>
      </c>
      <c r="N138" s="195" t="s">
        <v>3986</v>
      </c>
      <c r="O138" s="193"/>
      <c r="P138" s="193">
        <f>0.554*60-23.5</f>
        <v>9.740000000000002</v>
      </c>
      <c r="Q138" s="193"/>
      <c r="R138" s="202" t="s">
        <v>3914</v>
      </c>
    </row>
    <row r="139" spans="1:18" s="84" customFormat="1">
      <c r="A139" s="193">
        <v>20190725</v>
      </c>
      <c r="B139" s="193" t="s">
        <v>4140</v>
      </c>
      <c r="C139" s="193" t="s">
        <v>1021</v>
      </c>
      <c r="D139" s="66">
        <v>61</v>
      </c>
      <c r="E139" s="193" t="s">
        <v>4141</v>
      </c>
      <c r="F139" s="193" t="s">
        <v>4142</v>
      </c>
      <c r="G139" s="193" t="s">
        <v>4143</v>
      </c>
      <c r="H139" s="193" t="s">
        <v>4144</v>
      </c>
      <c r="I139" s="194" t="s">
        <v>3869</v>
      </c>
      <c r="J139" s="193">
        <v>3.6</v>
      </c>
      <c r="K139" s="193">
        <v>0.80600000000000005</v>
      </c>
      <c r="L139" s="193">
        <v>52</v>
      </c>
      <c r="M139" s="245">
        <v>41.912000000000006</v>
      </c>
      <c r="N139" s="195">
        <v>31.912000000000006</v>
      </c>
      <c r="O139" s="193"/>
      <c r="P139" s="193"/>
      <c r="Q139" s="193"/>
    </row>
    <row r="140" spans="1:18" s="84" customFormat="1">
      <c r="A140" s="193">
        <v>20190725</v>
      </c>
      <c r="B140" s="193" t="s">
        <v>4130</v>
      </c>
      <c r="C140" s="193" t="s">
        <v>1013</v>
      </c>
      <c r="D140" s="66">
        <v>42</v>
      </c>
      <c r="E140" s="193" t="s">
        <v>4131</v>
      </c>
      <c r="F140" s="193" t="s">
        <v>4132</v>
      </c>
      <c r="G140" s="193" t="s">
        <v>4133</v>
      </c>
      <c r="H140" s="193" t="s">
        <v>4134</v>
      </c>
      <c r="I140" s="194" t="s">
        <v>3869</v>
      </c>
      <c r="J140" s="193">
        <v>3.6</v>
      </c>
      <c r="K140" s="193">
        <v>0.71599999999999997</v>
      </c>
      <c r="L140" s="193">
        <v>50</v>
      </c>
      <c r="M140" s="245">
        <v>35.799999999999997</v>
      </c>
      <c r="N140" s="195">
        <v>25.799999999999997</v>
      </c>
      <c r="O140" s="193"/>
      <c r="P140" s="193"/>
      <c r="Q140" s="193"/>
    </row>
    <row r="141" spans="1:18" s="84" customFormat="1">
      <c r="A141" s="193">
        <v>20190725</v>
      </c>
      <c r="B141" s="193" t="s">
        <v>4070</v>
      </c>
      <c r="C141" s="193" t="s">
        <v>1013</v>
      </c>
      <c r="D141" s="66">
        <v>53</v>
      </c>
      <c r="E141" s="193" t="s">
        <v>4071</v>
      </c>
      <c r="F141" s="193" t="s">
        <v>4072</v>
      </c>
      <c r="G141" s="193" t="s">
        <v>4073</v>
      </c>
      <c r="H141" s="193" t="s">
        <v>4074</v>
      </c>
      <c r="I141" s="194" t="s">
        <v>3869</v>
      </c>
      <c r="J141" s="193">
        <v>3.6</v>
      </c>
      <c r="K141" s="193">
        <v>0.69199999999999995</v>
      </c>
      <c r="L141" s="193">
        <v>49</v>
      </c>
      <c r="M141" s="245">
        <v>33.907999999999994</v>
      </c>
      <c r="N141" s="195">
        <v>23.907999999999994</v>
      </c>
      <c r="O141" s="193"/>
      <c r="P141" s="193"/>
      <c r="Q141" s="193"/>
    </row>
    <row r="142" spans="1:18" s="84" customFormat="1">
      <c r="A142" s="193">
        <v>20190725</v>
      </c>
      <c r="B142" s="193" t="s">
        <v>4090</v>
      </c>
      <c r="C142" s="193" t="s">
        <v>1013</v>
      </c>
      <c r="D142" s="66">
        <v>58</v>
      </c>
      <c r="E142" s="193" t="s">
        <v>4091</v>
      </c>
      <c r="F142" s="193" t="s">
        <v>4092</v>
      </c>
      <c r="G142" s="193" t="s">
        <v>4093</v>
      </c>
      <c r="H142" s="193" t="s">
        <v>4094</v>
      </c>
      <c r="I142" s="194" t="s">
        <v>3869</v>
      </c>
      <c r="J142" s="193">
        <v>3.6</v>
      </c>
      <c r="K142" s="193">
        <v>0.70399999999999996</v>
      </c>
      <c r="L142" s="193">
        <v>51</v>
      </c>
      <c r="M142" s="245">
        <v>35.903999999999996</v>
      </c>
      <c r="N142" s="195">
        <v>25.903999999999996</v>
      </c>
      <c r="O142" s="193"/>
      <c r="P142" s="193"/>
      <c r="Q142" s="193"/>
    </row>
    <row r="143" spans="1:18" s="84" customFormat="1">
      <c r="A143" s="193">
        <v>20190725</v>
      </c>
      <c r="B143" s="193" t="s">
        <v>4015</v>
      </c>
      <c r="C143" s="193" t="s">
        <v>1013</v>
      </c>
      <c r="D143" s="66">
        <v>70</v>
      </c>
      <c r="E143" s="193" t="s">
        <v>4016</v>
      </c>
      <c r="F143" s="193" t="s">
        <v>4017</v>
      </c>
      <c r="G143" s="193" t="s">
        <v>4018</v>
      </c>
      <c r="H143" s="193" t="s">
        <v>4019</v>
      </c>
      <c r="I143" s="194" t="s">
        <v>3869</v>
      </c>
      <c r="J143" s="193">
        <v>3.6</v>
      </c>
      <c r="K143" s="193">
        <v>0.80400000000000005</v>
      </c>
      <c r="L143" s="193">
        <v>49</v>
      </c>
      <c r="M143" s="193">
        <v>39.396000000000001</v>
      </c>
      <c r="N143" s="195">
        <v>29.396000000000001</v>
      </c>
      <c r="O143" s="193"/>
      <c r="P143" s="193"/>
      <c r="Q143" s="193"/>
    </row>
    <row r="144" spans="1:18" s="84" customFormat="1">
      <c r="A144" s="193">
        <v>20190725</v>
      </c>
      <c r="B144" s="193" t="s">
        <v>4185</v>
      </c>
      <c r="C144" s="193" t="s">
        <v>1021</v>
      </c>
      <c r="D144" s="66">
        <v>51</v>
      </c>
      <c r="E144" s="193" t="s">
        <v>4186</v>
      </c>
      <c r="F144" s="193" t="s">
        <v>4187</v>
      </c>
      <c r="G144" s="193" t="s">
        <v>4188</v>
      </c>
      <c r="H144" s="193" t="s">
        <v>4189</v>
      </c>
      <c r="I144" s="194" t="s">
        <v>3869</v>
      </c>
      <c r="J144" s="193">
        <v>3.6</v>
      </c>
      <c r="K144" s="193">
        <v>0.498</v>
      </c>
      <c r="L144" s="193">
        <v>50</v>
      </c>
      <c r="M144" s="245">
        <v>24.9</v>
      </c>
      <c r="N144" s="195">
        <v>14.899999999999999</v>
      </c>
      <c r="O144" s="193"/>
      <c r="P144" s="193"/>
      <c r="Q144" s="193"/>
    </row>
    <row r="145" spans="1:18" s="84" customFormat="1">
      <c r="A145" s="193">
        <v>20190725</v>
      </c>
      <c r="B145" s="193" t="s">
        <v>3880</v>
      </c>
      <c r="C145" s="193" t="s">
        <v>1013</v>
      </c>
      <c r="D145" s="66">
        <v>66</v>
      </c>
      <c r="E145" s="193" t="s">
        <v>3881</v>
      </c>
      <c r="F145" s="193" t="s">
        <v>3882</v>
      </c>
      <c r="G145" s="193" t="s">
        <v>3883</v>
      </c>
      <c r="H145" s="193" t="s">
        <v>3884</v>
      </c>
      <c r="I145" s="194" t="s">
        <v>3869</v>
      </c>
      <c r="J145" s="193">
        <v>3.7</v>
      </c>
      <c r="K145" s="193">
        <v>0.75</v>
      </c>
      <c r="L145" s="193">
        <v>51</v>
      </c>
      <c r="M145" s="193">
        <f>K145*L145</f>
        <v>38.25</v>
      </c>
      <c r="N145" s="174">
        <v>28.25</v>
      </c>
      <c r="O145" s="193"/>
      <c r="P145" s="193"/>
      <c r="Q145" s="193"/>
    </row>
    <row r="146" spans="1:18" s="84" customFormat="1">
      <c r="A146" s="193">
        <v>20190725</v>
      </c>
      <c r="B146" s="193" t="s">
        <v>4290</v>
      </c>
      <c r="C146" s="193" t="s">
        <v>1021</v>
      </c>
      <c r="D146" s="66">
        <v>51</v>
      </c>
      <c r="E146" s="193" t="s">
        <v>4291</v>
      </c>
      <c r="F146" s="193" t="s">
        <v>4292</v>
      </c>
      <c r="G146" s="193" t="s">
        <v>4293</v>
      </c>
      <c r="H146" s="193" t="s">
        <v>4294</v>
      </c>
      <c r="I146" s="194" t="s">
        <v>3869</v>
      </c>
      <c r="J146" s="193">
        <v>3.6</v>
      </c>
      <c r="K146" s="193">
        <v>0.68799999999999994</v>
      </c>
      <c r="L146" s="193">
        <v>48</v>
      </c>
      <c r="M146" s="245">
        <v>33.024000000000001</v>
      </c>
      <c r="N146" s="195">
        <v>23.024000000000001</v>
      </c>
      <c r="O146" s="193"/>
      <c r="P146" s="193"/>
      <c r="Q146" s="193"/>
    </row>
    <row r="147" spans="1:18" s="84" customFormat="1">
      <c r="A147" s="193">
        <v>20190725</v>
      </c>
      <c r="B147" s="193" t="s">
        <v>4300</v>
      </c>
      <c r="C147" s="193" t="s">
        <v>1021</v>
      </c>
      <c r="D147" s="66">
        <v>49</v>
      </c>
      <c r="E147" s="193" t="s">
        <v>4301</v>
      </c>
      <c r="F147" s="193" t="s">
        <v>4302</v>
      </c>
      <c r="G147" s="193" t="s">
        <v>4303</v>
      </c>
      <c r="H147" s="193" t="s">
        <v>4304</v>
      </c>
      <c r="I147" s="194" t="s">
        <v>3869</v>
      </c>
      <c r="J147" s="193">
        <v>3.6</v>
      </c>
      <c r="K147" s="193">
        <v>0.60199999999999998</v>
      </c>
      <c r="L147" s="193">
        <v>48</v>
      </c>
      <c r="M147" s="245">
        <v>28.896000000000001</v>
      </c>
      <c r="N147" s="195">
        <v>18.896000000000001</v>
      </c>
      <c r="O147" s="193"/>
      <c r="P147" s="193"/>
      <c r="Q147" s="193"/>
    </row>
    <row r="148" spans="1:18" s="84" customFormat="1">
      <c r="A148" s="193">
        <v>20190725</v>
      </c>
      <c r="B148" s="193" t="s">
        <v>3987</v>
      </c>
      <c r="C148" s="193" t="s">
        <v>1021</v>
      </c>
      <c r="D148" s="66">
        <v>71</v>
      </c>
      <c r="E148" s="193" t="s">
        <v>3988</v>
      </c>
      <c r="F148" s="193" t="s">
        <v>3989</v>
      </c>
      <c r="G148" s="193" t="s">
        <v>3990</v>
      </c>
      <c r="H148" s="193" t="s">
        <v>3991</v>
      </c>
      <c r="I148" s="194" t="s">
        <v>3869</v>
      </c>
      <c r="J148" s="193">
        <v>3.6</v>
      </c>
      <c r="K148" s="193">
        <v>0.56999999999999995</v>
      </c>
      <c r="L148" s="193">
        <v>54</v>
      </c>
      <c r="M148" s="193">
        <v>30.779999999999998</v>
      </c>
      <c r="N148" s="195">
        <v>20.779999999999998</v>
      </c>
      <c r="O148" s="193"/>
      <c r="P148" s="193"/>
      <c r="Q148" s="193"/>
      <c r="R148" s="202"/>
    </row>
    <row r="149" spans="1:18" s="84" customFormat="1">
      <c r="A149" s="193">
        <v>20190725</v>
      </c>
      <c r="B149" s="193" t="s">
        <v>4020</v>
      </c>
      <c r="C149" s="193" t="s">
        <v>1013</v>
      </c>
      <c r="D149" s="66">
        <v>72</v>
      </c>
      <c r="E149" s="193" t="s">
        <v>4021</v>
      </c>
      <c r="F149" s="193" t="s">
        <v>4022</v>
      </c>
      <c r="G149" s="193" t="s">
        <v>4023</v>
      </c>
      <c r="H149" s="193" t="s">
        <v>4024</v>
      </c>
      <c r="I149" s="194" t="s">
        <v>3869</v>
      </c>
      <c r="J149" s="193">
        <v>3.6</v>
      </c>
      <c r="K149" s="193">
        <v>0.504</v>
      </c>
      <c r="L149" s="193">
        <v>49</v>
      </c>
      <c r="M149" s="193">
        <v>24.696000000000002</v>
      </c>
      <c r="N149" s="195">
        <v>14.696000000000002</v>
      </c>
      <c r="O149" s="193"/>
      <c r="P149" s="193"/>
      <c r="Q149" s="193"/>
    </row>
    <row r="150" spans="1:18" s="84" customFormat="1">
      <c r="A150" s="193">
        <v>20190725</v>
      </c>
      <c r="B150" s="193" t="s">
        <v>4295</v>
      </c>
      <c r="C150" s="193" t="s">
        <v>1021</v>
      </c>
      <c r="D150" s="66">
        <v>49</v>
      </c>
      <c r="E150" s="193" t="s">
        <v>4296</v>
      </c>
      <c r="F150" s="193" t="s">
        <v>4297</v>
      </c>
      <c r="G150" s="193" t="s">
        <v>4298</v>
      </c>
      <c r="H150" s="193" t="s">
        <v>4299</v>
      </c>
      <c r="I150" s="194" t="s">
        <v>3869</v>
      </c>
      <c r="J150" s="193">
        <v>3.6</v>
      </c>
      <c r="K150" s="193">
        <v>0.65200000000000002</v>
      </c>
      <c r="L150" s="193">
        <v>48</v>
      </c>
      <c r="M150" s="245">
        <v>31.295999999999999</v>
      </c>
      <c r="N150" s="195">
        <v>21.295999999999999</v>
      </c>
      <c r="O150" s="193"/>
      <c r="P150" s="193"/>
      <c r="Q150" s="193"/>
    </row>
    <row r="151" spans="1:18" s="84" customFormat="1">
      <c r="A151" s="193">
        <v>20190725</v>
      </c>
      <c r="B151" s="193" t="s">
        <v>4200</v>
      </c>
      <c r="C151" s="193"/>
      <c r="D151" s="66"/>
      <c r="E151" s="193" t="s">
        <v>4201</v>
      </c>
      <c r="F151" s="193" t="s">
        <v>4202</v>
      </c>
      <c r="G151" s="193" t="s">
        <v>4203</v>
      </c>
      <c r="H151" s="193" t="s">
        <v>4204</v>
      </c>
      <c r="I151" s="194" t="s">
        <v>3869</v>
      </c>
      <c r="J151" s="193">
        <v>3.6</v>
      </c>
      <c r="K151" s="193">
        <v>0.55800000000000005</v>
      </c>
      <c r="L151" s="193">
        <v>50</v>
      </c>
      <c r="M151" s="245">
        <v>27.900000000000002</v>
      </c>
      <c r="N151" s="195">
        <v>17.900000000000002</v>
      </c>
      <c r="O151" s="193"/>
      <c r="P151" s="193"/>
      <c r="Q151" s="193"/>
    </row>
    <row r="152" spans="1:18" s="84" customFormat="1">
      <c r="A152" s="193">
        <v>20190725</v>
      </c>
      <c r="B152" s="193" t="s">
        <v>4180</v>
      </c>
      <c r="C152" s="193" t="s">
        <v>1013</v>
      </c>
      <c r="D152" s="66">
        <v>48</v>
      </c>
      <c r="E152" s="193" t="s">
        <v>4181</v>
      </c>
      <c r="F152" s="193" t="s">
        <v>4182</v>
      </c>
      <c r="G152" s="193" t="s">
        <v>4183</v>
      </c>
      <c r="H152" s="193" t="s">
        <v>4184</v>
      </c>
      <c r="I152" s="194" t="s">
        <v>3869</v>
      </c>
      <c r="J152" s="193">
        <v>3.6</v>
      </c>
      <c r="K152" s="193">
        <v>0.76400000000000001</v>
      </c>
      <c r="L152" s="193">
        <v>52</v>
      </c>
      <c r="M152" s="245">
        <v>39.728000000000002</v>
      </c>
      <c r="N152" s="195">
        <v>29.728000000000002</v>
      </c>
      <c r="O152" s="193"/>
      <c r="P152" s="193"/>
      <c r="Q152" s="193"/>
    </row>
    <row r="153" spans="1:18" s="84" customFormat="1">
      <c r="A153" s="193">
        <v>20190725</v>
      </c>
      <c r="B153" s="193" t="s">
        <v>3933</v>
      </c>
      <c r="C153" s="193" t="s">
        <v>1021</v>
      </c>
      <c r="D153" s="66">
        <v>54</v>
      </c>
      <c r="E153" s="193" t="s">
        <v>3934</v>
      </c>
      <c r="F153" s="193" t="s">
        <v>3935</v>
      </c>
      <c r="G153" s="193" t="s">
        <v>3936</v>
      </c>
      <c r="H153" s="193" t="s">
        <v>3937</v>
      </c>
      <c r="I153" s="194" t="s">
        <v>3869</v>
      </c>
      <c r="J153" s="193">
        <v>3.6</v>
      </c>
      <c r="K153" s="193">
        <v>1.0900000000000001</v>
      </c>
      <c r="L153" s="193">
        <v>51</v>
      </c>
      <c r="M153" s="193">
        <v>55.59</v>
      </c>
      <c r="N153" s="174">
        <v>40</v>
      </c>
      <c r="O153" s="193"/>
      <c r="P153" s="193"/>
      <c r="Q153" s="193"/>
      <c r="R153" s="202"/>
    </row>
    <row r="154" spans="1:18" s="84" customFormat="1">
      <c r="A154" s="193">
        <v>20190725</v>
      </c>
      <c r="B154" s="193" t="s">
        <v>3938</v>
      </c>
      <c r="C154" s="193" t="s">
        <v>1013</v>
      </c>
      <c r="D154" s="66">
        <v>61</v>
      </c>
      <c r="E154" s="193" t="s">
        <v>3939</v>
      </c>
      <c r="F154" s="193" t="s">
        <v>3940</v>
      </c>
      <c r="G154" s="193" t="s">
        <v>3941</v>
      </c>
      <c r="H154" s="193" t="s">
        <v>3942</v>
      </c>
      <c r="I154" s="194" t="s">
        <v>3869</v>
      </c>
      <c r="J154" s="193">
        <v>3.6</v>
      </c>
      <c r="K154" s="193">
        <v>0.44600000000000001</v>
      </c>
      <c r="L154" s="193">
        <v>51</v>
      </c>
      <c r="M154" s="193">
        <v>22.745999999999999</v>
      </c>
      <c r="N154" s="195">
        <v>12.745999999999999</v>
      </c>
      <c r="O154" s="193"/>
      <c r="P154" s="193"/>
      <c r="Q154" s="193"/>
      <c r="R154" s="202"/>
    </row>
    <row r="155" spans="1:18" s="84" customFormat="1">
      <c r="A155" s="193">
        <v>20190725</v>
      </c>
      <c r="B155" s="193" t="s">
        <v>4035</v>
      </c>
      <c r="C155" s="193" t="s">
        <v>1013</v>
      </c>
      <c r="D155" s="66">
        <v>50</v>
      </c>
      <c r="E155" s="193" t="s">
        <v>4036</v>
      </c>
      <c r="F155" s="193" t="s">
        <v>4037</v>
      </c>
      <c r="G155" s="193" t="s">
        <v>4038</v>
      </c>
      <c r="H155" s="193" t="s">
        <v>4039</v>
      </c>
      <c r="I155" s="194" t="s">
        <v>3869</v>
      </c>
      <c r="J155" s="193">
        <v>3.6</v>
      </c>
      <c r="K155" s="193">
        <v>0.45800000000000002</v>
      </c>
      <c r="L155" s="193">
        <v>50</v>
      </c>
      <c r="M155" s="193">
        <v>22.900000000000002</v>
      </c>
      <c r="N155" s="195">
        <v>12.900000000000002</v>
      </c>
      <c r="O155" s="193"/>
      <c r="P155" s="193"/>
      <c r="Q155" s="193"/>
    </row>
    <row r="156" spans="1:18" s="84" customFormat="1">
      <c r="A156" s="193">
        <v>20190725</v>
      </c>
      <c r="B156" s="193" t="s">
        <v>3900</v>
      </c>
      <c r="C156" s="193" t="s">
        <v>1021</v>
      </c>
      <c r="D156" s="66">
        <v>65</v>
      </c>
      <c r="E156" s="193" t="s">
        <v>3901</v>
      </c>
      <c r="F156" s="193" t="s">
        <v>3902</v>
      </c>
      <c r="G156" s="193" t="s">
        <v>3903</v>
      </c>
      <c r="H156" s="193" t="s">
        <v>3904</v>
      </c>
      <c r="I156" s="194" t="s">
        <v>3869</v>
      </c>
      <c r="J156" s="193">
        <v>3.6</v>
      </c>
      <c r="K156" s="193">
        <v>0.36399999999999999</v>
      </c>
      <c r="L156" s="193">
        <v>50</v>
      </c>
      <c r="M156" s="193">
        <v>18.2</v>
      </c>
      <c r="N156" s="195"/>
      <c r="O156" s="193"/>
      <c r="P156" s="193"/>
      <c r="Q156" s="193"/>
      <c r="R156" s="202"/>
    </row>
    <row r="157" spans="1:18" s="84" customFormat="1">
      <c r="A157" s="193">
        <v>20190725</v>
      </c>
      <c r="B157" s="193" t="s">
        <v>4105</v>
      </c>
      <c r="C157" s="193" t="s">
        <v>1021</v>
      </c>
      <c r="D157" s="66">
        <v>54</v>
      </c>
      <c r="E157" s="193" t="s">
        <v>4106</v>
      </c>
      <c r="F157" s="193" t="s">
        <v>4107</v>
      </c>
      <c r="G157" s="193" t="s">
        <v>4108</v>
      </c>
      <c r="H157" s="193" t="s">
        <v>4109</v>
      </c>
      <c r="I157" s="194" t="s">
        <v>3869</v>
      </c>
      <c r="J157" s="193">
        <v>3.6</v>
      </c>
      <c r="K157" s="193">
        <v>0.45</v>
      </c>
      <c r="L157" s="193">
        <v>46</v>
      </c>
      <c r="M157" s="245">
        <v>20.7</v>
      </c>
      <c r="N157" s="195">
        <v>10.7</v>
      </c>
      <c r="O157" s="193"/>
      <c r="P157" s="193"/>
      <c r="Q157" s="193"/>
    </row>
    <row r="158" spans="1:18" s="84" customFormat="1">
      <c r="A158" s="193">
        <v>20190725</v>
      </c>
      <c r="B158" s="193" t="s">
        <v>4100</v>
      </c>
      <c r="C158" s="193" t="s">
        <v>1013</v>
      </c>
      <c r="D158" s="66">
        <v>57</v>
      </c>
      <c r="E158" s="193" t="s">
        <v>4101</v>
      </c>
      <c r="F158" s="193" t="s">
        <v>4102</v>
      </c>
      <c r="G158" s="193" t="s">
        <v>4103</v>
      </c>
      <c r="H158" s="193" t="s">
        <v>4104</v>
      </c>
      <c r="I158" s="194" t="s">
        <v>3869</v>
      </c>
      <c r="J158" s="193">
        <v>3.6</v>
      </c>
      <c r="K158" s="193">
        <v>1.03</v>
      </c>
      <c r="L158" s="193">
        <v>50</v>
      </c>
      <c r="M158" s="245">
        <v>51.5</v>
      </c>
      <c r="N158" s="195">
        <v>40</v>
      </c>
      <c r="O158" s="193"/>
      <c r="P158" s="193"/>
      <c r="Q158" s="193"/>
    </row>
    <row r="159" spans="1:18" s="84" customFormat="1">
      <c r="A159" s="193">
        <v>20190725</v>
      </c>
      <c r="B159" s="193" t="s">
        <v>3885</v>
      </c>
      <c r="C159" s="193" t="s">
        <v>1013</v>
      </c>
      <c r="D159" s="66">
        <v>56</v>
      </c>
      <c r="E159" s="193" t="s">
        <v>3886</v>
      </c>
      <c r="F159" s="193" t="s">
        <v>3887</v>
      </c>
      <c r="G159" s="193" t="s">
        <v>3888</v>
      </c>
      <c r="H159" s="193" t="s">
        <v>3889</v>
      </c>
      <c r="I159" s="194" t="s">
        <v>3869</v>
      </c>
      <c r="J159" s="193" t="s">
        <v>3890</v>
      </c>
      <c r="K159" s="193" t="s">
        <v>3891</v>
      </c>
      <c r="L159" s="193" t="s">
        <v>3892</v>
      </c>
      <c r="M159" s="193">
        <v>41.9</v>
      </c>
      <c r="N159" s="174" t="s">
        <v>3893</v>
      </c>
      <c r="O159" s="193"/>
      <c r="P159" s="193">
        <f>0.79*60-33.6</f>
        <v>13.800000000000004</v>
      </c>
      <c r="Q159" s="193"/>
      <c r="R159" s="201" t="s">
        <v>3894</v>
      </c>
    </row>
    <row r="160" spans="1:18" s="84" customFormat="1">
      <c r="A160" s="193">
        <v>20190725</v>
      </c>
      <c r="B160" s="193" t="s">
        <v>4120</v>
      </c>
      <c r="C160" s="193" t="s">
        <v>1013</v>
      </c>
      <c r="D160" s="66">
        <v>68</v>
      </c>
      <c r="E160" s="193" t="s">
        <v>4121</v>
      </c>
      <c r="F160" s="193" t="s">
        <v>4122</v>
      </c>
      <c r="G160" s="193" t="s">
        <v>4123</v>
      </c>
      <c r="H160" s="193" t="s">
        <v>4124</v>
      </c>
      <c r="I160" s="194" t="s">
        <v>3869</v>
      </c>
      <c r="J160" s="193">
        <v>3.6</v>
      </c>
      <c r="K160" s="193">
        <v>0.56999999999999995</v>
      </c>
      <c r="L160" s="193">
        <v>52</v>
      </c>
      <c r="M160" s="245">
        <v>29.639999999999997</v>
      </c>
      <c r="N160" s="195">
        <v>19.639999999999997</v>
      </c>
      <c r="O160" s="193"/>
      <c r="P160" s="193"/>
      <c r="Q160" s="193"/>
    </row>
    <row r="161" spans="1:18" s="84" customFormat="1">
      <c r="A161" s="193">
        <v>20190725</v>
      </c>
      <c r="B161" s="193" t="s">
        <v>4150</v>
      </c>
      <c r="C161" s="193" t="s">
        <v>1021</v>
      </c>
      <c r="D161" s="66">
        <v>66</v>
      </c>
      <c r="E161" s="193" t="s">
        <v>4151</v>
      </c>
      <c r="F161" s="193" t="s">
        <v>4152</v>
      </c>
      <c r="G161" s="193" t="s">
        <v>4153</v>
      </c>
      <c r="H161" s="193" t="s">
        <v>4154</v>
      </c>
      <c r="I161" s="194" t="s">
        <v>3869</v>
      </c>
      <c r="J161" s="193">
        <v>3.6</v>
      </c>
      <c r="K161" s="193">
        <v>0.55400000000000005</v>
      </c>
      <c r="L161" s="193">
        <v>52</v>
      </c>
      <c r="M161" s="245">
        <v>28.808000000000003</v>
      </c>
      <c r="N161" s="195">
        <v>18.808000000000003</v>
      </c>
      <c r="O161" s="193"/>
      <c r="P161" s="193"/>
      <c r="Q161" s="193"/>
    </row>
    <row r="162" spans="1:18" s="84" customFormat="1">
      <c r="A162" s="193">
        <v>20190725</v>
      </c>
      <c r="B162" s="193" t="s">
        <v>3928</v>
      </c>
      <c r="C162" s="193" t="s">
        <v>1021</v>
      </c>
      <c r="D162" s="66">
        <v>48</v>
      </c>
      <c r="E162" s="193" t="s">
        <v>3929</v>
      </c>
      <c r="F162" s="193" t="s">
        <v>3930</v>
      </c>
      <c r="G162" s="193" t="s">
        <v>3931</v>
      </c>
      <c r="H162" s="193" t="s">
        <v>3932</v>
      </c>
      <c r="I162" s="194" t="s">
        <v>3869</v>
      </c>
      <c r="J162" s="193">
        <v>3.6</v>
      </c>
      <c r="K162" s="193">
        <v>0.55200000000000005</v>
      </c>
      <c r="L162" s="193">
        <v>51</v>
      </c>
      <c r="M162" s="193">
        <v>28.152000000000001</v>
      </c>
      <c r="N162" s="174">
        <v>18.152000000000001</v>
      </c>
      <c r="O162" s="193"/>
      <c r="P162" s="193"/>
      <c r="Q162" s="193"/>
      <c r="R162" s="202"/>
    </row>
    <row r="163" spans="1:18" s="84" customFormat="1">
      <c r="A163" s="193">
        <v>20190725</v>
      </c>
      <c r="B163" s="193" t="s">
        <v>3953</v>
      </c>
      <c r="C163" s="193" t="s">
        <v>1013</v>
      </c>
      <c r="D163" s="66">
        <v>66</v>
      </c>
      <c r="E163" s="193" t="s">
        <v>3954</v>
      </c>
      <c r="F163" s="193" t="s">
        <v>3955</v>
      </c>
      <c r="G163" s="193" t="s">
        <v>3956</v>
      </c>
      <c r="H163" s="193" t="s">
        <v>3957</v>
      </c>
      <c r="I163" s="194" t="s">
        <v>3869</v>
      </c>
      <c r="J163" s="193">
        <v>3.6</v>
      </c>
      <c r="K163" s="193">
        <v>0.53200000000000003</v>
      </c>
      <c r="L163" s="193">
        <v>51</v>
      </c>
      <c r="M163" s="193">
        <v>27.132000000000001</v>
      </c>
      <c r="N163" s="174">
        <v>17.132000000000001</v>
      </c>
      <c r="O163" s="193"/>
      <c r="P163" s="193"/>
      <c r="Q163" s="193"/>
      <c r="R163" s="202"/>
    </row>
    <row r="164" spans="1:18" s="84" customFormat="1">
      <c r="A164" s="193">
        <v>20190725</v>
      </c>
      <c r="B164" s="193" t="s">
        <v>4265</v>
      </c>
      <c r="C164" s="193" t="s">
        <v>1021</v>
      </c>
      <c r="D164" s="66">
        <v>75</v>
      </c>
      <c r="E164" s="193" t="s">
        <v>4266</v>
      </c>
      <c r="F164" s="193" t="s">
        <v>4267</v>
      </c>
      <c r="G164" s="193" t="s">
        <v>4268</v>
      </c>
      <c r="H164" s="193" t="s">
        <v>4269</v>
      </c>
      <c r="I164" s="194" t="s">
        <v>3869</v>
      </c>
      <c r="J164" s="193">
        <v>3.6</v>
      </c>
      <c r="K164" s="193">
        <v>0.79400000000000004</v>
      </c>
      <c r="L164" s="193">
        <v>50</v>
      </c>
      <c r="M164" s="245">
        <v>39.700000000000003</v>
      </c>
      <c r="N164" s="195">
        <v>29.700000000000003</v>
      </c>
      <c r="O164" s="193"/>
      <c r="P164" s="193"/>
      <c r="Q164" s="193"/>
    </row>
    <row r="165" spans="1:18" s="84" customFormat="1">
      <c r="A165" s="193">
        <v>20190725</v>
      </c>
      <c r="B165" s="193" t="s">
        <v>4065</v>
      </c>
      <c r="C165" s="193" t="s">
        <v>1021</v>
      </c>
      <c r="D165" s="66">
        <v>64</v>
      </c>
      <c r="E165" s="193" t="s">
        <v>4066</v>
      </c>
      <c r="F165" s="193" t="s">
        <v>4067</v>
      </c>
      <c r="G165" s="193" t="s">
        <v>4068</v>
      </c>
      <c r="H165" s="193" t="s">
        <v>4069</v>
      </c>
      <c r="I165" s="194" t="s">
        <v>3869</v>
      </c>
      <c r="J165" s="193">
        <v>3.6</v>
      </c>
      <c r="K165" s="193">
        <v>0.61399999999999999</v>
      </c>
      <c r="L165" s="193">
        <v>52</v>
      </c>
      <c r="M165" s="245">
        <v>31.928000000000001</v>
      </c>
      <c r="N165" s="246">
        <v>21.928000000000001</v>
      </c>
      <c r="O165" s="193"/>
      <c r="P165" s="193"/>
      <c r="Q165" s="193"/>
    </row>
    <row r="166" spans="1:18" s="84" customFormat="1">
      <c r="A166" s="193">
        <v>20190725</v>
      </c>
      <c r="B166" s="193" t="s">
        <v>3895</v>
      </c>
      <c r="C166" s="193" t="s">
        <v>1021</v>
      </c>
      <c r="D166" s="66">
        <v>55</v>
      </c>
      <c r="E166" s="193" t="s">
        <v>3896</v>
      </c>
      <c r="F166" s="193" t="s">
        <v>3897</v>
      </c>
      <c r="G166" s="193" t="s">
        <v>3898</v>
      </c>
      <c r="H166" s="193" t="s">
        <v>3899</v>
      </c>
      <c r="I166" s="194" t="s">
        <v>3869</v>
      </c>
      <c r="J166" s="193">
        <v>3.6</v>
      </c>
      <c r="K166" s="193">
        <v>0.57399999999999995</v>
      </c>
      <c r="L166" s="193">
        <v>51</v>
      </c>
      <c r="M166" s="193">
        <v>29.273999999999997</v>
      </c>
      <c r="N166" s="174">
        <v>19.273999999999997</v>
      </c>
      <c r="O166" s="193"/>
      <c r="P166" s="193"/>
      <c r="Q166" s="193"/>
      <c r="R166" s="202"/>
    </row>
    <row r="167" spans="1:18" s="84" customFormat="1">
      <c r="A167" s="193">
        <v>20190725</v>
      </c>
      <c r="B167" s="193" t="s">
        <v>4250</v>
      </c>
      <c r="C167" s="193" t="s">
        <v>1021</v>
      </c>
      <c r="D167" s="66">
        <v>68</v>
      </c>
      <c r="E167" s="193" t="s">
        <v>4251</v>
      </c>
      <c r="F167" s="193" t="s">
        <v>4252</v>
      </c>
      <c r="G167" s="193" t="s">
        <v>4253</v>
      </c>
      <c r="H167" s="193" t="s">
        <v>4254</v>
      </c>
      <c r="I167" s="194" t="s">
        <v>3869</v>
      </c>
      <c r="J167" s="193">
        <v>3.6</v>
      </c>
      <c r="K167" s="193">
        <v>0.80400000000000005</v>
      </c>
      <c r="L167" s="193">
        <v>49</v>
      </c>
      <c r="M167" s="245">
        <v>39.396000000000001</v>
      </c>
      <c r="N167" s="195">
        <v>29.396000000000001</v>
      </c>
      <c r="O167" s="193"/>
      <c r="P167" s="193"/>
      <c r="Q167" s="193"/>
    </row>
    <row r="168" spans="1:18" s="84" customFormat="1">
      <c r="A168" s="193">
        <v>20190725</v>
      </c>
      <c r="B168" s="193" t="s">
        <v>4175</v>
      </c>
      <c r="C168" s="193" t="s">
        <v>1021</v>
      </c>
      <c r="D168" s="66">
        <v>65</v>
      </c>
      <c r="E168" s="193" t="s">
        <v>4176</v>
      </c>
      <c r="F168" s="193" t="s">
        <v>4177</v>
      </c>
      <c r="G168" s="193" t="s">
        <v>4178</v>
      </c>
      <c r="H168" s="193" t="s">
        <v>4179</v>
      </c>
      <c r="I168" s="194" t="s">
        <v>3869</v>
      </c>
      <c r="J168" s="193">
        <v>3.6</v>
      </c>
      <c r="K168" s="193">
        <v>0.85599999999999998</v>
      </c>
      <c r="L168" s="193">
        <v>50</v>
      </c>
      <c r="M168" s="245">
        <v>42.8</v>
      </c>
      <c r="N168" s="195">
        <v>32.799999999999997</v>
      </c>
      <c r="O168" s="193"/>
      <c r="P168" s="193"/>
      <c r="Q168" s="193"/>
    </row>
    <row r="169" spans="1:18" s="84" customFormat="1">
      <c r="A169" s="193">
        <v>20190725</v>
      </c>
      <c r="B169" s="193" t="s">
        <v>4010</v>
      </c>
      <c r="C169" s="193" t="s">
        <v>1013</v>
      </c>
      <c r="D169" s="66">
        <v>62</v>
      </c>
      <c r="E169" s="193" t="s">
        <v>4011</v>
      </c>
      <c r="F169" s="193" t="s">
        <v>4012</v>
      </c>
      <c r="G169" s="193" t="s">
        <v>4013</v>
      </c>
      <c r="H169" s="193" t="s">
        <v>4014</v>
      </c>
      <c r="I169" s="194" t="s">
        <v>3869</v>
      </c>
      <c r="J169" s="193">
        <v>3.6</v>
      </c>
      <c r="K169" s="193">
        <v>0.33</v>
      </c>
      <c r="L169" s="193">
        <v>50</v>
      </c>
      <c r="M169" s="193">
        <v>16.5</v>
      </c>
      <c r="N169" s="195"/>
      <c r="O169" s="193"/>
      <c r="P169" s="193"/>
      <c r="Q169" s="193"/>
    </row>
    <row r="170" spans="1:18" s="84" customFormat="1">
      <c r="A170" s="193">
        <v>20190725</v>
      </c>
      <c r="B170" s="193" t="s">
        <v>4025</v>
      </c>
      <c r="C170" s="193" t="s">
        <v>1021</v>
      </c>
      <c r="D170" s="66">
        <v>67</v>
      </c>
      <c r="E170" s="193" t="s">
        <v>4026</v>
      </c>
      <c r="F170" s="193" t="s">
        <v>4027</v>
      </c>
      <c r="G170" s="193" t="s">
        <v>4028</v>
      </c>
      <c r="H170" s="193" t="s">
        <v>4029</v>
      </c>
      <c r="I170" s="194" t="s">
        <v>3869</v>
      </c>
      <c r="J170" s="193">
        <v>3.6</v>
      </c>
      <c r="K170" s="193">
        <v>0.496</v>
      </c>
      <c r="L170" s="193">
        <v>49</v>
      </c>
      <c r="M170" s="193">
        <v>24.303999999999998</v>
      </c>
      <c r="N170" s="195">
        <v>14.303999999999998</v>
      </c>
      <c r="O170" s="193"/>
      <c r="P170" s="193"/>
      <c r="Q170" s="193"/>
    </row>
    <row r="171" spans="1:18" s="84" customFormat="1">
      <c r="A171" s="193">
        <v>20190725</v>
      </c>
      <c r="B171" s="193" t="s">
        <v>3958</v>
      </c>
      <c r="C171" s="193" t="s">
        <v>1021</v>
      </c>
      <c r="D171" s="66"/>
      <c r="E171" s="193" t="s">
        <v>3959</v>
      </c>
      <c r="F171" s="193" t="s">
        <v>3960</v>
      </c>
      <c r="G171" s="193" t="s">
        <v>3961</v>
      </c>
      <c r="H171" s="193" t="s">
        <v>3962</v>
      </c>
      <c r="I171" s="194" t="s">
        <v>3869</v>
      </c>
      <c r="J171" s="193" t="s">
        <v>3963</v>
      </c>
      <c r="K171" s="193" t="s">
        <v>3964</v>
      </c>
      <c r="L171" s="193" t="s">
        <v>3965</v>
      </c>
      <c r="M171" s="193">
        <v>22.8</v>
      </c>
      <c r="N171" s="195" t="s">
        <v>3966</v>
      </c>
      <c r="O171" s="193"/>
      <c r="P171" s="193">
        <f>0.358*60-15.2</f>
        <v>6.2800000000000011</v>
      </c>
      <c r="Q171" s="193"/>
      <c r="R171" s="202" t="s">
        <v>3914</v>
      </c>
    </row>
    <row r="172" spans="1:18" s="84" customFormat="1">
      <c r="A172" s="193">
        <v>20190725</v>
      </c>
      <c r="B172" s="193" t="s">
        <v>4045</v>
      </c>
      <c r="C172" s="193" t="s">
        <v>1013</v>
      </c>
      <c r="D172" s="66">
        <v>59</v>
      </c>
      <c r="E172" s="193" t="s">
        <v>4046</v>
      </c>
      <c r="F172" s="193" t="s">
        <v>4047</v>
      </c>
      <c r="G172" s="193" t="s">
        <v>4048</v>
      </c>
      <c r="H172" s="193" t="s">
        <v>4049</v>
      </c>
      <c r="I172" s="194" t="s">
        <v>3869</v>
      </c>
      <c r="J172" s="193">
        <v>3.6</v>
      </c>
      <c r="K172" s="193">
        <v>0.80800000000000005</v>
      </c>
      <c r="L172" s="193">
        <v>48</v>
      </c>
      <c r="M172" s="193">
        <v>38.784000000000006</v>
      </c>
      <c r="N172" s="195">
        <v>28.784000000000006</v>
      </c>
      <c r="O172" s="193"/>
      <c r="P172" s="193"/>
      <c r="Q172" s="193"/>
    </row>
    <row r="173" spans="1:18" s="84" customFormat="1">
      <c r="A173" s="193">
        <v>20190725</v>
      </c>
      <c r="B173" s="193" t="s">
        <v>4315</v>
      </c>
      <c r="C173" s="193" t="s">
        <v>1021</v>
      </c>
      <c r="D173" s="66">
        <v>56</v>
      </c>
      <c r="E173" s="193" t="s">
        <v>4316</v>
      </c>
      <c r="F173" s="193" t="s">
        <v>4317</v>
      </c>
      <c r="G173" s="193" t="s">
        <v>4318</v>
      </c>
      <c r="H173" s="193" t="s">
        <v>4319</v>
      </c>
      <c r="I173" s="194" t="s">
        <v>3869</v>
      </c>
      <c r="J173" s="193">
        <v>3.6</v>
      </c>
      <c r="K173" s="193">
        <v>0.57799999999999996</v>
      </c>
      <c r="L173" s="193">
        <v>43</v>
      </c>
      <c r="M173" s="245">
        <v>24.853999999999999</v>
      </c>
      <c r="N173" s="195">
        <v>14.853999999999999</v>
      </c>
      <c r="O173" s="193"/>
      <c r="P173" s="193"/>
      <c r="Q173" s="193"/>
    </row>
    <row r="174" spans="1:18" s="84" customFormat="1">
      <c r="A174" s="193">
        <v>20190725</v>
      </c>
      <c r="B174" s="193" t="s">
        <v>4170</v>
      </c>
      <c r="C174" s="193" t="s">
        <v>1013</v>
      </c>
      <c r="D174" s="66">
        <v>71</v>
      </c>
      <c r="E174" s="193" t="s">
        <v>4171</v>
      </c>
      <c r="F174" s="193" t="s">
        <v>4172</v>
      </c>
      <c r="G174" s="193" t="s">
        <v>4173</v>
      </c>
      <c r="H174" s="193" t="s">
        <v>4174</v>
      </c>
      <c r="I174" s="194" t="s">
        <v>3869</v>
      </c>
      <c r="J174" s="193">
        <v>3.6</v>
      </c>
      <c r="K174" s="193">
        <v>0.56000000000000005</v>
      </c>
      <c r="L174" s="193">
        <v>50</v>
      </c>
      <c r="M174" s="245">
        <v>28.000000000000004</v>
      </c>
      <c r="N174" s="195">
        <v>18.000000000000004</v>
      </c>
      <c r="O174" s="193"/>
      <c r="P174" s="193"/>
      <c r="Q174" s="193"/>
    </row>
    <row r="175" spans="1:18" s="84" customFormat="1">
      <c r="A175" s="193">
        <v>20190725</v>
      </c>
      <c r="B175" s="193" t="s">
        <v>4190</v>
      </c>
      <c r="C175" s="193" t="s">
        <v>1021</v>
      </c>
      <c r="D175" s="66">
        <v>60</v>
      </c>
      <c r="E175" s="193" t="s">
        <v>4191</v>
      </c>
      <c r="F175" s="193" t="s">
        <v>4192</v>
      </c>
      <c r="G175" s="193" t="s">
        <v>4193</v>
      </c>
      <c r="H175" s="193" t="s">
        <v>4194</v>
      </c>
      <c r="I175" s="194" t="s">
        <v>3869</v>
      </c>
      <c r="J175" s="193">
        <v>3.6</v>
      </c>
      <c r="K175" s="193">
        <v>1.48</v>
      </c>
      <c r="L175" s="193">
        <v>52</v>
      </c>
      <c r="M175" s="245">
        <v>76.959999999999994</v>
      </c>
      <c r="N175" s="195">
        <v>40</v>
      </c>
      <c r="O175" s="193"/>
      <c r="P175" s="193"/>
      <c r="Q175" s="193"/>
    </row>
    <row r="176" spans="1:18" s="84" customFormat="1">
      <c r="A176" s="193">
        <v>20190725</v>
      </c>
      <c r="B176" s="193" t="s">
        <v>4195</v>
      </c>
      <c r="C176" s="193" t="s">
        <v>1013</v>
      </c>
      <c r="D176" s="66">
        <v>60</v>
      </c>
      <c r="E176" s="193" t="s">
        <v>4196</v>
      </c>
      <c r="F176" s="193" t="s">
        <v>4197</v>
      </c>
      <c r="G176" s="193" t="s">
        <v>4198</v>
      </c>
      <c r="H176" s="193" t="s">
        <v>4199</v>
      </c>
      <c r="I176" s="194" t="s">
        <v>3869</v>
      </c>
      <c r="J176" s="193">
        <v>3.6</v>
      </c>
      <c r="K176" s="193">
        <v>1.06</v>
      </c>
      <c r="L176" s="193">
        <v>52</v>
      </c>
      <c r="M176" s="245">
        <v>55.120000000000005</v>
      </c>
      <c r="N176" s="195">
        <v>40</v>
      </c>
      <c r="O176" s="193"/>
      <c r="P176" s="193"/>
      <c r="Q176" s="193"/>
    </row>
    <row r="177" spans="1:17" s="84" customFormat="1">
      <c r="A177" s="193">
        <v>20190725</v>
      </c>
      <c r="B177" s="193" t="s">
        <v>4085</v>
      </c>
      <c r="C177" s="193" t="s">
        <v>1013</v>
      </c>
      <c r="D177" s="66">
        <v>53</v>
      </c>
      <c r="E177" s="193" t="s">
        <v>4086</v>
      </c>
      <c r="F177" s="193" t="s">
        <v>4087</v>
      </c>
      <c r="G177" s="193" t="s">
        <v>4088</v>
      </c>
      <c r="H177" s="193" t="s">
        <v>4089</v>
      </c>
      <c r="I177" s="194" t="s">
        <v>3869</v>
      </c>
      <c r="J177" s="193">
        <v>3.6</v>
      </c>
      <c r="K177" s="193">
        <v>0.65600000000000003</v>
      </c>
      <c r="L177" s="193">
        <v>49</v>
      </c>
      <c r="M177" s="245">
        <v>32.143999999999998</v>
      </c>
      <c r="N177" s="195">
        <v>22.143999999999998</v>
      </c>
      <c r="O177" s="193"/>
      <c r="P177" s="193"/>
      <c r="Q177" s="193"/>
    </row>
    <row r="178" spans="1:17" s="84" customFormat="1">
      <c r="A178" s="193">
        <v>20190725</v>
      </c>
      <c r="B178" s="193" t="s">
        <v>3870</v>
      </c>
      <c r="C178" s="193" t="s">
        <v>1021</v>
      </c>
      <c r="D178" s="66">
        <v>58</v>
      </c>
      <c r="E178" s="193" t="s">
        <v>3871</v>
      </c>
      <c r="F178" s="193" t="s">
        <v>3872</v>
      </c>
      <c r="G178" s="193" t="s">
        <v>3873</v>
      </c>
      <c r="H178" s="193" t="s">
        <v>3874</v>
      </c>
      <c r="I178" s="194" t="s">
        <v>3869</v>
      </c>
      <c r="J178" s="193">
        <v>3.7</v>
      </c>
      <c r="K178" s="193">
        <v>0.92400000000000004</v>
      </c>
      <c r="L178" s="193">
        <v>52</v>
      </c>
      <c r="M178" s="193">
        <f>K178*L178</f>
        <v>48.048000000000002</v>
      </c>
      <c r="N178" s="174">
        <v>38.048000000000002</v>
      </c>
      <c r="O178" s="193"/>
      <c r="P178" s="193"/>
      <c r="Q178" s="193"/>
    </row>
    <row r="179" spans="1:17" s="84" customFormat="1">
      <c r="A179" s="193">
        <v>20190725</v>
      </c>
      <c r="B179" s="193" t="s">
        <v>4225</v>
      </c>
      <c r="C179" s="193" t="s">
        <v>1013</v>
      </c>
      <c r="D179" s="66">
        <v>72</v>
      </c>
      <c r="E179" s="193" t="s">
        <v>4226</v>
      </c>
      <c r="F179" s="193" t="s">
        <v>4227</v>
      </c>
      <c r="G179" s="193" t="s">
        <v>4228</v>
      </c>
      <c r="H179" s="193" t="s">
        <v>4229</v>
      </c>
      <c r="I179" s="194" t="s">
        <v>3869</v>
      </c>
      <c r="J179" s="193">
        <v>3.6</v>
      </c>
      <c r="K179" s="193">
        <v>0.53200000000000003</v>
      </c>
      <c r="L179" s="193">
        <v>47</v>
      </c>
      <c r="M179" s="245">
        <v>25.004000000000001</v>
      </c>
      <c r="N179" s="195">
        <v>15.004000000000001</v>
      </c>
      <c r="O179" s="193"/>
      <c r="P179" s="193"/>
      <c r="Q179" s="193"/>
    </row>
    <row r="180" spans="1:17" s="84" customFormat="1">
      <c r="A180" s="193">
        <v>20190725</v>
      </c>
      <c r="B180" s="193" t="s">
        <v>4235</v>
      </c>
      <c r="C180" s="193" t="s">
        <v>1013</v>
      </c>
      <c r="D180" s="66">
        <v>69</v>
      </c>
      <c r="E180" s="193" t="s">
        <v>4236</v>
      </c>
      <c r="F180" s="193" t="s">
        <v>4237</v>
      </c>
      <c r="G180" s="193" t="s">
        <v>4238</v>
      </c>
      <c r="H180" s="193" t="s">
        <v>4239</v>
      </c>
      <c r="I180" s="194" t="s">
        <v>3869</v>
      </c>
      <c r="J180" s="193">
        <v>3.6</v>
      </c>
      <c r="K180" s="193">
        <v>0.66200000000000003</v>
      </c>
      <c r="L180" s="193">
        <v>48</v>
      </c>
      <c r="M180" s="245">
        <v>31.776000000000003</v>
      </c>
      <c r="N180" s="195">
        <v>21.776000000000003</v>
      </c>
      <c r="O180" s="193"/>
      <c r="P180" s="193"/>
      <c r="Q180" s="193"/>
    </row>
    <row r="181" spans="1:17" s="84" customFormat="1">
      <c r="A181" s="193">
        <v>20190725</v>
      </c>
      <c r="B181" s="193" t="s">
        <v>4075</v>
      </c>
      <c r="C181" s="193" t="s">
        <v>1021</v>
      </c>
      <c r="D181" s="66">
        <v>58</v>
      </c>
      <c r="E181" s="193" t="s">
        <v>4076</v>
      </c>
      <c r="F181" s="193" t="s">
        <v>4077</v>
      </c>
      <c r="G181" s="193" t="s">
        <v>4078</v>
      </c>
      <c r="H181" s="193" t="s">
        <v>4079</v>
      </c>
      <c r="I181" s="194" t="s">
        <v>3869</v>
      </c>
      <c r="J181" s="193">
        <v>3.6</v>
      </c>
      <c r="K181" s="193">
        <v>0.438</v>
      </c>
      <c r="L181" s="193">
        <v>48</v>
      </c>
      <c r="M181" s="245">
        <v>21.024000000000001</v>
      </c>
      <c r="N181" s="195">
        <v>11.024000000000001</v>
      </c>
      <c r="O181" s="193"/>
      <c r="P181" s="193"/>
      <c r="Q181" s="193"/>
    </row>
    <row r="182" spans="1:17" s="84" customFormat="1">
      <c r="A182" s="193">
        <v>20190725</v>
      </c>
      <c r="B182" s="193" t="s">
        <v>4325</v>
      </c>
      <c r="C182" s="193" t="s">
        <v>1013</v>
      </c>
      <c r="D182" s="66">
        <v>52</v>
      </c>
      <c r="E182" s="193" t="s">
        <v>4326</v>
      </c>
      <c r="F182" s="193" t="s">
        <v>4327</v>
      </c>
      <c r="G182" s="193" t="s">
        <v>4328</v>
      </c>
      <c r="H182" s="193" t="s">
        <v>4329</v>
      </c>
      <c r="I182" s="194" t="s">
        <v>3869</v>
      </c>
      <c r="J182" s="193">
        <v>3.6</v>
      </c>
      <c r="K182" s="193">
        <v>0.72</v>
      </c>
      <c r="L182" s="193">
        <v>46</v>
      </c>
      <c r="M182" s="245">
        <v>33.119999999999997</v>
      </c>
      <c r="N182" s="195">
        <v>23.119999999999997</v>
      </c>
      <c r="O182" s="193"/>
      <c r="P182" s="193"/>
      <c r="Q182" s="193"/>
    </row>
    <row r="183" spans="1:17" s="84" customFormat="1">
      <c r="A183" s="193">
        <v>20190725</v>
      </c>
      <c r="B183" s="193" t="s">
        <v>4000</v>
      </c>
      <c r="C183" s="193" t="s">
        <v>1021</v>
      </c>
      <c r="D183" s="66">
        <v>75</v>
      </c>
      <c r="E183" s="193" t="s">
        <v>4001</v>
      </c>
      <c r="F183" s="193" t="s">
        <v>4002</v>
      </c>
      <c r="G183" s="193" t="s">
        <v>4003</v>
      </c>
      <c r="H183" s="193" t="s">
        <v>4004</v>
      </c>
      <c r="I183" s="194" t="s">
        <v>3869</v>
      </c>
      <c r="J183" s="193">
        <v>3.6</v>
      </c>
      <c r="K183" s="193">
        <v>0.82399999999999995</v>
      </c>
      <c r="L183" s="193">
        <v>48</v>
      </c>
      <c r="M183" s="193">
        <v>39.552</v>
      </c>
      <c r="N183" s="195">
        <v>29.552</v>
      </c>
      <c r="O183" s="193"/>
      <c r="P183" s="193"/>
      <c r="Q183" s="193"/>
    </row>
    <row r="184" spans="1:17">
      <c r="E184" s="65"/>
    </row>
    <row r="185" spans="1:17">
      <c r="E185" s="65"/>
      <c r="F185" s="83"/>
    </row>
    <row r="186" spans="1:17">
      <c r="E186" s="65"/>
      <c r="F186" s="83"/>
    </row>
    <row r="187" spans="1:17">
      <c r="E187" s="65"/>
      <c r="F187" s="83"/>
    </row>
    <row r="188" spans="1:17">
      <c r="E188" s="65"/>
      <c r="F188" s="83"/>
    </row>
    <row r="189" spans="1:17">
      <c r="E189" s="65"/>
      <c r="F189" s="83"/>
    </row>
    <row r="190" spans="1:17">
      <c r="E190" s="65"/>
      <c r="F190" s="83"/>
    </row>
    <row r="191" spans="1:17">
      <c r="E191" s="65"/>
      <c r="F191" s="83"/>
    </row>
    <row r="192" spans="1:17">
      <c r="E192" s="65"/>
      <c r="F192" s="83"/>
    </row>
    <row r="193" spans="5:6">
      <c r="E193" s="65"/>
      <c r="F193" s="83"/>
    </row>
    <row r="194" spans="5:6">
      <c r="E194" s="65"/>
      <c r="F194" s="83"/>
    </row>
    <row r="195" spans="5:6">
      <c r="E195" s="65"/>
      <c r="F195" s="83"/>
    </row>
    <row r="196" spans="5:6">
      <c r="E196" s="65"/>
      <c r="F196" s="83"/>
    </row>
    <row r="197" spans="5:6">
      <c r="E197" s="65"/>
    </row>
  </sheetData>
  <autoFilter ref="A1:X197" xr:uid="{00000000-0009-0000-0000-00000A000000}">
    <sortState ref="A2:X197">
      <sortCondition ref="F1:F197"/>
    </sortState>
  </autoFilter>
  <sortState ref="B3:P96">
    <sortCondition ref="E2:E96"/>
  </sortState>
  <phoneticPr fontId="1" type="noConversion"/>
  <conditionalFormatting sqref="F1:F95 F184:F1048576">
    <cfRule type="duplicateValues" dxfId="30" priority="8"/>
  </conditionalFormatting>
  <conditionalFormatting sqref="E1:E95 E198:E1048576">
    <cfRule type="duplicateValues" dxfId="29" priority="7"/>
  </conditionalFormatting>
  <conditionalFormatting sqref="E96:E183">
    <cfRule type="duplicateValues" dxfId="28" priority="5"/>
  </conditionalFormatting>
  <conditionalFormatting sqref="G96:G183">
    <cfRule type="duplicateValues" dxfId="27" priority="4"/>
  </conditionalFormatting>
  <conditionalFormatting sqref="F96:F183">
    <cfRule type="duplicateValues" dxfId="26" priority="3"/>
  </conditionalFormatting>
  <conditionalFormatting sqref="E96:E183">
    <cfRule type="duplicateValues" dxfId="25" priority="2"/>
  </conditionalFormatting>
  <conditionalFormatting sqref="E96:E183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88"/>
  <sheetViews>
    <sheetView zoomScale="115" zoomScaleNormal="115" workbookViewId="0">
      <pane ySplit="1" topLeftCell="A2" activePane="bottomLeft" state="frozen"/>
      <selection pane="bottomLeft" activeCell="I2" sqref="A2:X288"/>
    </sheetView>
  </sheetViews>
  <sheetFormatPr defaultRowHeight="14.25"/>
  <cols>
    <col min="1" max="2" width="9" style="65"/>
    <col min="3" max="3" width="9" style="65" customWidth="1"/>
    <col min="4" max="4" width="7.625" style="65" bestFit="1" customWidth="1"/>
    <col min="5" max="5" width="5.75" style="31" customWidth="1"/>
    <col min="6" max="6" width="4.25" style="263" customWidth="1"/>
    <col min="7" max="7" width="12" style="65" customWidth="1"/>
    <col min="8" max="8" width="9" style="65"/>
    <col min="9" max="9" width="12.125" style="65" customWidth="1"/>
    <col min="10" max="10" width="18.875" style="65" customWidth="1"/>
    <col min="11" max="11" width="8" style="65" customWidth="1"/>
    <col min="12" max="12" width="16.875" style="196" customWidth="1"/>
    <col min="13" max="13" width="12.375" style="196" customWidth="1"/>
    <col min="14" max="14" width="12.375" style="117" customWidth="1"/>
    <col min="15" max="15" width="9" style="171"/>
    <col min="16" max="18" width="9" style="65"/>
    <col min="19" max="19" width="9.375" bestFit="1" customWidth="1"/>
  </cols>
  <sheetData>
    <row r="1" spans="1:24">
      <c r="A1" s="65" t="s">
        <v>0</v>
      </c>
      <c r="B1" s="65" t="s">
        <v>1</v>
      </c>
      <c r="C1" s="65" t="s">
        <v>2</v>
      </c>
      <c r="D1" s="65" t="s">
        <v>3</v>
      </c>
      <c r="E1" s="31" t="s">
        <v>5</v>
      </c>
      <c r="F1" s="263" t="s">
        <v>4</v>
      </c>
      <c r="G1" s="65" t="s">
        <v>8</v>
      </c>
      <c r="H1" s="65" t="s">
        <v>9</v>
      </c>
      <c r="I1" s="65" t="s">
        <v>10</v>
      </c>
      <c r="J1" s="65" t="s">
        <v>355</v>
      </c>
      <c r="K1" s="66" t="s">
        <v>11</v>
      </c>
      <c r="L1" s="196" t="s">
        <v>12</v>
      </c>
      <c r="M1" s="196" t="s">
        <v>13</v>
      </c>
      <c r="N1" s="170" t="s">
        <v>14</v>
      </c>
      <c r="O1" s="81" t="s">
        <v>15</v>
      </c>
      <c r="P1" s="66" t="s">
        <v>16</v>
      </c>
      <c r="Q1" s="66" t="s">
        <v>356</v>
      </c>
      <c r="R1" s="65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>
      <c r="A2" s="114">
        <v>43685</v>
      </c>
      <c r="B2" s="180" t="s">
        <v>4367</v>
      </c>
      <c r="C2" s="65" t="s">
        <v>4331</v>
      </c>
      <c r="E2" s="318">
        <v>55</v>
      </c>
      <c r="F2" s="181" t="s">
        <v>20</v>
      </c>
      <c r="G2" s="180" t="s">
        <v>4367</v>
      </c>
      <c r="H2" s="65" t="s">
        <v>368</v>
      </c>
      <c r="I2" s="65" t="s">
        <v>4368</v>
      </c>
      <c r="J2" s="65" t="s">
        <v>1034</v>
      </c>
      <c r="K2" s="65">
        <v>4.3000000000000007</v>
      </c>
      <c r="L2" s="196">
        <v>0.44800000000000001</v>
      </c>
      <c r="M2" s="196">
        <v>36</v>
      </c>
      <c r="N2" s="117">
        <f>L2*M2</f>
        <v>16.128</v>
      </c>
      <c r="O2" s="171" t="s">
        <v>1019</v>
      </c>
      <c r="P2" s="65">
        <v>10</v>
      </c>
      <c r="Q2" s="117" t="e">
        <f>N2-O2-P2</f>
        <v>#VALUE!</v>
      </c>
      <c r="S2" s="261"/>
      <c r="T2" s="261"/>
      <c r="U2" s="261"/>
      <c r="V2" s="261"/>
      <c r="W2" s="261"/>
      <c r="X2" s="261"/>
    </row>
    <row r="3" spans="1:24" ht="14.25" customHeight="1">
      <c r="A3" s="114">
        <v>43685</v>
      </c>
      <c r="B3" s="180" t="s">
        <v>4365</v>
      </c>
      <c r="C3" s="65" t="s">
        <v>4331</v>
      </c>
      <c r="E3" s="317">
        <v>69</v>
      </c>
      <c r="F3" s="90" t="s">
        <v>20</v>
      </c>
      <c r="G3" s="180" t="s">
        <v>4365</v>
      </c>
      <c r="H3" s="65" t="s">
        <v>368</v>
      </c>
      <c r="I3" s="65" t="s">
        <v>4366</v>
      </c>
      <c r="J3" s="65" t="s">
        <v>1034</v>
      </c>
      <c r="K3" s="65">
        <v>3.9</v>
      </c>
      <c r="L3" s="196">
        <v>0.9</v>
      </c>
      <c r="M3" s="196">
        <v>36</v>
      </c>
      <c r="N3" s="117">
        <f>L3*M3</f>
        <v>32.4</v>
      </c>
      <c r="O3" s="172">
        <v>20</v>
      </c>
      <c r="P3" s="65">
        <v>10</v>
      </c>
      <c r="Q3" s="117">
        <f>N3-O3-P3</f>
        <v>2.3999999999999986</v>
      </c>
      <c r="S3" s="261"/>
      <c r="T3" s="261"/>
      <c r="U3" s="261"/>
      <c r="V3" s="261"/>
      <c r="W3" s="261"/>
      <c r="X3" s="261"/>
    </row>
    <row r="4" spans="1:24" ht="14.25" customHeight="1">
      <c r="A4" s="114">
        <v>43685</v>
      </c>
      <c r="B4" s="180" t="s">
        <v>4363</v>
      </c>
      <c r="C4" s="65" t="s">
        <v>4331</v>
      </c>
      <c r="E4" s="317">
        <v>72</v>
      </c>
      <c r="F4" s="90" t="s">
        <v>20</v>
      </c>
      <c r="G4" s="180" t="s">
        <v>4363</v>
      </c>
      <c r="H4" s="65" t="s">
        <v>368</v>
      </c>
      <c r="I4" s="65" t="s">
        <v>4364</v>
      </c>
      <c r="J4" s="65" t="s">
        <v>1034</v>
      </c>
      <c r="K4" s="65">
        <v>2.8</v>
      </c>
      <c r="L4" s="196">
        <v>0.28999999999999998</v>
      </c>
      <c r="M4" s="196">
        <v>38</v>
      </c>
      <c r="N4" s="117">
        <f>L4*M4</f>
        <v>11.02</v>
      </c>
      <c r="O4" s="171" t="s">
        <v>1019</v>
      </c>
      <c r="P4" s="65">
        <v>10</v>
      </c>
      <c r="Q4" s="117" t="e">
        <f>N4-O4-P4</f>
        <v>#VALUE!</v>
      </c>
      <c r="S4" s="261"/>
      <c r="T4" s="261"/>
      <c r="U4" s="261"/>
      <c r="V4" s="261"/>
      <c r="W4" s="261"/>
      <c r="X4" s="261"/>
    </row>
    <row r="5" spans="1:24" ht="14.25" customHeight="1">
      <c r="A5" s="114">
        <v>43685</v>
      </c>
      <c r="B5" s="180" t="s">
        <v>4361</v>
      </c>
      <c r="C5" s="65" t="s">
        <v>4331</v>
      </c>
      <c r="E5" s="317">
        <v>63</v>
      </c>
      <c r="F5" s="90" t="s">
        <v>41</v>
      </c>
      <c r="G5" s="180" t="s">
        <v>4361</v>
      </c>
      <c r="H5" s="65" t="s">
        <v>368</v>
      </c>
      <c r="I5" s="65" t="s">
        <v>4362</v>
      </c>
      <c r="J5" s="65" t="s">
        <v>1034</v>
      </c>
      <c r="K5" s="65">
        <v>3.1</v>
      </c>
      <c r="L5" s="196">
        <v>0.46</v>
      </c>
      <c r="M5" s="196">
        <v>38</v>
      </c>
      <c r="N5" s="117">
        <f>L5*M5</f>
        <v>17.48</v>
      </c>
      <c r="O5" s="171" t="s">
        <v>1019</v>
      </c>
      <c r="P5" s="65">
        <v>10</v>
      </c>
      <c r="Q5" s="117" t="e">
        <f>N5-O5-P5</f>
        <v>#VALUE!</v>
      </c>
      <c r="S5" s="261"/>
      <c r="T5" s="261"/>
      <c r="U5" s="261"/>
      <c r="V5" s="261"/>
      <c r="W5" s="261"/>
      <c r="X5" s="261"/>
    </row>
    <row r="6" spans="1:24" ht="14.25" customHeight="1">
      <c r="A6" s="114">
        <v>43685</v>
      </c>
      <c r="B6" s="180" t="s">
        <v>4359</v>
      </c>
      <c r="C6" s="65" t="s">
        <v>4331</v>
      </c>
      <c r="E6" s="31">
        <v>75</v>
      </c>
      <c r="F6" s="263" t="s">
        <v>41</v>
      </c>
      <c r="G6" s="180" t="s">
        <v>4359</v>
      </c>
      <c r="H6" s="65" t="s">
        <v>368</v>
      </c>
      <c r="I6" s="65" t="s">
        <v>4360</v>
      </c>
      <c r="J6" s="65" t="s">
        <v>1034</v>
      </c>
      <c r="K6" s="65">
        <v>1.9</v>
      </c>
      <c r="L6" s="196">
        <v>0.42799999999999999</v>
      </c>
      <c r="M6" s="196">
        <v>38</v>
      </c>
      <c r="N6" s="117">
        <f>L6*M6</f>
        <v>16.263999999999999</v>
      </c>
      <c r="O6" s="171" t="s">
        <v>1019</v>
      </c>
      <c r="P6" s="65">
        <v>10</v>
      </c>
      <c r="Q6" s="117" t="e">
        <f>N6-O6-P6</f>
        <v>#VALUE!</v>
      </c>
      <c r="S6" s="261"/>
      <c r="T6" s="261"/>
      <c r="U6" s="261"/>
      <c r="V6" s="261"/>
      <c r="W6" s="261"/>
      <c r="X6" s="261"/>
    </row>
    <row r="7" spans="1:24">
      <c r="A7" s="114">
        <v>43685</v>
      </c>
      <c r="B7" s="180" t="s">
        <v>4357</v>
      </c>
      <c r="C7" s="65" t="s">
        <v>4331</v>
      </c>
      <c r="E7" s="31">
        <v>76</v>
      </c>
      <c r="F7" s="263" t="s">
        <v>1013</v>
      </c>
      <c r="G7" s="180" t="s">
        <v>4357</v>
      </c>
      <c r="H7" s="65" t="s">
        <v>368</v>
      </c>
      <c r="I7" s="65" t="s">
        <v>4358</v>
      </c>
      <c r="J7" s="65" t="s">
        <v>1034</v>
      </c>
      <c r="K7" s="65">
        <v>3.2</v>
      </c>
      <c r="L7" s="196">
        <v>0.97</v>
      </c>
      <c r="M7" s="196">
        <v>38</v>
      </c>
      <c r="N7" s="117">
        <f>L7*M7</f>
        <v>36.86</v>
      </c>
      <c r="O7" s="172">
        <v>25</v>
      </c>
      <c r="P7" s="65">
        <v>10</v>
      </c>
      <c r="Q7" s="117">
        <f>N7-O7-P7</f>
        <v>1.8599999999999994</v>
      </c>
      <c r="S7" s="261"/>
      <c r="T7" s="261"/>
      <c r="U7" s="261"/>
      <c r="V7" s="261"/>
      <c r="W7" s="261"/>
      <c r="X7" s="261"/>
    </row>
    <row r="8" spans="1:24" ht="14.25" customHeight="1">
      <c r="A8" s="114">
        <v>43685</v>
      </c>
      <c r="B8" s="180" t="s">
        <v>4355</v>
      </c>
      <c r="C8" s="65" t="s">
        <v>4331</v>
      </c>
      <c r="E8" s="31">
        <v>60</v>
      </c>
      <c r="F8" s="263" t="s">
        <v>20</v>
      </c>
      <c r="G8" s="180" t="s">
        <v>4355</v>
      </c>
      <c r="H8" s="65" t="s">
        <v>368</v>
      </c>
      <c r="I8" s="65" t="s">
        <v>4356</v>
      </c>
      <c r="J8" s="65" t="s">
        <v>1034</v>
      </c>
      <c r="K8" s="65">
        <v>3.1</v>
      </c>
      <c r="L8" s="196">
        <v>0.47199999999999998</v>
      </c>
      <c r="M8" s="196">
        <v>38</v>
      </c>
      <c r="N8" s="117">
        <f>L8*M8</f>
        <v>17.936</v>
      </c>
      <c r="O8" s="171" t="s">
        <v>1019</v>
      </c>
      <c r="P8" s="65">
        <v>10</v>
      </c>
      <c r="Q8" s="117" t="e">
        <f>N8-O8-P8</f>
        <v>#VALUE!</v>
      </c>
      <c r="S8" s="261"/>
      <c r="T8" s="261"/>
      <c r="U8" s="261"/>
      <c r="V8" s="261"/>
      <c r="W8" s="261"/>
      <c r="X8" s="261"/>
    </row>
    <row r="9" spans="1:24" ht="14.25" customHeight="1">
      <c r="A9" s="114">
        <v>43685</v>
      </c>
      <c r="B9" s="180" t="s">
        <v>4353</v>
      </c>
      <c r="C9" s="65" t="s">
        <v>4331</v>
      </c>
      <c r="E9" s="31">
        <v>86</v>
      </c>
      <c r="F9" s="263" t="s">
        <v>1013</v>
      </c>
      <c r="G9" s="180" t="s">
        <v>4353</v>
      </c>
      <c r="H9" s="65" t="s">
        <v>368</v>
      </c>
      <c r="I9" s="65" t="s">
        <v>4354</v>
      </c>
      <c r="J9" s="65" t="s">
        <v>1034</v>
      </c>
      <c r="K9" s="65">
        <v>1.8</v>
      </c>
      <c r="L9" s="196">
        <v>0.20799999999999999</v>
      </c>
      <c r="M9" s="196">
        <v>38</v>
      </c>
      <c r="N9" s="117">
        <f>L9*M9</f>
        <v>7.9039999999999999</v>
      </c>
      <c r="O9" s="171" t="s">
        <v>1019</v>
      </c>
      <c r="P9" s="173">
        <v>7.9039999999999999</v>
      </c>
      <c r="Q9" s="117" t="e">
        <f>N9-O9-P9</f>
        <v>#VALUE!</v>
      </c>
      <c r="S9" s="261"/>
      <c r="T9" s="261"/>
      <c r="U9" s="261"/>
      <c r="V9" s="261"/>
      <c r="W9" s="261"/>
      <c r="X9" s="261"/>
    </row>
    <row r="10" spans="1:24" ht="14.25" customHeight="1">
      <c r="A10" s="114">
        <v>43685</v>
      </c>
      <c r="B10" s="180" t="s">
        <v>4351</v>
      </c>
      <c r="C10" s="65" t="s">
        <v>4331</v>
      </c>
      <c r="E10" s="31">
        <v>65</v>
      </c>
      <c r="F10" s="263" t="s">
        <v>41</v>
      </c>
      <c r="G10" s="180" t="s">
        <v>4351</v>
      </c>
      <c r="H10" s="65" t="s">
        <v>368</v>
      </c>
      <c r="I10" s="65" t="s">
        <v>4352</v>
      </c>
      <c r="J10" s="65" t="s">
        <v>1034</v>
      </c>
      <c r="K10" s="65">
        <v>4.3000000000000007</v>
      </c>
      <c r="L10" s="196">
        <v>0.57799999999999996</v>
      </c>
      <c r="M10" s="196">
        <v>36</v>
      </c>
      <c r="N10" s="117">
        <f>L10*M10</f>
        <v>20.808</v>
      </c>
      <c r="O10" s="171" t="s">
        <v>1019</v>
      </c>
      <c r="P10" s="65">
        <v>10</v>
      </c>
      <c r="Q10" s="117" t="e">
        <f>N10-O10-P10</f>
        <v>#VALUE!</v>
      </c>
      <c r="S10" s="261"/>
      <c r="T10" s="261"/>
      <c r="U10" s="261"/>
      <c r="V10" s="261"/>
      <c r="W10" s="261"/>
      <c r="X10" s="261"/>
    </row>
    <row r="11" spans="1:24" ht="14.25" customHeight="1">
      <c r="A11" s="114">
        <v>43685</v>
      </c>
      <c r="B11" s="180" t="s">
        <v>4349</v>
      </c>
      <c r="C11" s="65" t="s">
        <v>4331</v>
      </c>
      <c r="E11" s="316">
        <v>55</v>
      </c>
      <c r="F11" s="182" t="s">
        <v>1013</v>
      </c>
      <c r="G11" s="180" t="s">
        <v>4349</v>
      </c>
      <c r="H11" s="65" t="s">
        <v>368</v>
      </c>
      <c r="I11" s="65" t="s">
        <v>4350</v>
      </c>
      <c r="J11" s="65" t="s">
        <v>1034</v>
      </c>
      <c r="K11" s="65">
        <v>3.9</v>
      </c>
      <c r="L11" s="196">
        <v>0.72599999999999998</v>
      </c>
      <c r="M11" s="196">
        <v>36</v>
      </c>
      <c r="N11" s="117">
        <f>L11*M11</f>
        <v>26.135999999999999</v>
      </c>
      <c r="O11" s="174">
        <v>16.135999999999999</v>
      </c>
      <c r="P11" s="65">
        <v>10</v>
      </c>
      <c r="Q11" s="117">
        <f>N11-O11-P11</f>
        <v>0</v>
      </c>
      <c r="S11" s="261"/>
      <c r="T11" s="261"/>
      <c r="U11" s="261"/>
      <c r="V11" s="261"/>
      <c r="W11" s="261"/>
      <c r="X11" s="261"/>
    </row>
    <row r="12" spans="1:24">
      <c r="A12" s="114">
        <v>43685</v>
      </c>
      <c r="B12" s="180" t="s">
        <v>4347</v>
      </c>
      <c r="C12" s="65" t="s">
        <v>4331</v>
      </c>
      <c r="E12" s="31">
        <v>49</v>
      </c>
      <c r="F12" s="263" t="s">
        <v>1013</v>
      </c>
      <c r="G12" s="180" t="s">
        <v>4347</v>
      </c>
      <c r="H12" s="65" t="s">
        <v>368</v>
      </c>
      <c r="I12" s="65" t="s">
        <v>4348</v>
      </c>
      <c r="J12" s="65" t="s">
        <v>1034</v>
      </c>
      <c r="K12" s="65">
        <v>2.2999999999999998</v>
      </c>
      <c r="L12" s="196">
        <v>0.69399999999999995</v>
      </c>
      <c r="M12" s="196">
        <v>38</v>
      </c>
      <c r="N12" s="117">
        <f>L12*M12</f>
        <v>26.372</v>
      </c>
      <c r="O12" s="174">
        <v>16.372</v>
      </c>
      <c r="P12" s="65">
        <v>10</v>
      </c>
      <c r="Q12" s="117">
        <f>N12-O12-P12</f>
        <v>0</v>
      </c>
      <c r="S12" s="261"/>
      <c r="T12" s="261"/>
      <c r="U12" s="261"/>
      <c r="V12" s="261"/>
      <c r="W12" s="261"/>
      <c r="X12" s="261"/>
    </row>
    <row r="13" spans="1:24" ht="14.25" customHeight="1">
      <c r="A13" s="114">
        <v>43685</v>
      </c>
      <c r="B13" s="180" t="s">
        <v>4345</v>
      </c>
      <c r="C13" s="65" t="s">
        <v>4331</v>
      </c>
      <c r="E13" s="31">
        <v>88</v>
      </c>
      <c r="F13" s="263" t="s">
        <v>1013</v>
      </c>
      <c r="G13" s="180" t="s">
        <v>4345</v>
      </c>
      <c r="H13" s="65" t="s">
        <v>368</v>
      </c>
      <c r="I13" s="65" t="s">
        <v>4346</v>
      </c>
      <c r="J13" s="65" t="s">
        <v>1034</v>
      </c>
      <c r="K13" s="65">
        <v>2.4</v>
      </c>
      <c r="L13" s="196">
        <v>0.7</v>
      </c>
      <c r="M13" s="196">
        <v>38</v>
      </c>
      <c r="N13" s="117">
        <f>L13*M13</f>
        <v>26.599999999999998</v>
      </c>
      <c r="O13" s="174">
        <v>16.599999999999998</v>
      </c>
      <c r="P13" s="65">
        <v>10</v>
      </c>
      <c r="Q13" s="117">
        <f>N13-O13-P13</f>
        <v>0</v>
      </c>
      <c r="S13" s="261"/>
      <c r="T13" s="261"/>
      <c r="U13" s="261"/>
      <c r="V13" s="261"/>
      <c r="W13" s="261"/>
      <c r="X13" s="261"/>
    </row>
    <row r="14" spans="1:24" ht="14.25" customHeight="1">
      <c r="A14" s="114">
        <v>43685</v>
      </c>
      <c r="B14" s="180" t="s">
        <v>4343</v>
      </c>
      <c r="C14" s="65" t="s">
        <v>4331</v>
      </c>
      <c r="E14" s="31">
        <v>56</v>
      </c>
      <c r="F14" s="263" t="s">
        <v>1021</v>
      </c>
      <c r="G14" s="180" t="s">
        <v>4343</v>
      </c>
      <c r="H14" s="65" t="s">
        <v>368</v>
      </c>
      <c r="I14" s="65" t="s">
        <v>4344</v>
      </c>
      <c r="J14" s="65" t="s">
        <v>1034</v>
      </c>
      <c r="K14" s="65">
        <v>4.3000000000000007</v>
      </c>
      <c r="L14" s="196">
        <v>0.47199999999999998</v>
      </c>
      <c r="M14" s="196">
        <v>36</v>
      </c>
      <c r="N14" s="117">
        <f>L14*M14</f>
        <v>16.991999999999997</v>
      </c>
      <c r="O14" s="171" t="s">
        <v>1019</v>
      </c>
      <c r="P14" s="65">
        <v>10</v>
      </c>
      <c r="Q14" s="117" t="e">
        <f>N14-O14-P14</f>
        <v>#VALUE!</v>
      </c>
      <c r="S14" s="261"/>
      <c r="T14" s="261"/>
      <c r="U14" s="261"/>
      <c r="V14" s="261"/>
      <c r="W14" s="261"/>
      <c r="X14" s="261"/>
    </row>
    <row r="15" spans="1:24" ht="14.25" customHeight="1">
      <c r="A15" s="114">
        <v>43685</v>
      </c>
      <c r="B15" s="180" t="s">
        <v>4341</v>
      </c>
      <c r="C15" s="65" t="s">
        <v>4331</v>
      </c>
      <c r="E15" s="31">
        <v>21</v>
      </c>
      <c r="F15" s="263" t="s">
        <v>1013</v>
      </c>
      <c r="G15" s="180" t="s">
        <v>4341</v>
      </c>
      <c r="H15" s="65" t="s">
        <v>368</v>
      </c>
      <c r="I15" s="65" t="s">
        <v>4342</v>
      </c>
      <c r="J15" s="65" t="s">
        <v>1034</v>
      </c>
      <c r="K15" s="65">
        <v>4.3000000000000007</v>
      </c>
      <c r="L15" s="196">
        <v>0.69199999999999995</v>
      </c>
      <c r="M15" s="196">
        <v>36</v>
      </c>
      <c r="N15" s="117">
        <f>L15*M15</f>
        <v>24.911999999999999</v>
      </c>
      <c r="O15" s="174">
        <v>14.911999999999999</v>
      </c>
      <c r="P15" s="65">
        <v>10</v>
      </c>
      <c r="Q15" s="117">
        <f>N15-O15-P15</f>
        <v>0</v>
      </c>
      <c r="S15" s="261"/>
      <c r="T15" s="261"/>
      <c r="U15" s="261"/>
      <c r="V15" s="261"/>
      <c r="W15" s="261"/>
      <c r="X15" s="261"/>
    </row>
    <row r="16" spans="1:24">
      <c r="A16" s="114">
        <v>43685</v>
      </c>
      <c r="B16" s="180" t="s">
        <v>4339</v>
      </c>
      <c r="C16" s="65" t="s">
        <v>4331</v>
      </c>
      <c r="E16" s="31">
        <v>45</v>
      </c>
      <c r="F16" s="263" t="s">
        <v>1021</v>
      </c>
      <c r="G16" s="180" t="s">
        <v>4339</v>
      </c>
      <c r="H16" s="65" t="s">
        <v>368</v>
      </c>
      <c r="I16" s="65" t="s">
        <v>4340</v>
      </c>
      <c r="J16" s="65" t="s">
        <v>1034</v>
      </c>
      <c r="K16" s="65">
        <v>4.4000000000000004</v>
      </c>
      <c r="L16" s="196">
        <v>0.61399999999999999</v>
      </c>
      <c r="M16" s="196">
        <v>36</v>
      </c>
      <c r="N16" s="117">
        <f>L16*M16</f>
        <v>22.103999999999999</v>
      </c>
      <c r="O16" s="174">
        <v>12.103999999999999</v>
      </c>
      <c r="P16" s="65">
        <v>10</v>
      </c>
      <c r="Q16" s="117">
        <f>N16-O16-P16</f>
        <v>0</v>
      </c>
      <c r="S16" s="261"/>
      <c r="T16" s="261"/>
      <c r="U16" s="261"/>
      <c r="V16" s="261"/>
      <c r="W16" s="261"/>
      <c r="X16" s="261"/>
    </row>
    <row r="17" spans="1:24">
      <c r="A17" s="114">
        <v>43685</v>
      </c>
      <c r="B17" s="180" t="s">
        <v>4337</v>
      </c>
      <c r="C17" s="67" t="s">
        <v>4331</v>
      </c>
      <c r="D17" s="67"/>
      <c r="E17" s="315">
        <v>51</v>
      </c>
      <c r="F17" s="110" t="s">
        <v>1013</v>
      </c>
      <c r="G17" s="180" t="s">
        <v>4337</v>
      </c>
      <c r="H17" s="67" t="s">
        <v>368</v>
      </c>
      <c r="I17" s="65" t="s">
        <v>4338</v>
      </c>
      <c r="J17" s="65" t="s">
        <v>1034</v>
      </c>
      <c r="K17" s="65">
        <v>2.4</v>
      </c>
      <c r="L17" s="196">
        <v>0.314</v>
      </c>
      <c r="M17" s="196">
        <v>38</v>
      </c>
      <c r="N17" s="117">
        <f>L17*M17</f>
        <v>11.932</v>
      </c>
      <c r="O17" s="171" t="s">
        <v>1019</v>
      </c>
      <c r="P17" s="65">
        <v>10</v>
      </c>
      <c r="Q17" s="117" t="e">
        <f>N17-O17-P17</f>
        <v>#VALUE!</v>
      </c>
      <c r="S17" s="261"/>
      <c r="T17" s="261"/>
      <c r="U17" s="261"/>
      <c r="V17" s="261"/>
      <c r="W17" s="261"/>
      <c r="X17" s="261"/>
    </row>
    <row r="18" spans="1:24" ht="14.25" customHeight="1">
      <c r="A18" s="114">
        <v>43685</v>
      </c>
      <c r="B18" s="180" t="s">
        <v>4335</v>
      </c>
      <c r="C18" s="67" t="s">
        <v>4331</v>
      </c>
      <c r="D18" s="67"/>
      <c r="E18" s="315">
        <v>33</v>
      </c>
      <c r="F18" s="110" t="s">
        <v>1021</v>
      </c>
      <c r="G18" s="180" t="s">
        <v>4335</v>
      </c>
      <c r="H18" s="67" t="s">
        <v>368</v>
      </c>
      <c r="I18" s="65" t="s">
        <v>4336</v>
      </c>
      <c r="J18" s="65" t="s">
        <v>1034</v>
      </c>
      <c r="K18" s="65">
        <v>3.6999999999999997</v>
      </c>
      <c r="L18" s="196">
        <v>0.32600000000000001</v>
      </c>
      <c r="M18" s="196">
        <v>36</v>
      </c>
      <c r="N18" s="117">
        <f>L18*M18</f>
        <v>11.736000000000001</v>
      </c>
      <c r="O18" s="171" t="s">
        <v>1019</v>
      </c>
      <c r="P18" s="65">
        <v>10</v>
      </c>
      <c r="Q18" s="117" t="e">
        <f>N18-O18-P18</f>
        <v>#VALUE!</v>
      </c>
      <c r="S18" s="261"/>
      <c r="T18" s="261"/>
      <c r="U18" s="261"/>
      <c r="V18" s="261"/>
      <c r="W18" s="261"/>
      <c r="X18" s="261"/>
    </row>
    <row r="19" spans="1:24">
      <c r="A19" s="114">
        <v>43685</v>
      </c>
      <c r="B19" s="180" t="s">
        <v>4333</v>
      </c>
      <c r="C19" s="67" t="s">
        <v>4331</v>
      </c>
      <c r="D19" s="67"/>
      <c r="E19" s="315">
        <v>58</v>
      </c>
      <c r="F19" s="110" t="s">
        <v>1021</v>
      </c>
      <c r="G19" s="180" t="s">
        <v>4333</v>
      </c>
      <c r="H19" s="67" t="s">
        <v>368</v>
      </c>
      <c r="I19" s="65" t="s">
        <v>4334</v>
      </c>
      <c r="J19" s="65" t="s">
        <v>1034</v>
      </c>
      <c r="K19" s="65">
        <v>4.8</v>
      </c>
      <c r="L19" s="196">
        <v>0.59199999999999997</v>
      </c>
      <c r="M19" s="196">
        <v>38</v>
      </c>
      <c r="N19" s="117">
        <f>L19*M19</f>
        <v>22.495999999999999</v>
      </c>
      <c r="O19" s="174">
        <v>12.495999999999999</v>
      </c>
      <c r="P19" s="65">
        <v>10</v>
      </c>
      <c r="Q19" s="117">
        <f>N19-O19-P19</f>
        <v>0</v>
      </c>
      <c r="S19" s="261"/>
      <c r="T19" s="261"/>
      <c r="U19" s="261"/>
      <c r="V19" s="261"/>
      <c r="W19" s="261"/>
      <c r="X19" s="261"/>
    </row>
    <row r="20" spans="1:24">
      <c r="A20" s="114">
        <v>43685</v>
      </c>
      <c r="B20" s="180" t="s">
        <v>4330</v>
      </c>
      <c r="C20" s="67" t="s">
        <v>4331</v>
      </c>
      <c r="D20" s="67"/>
      <c r="E20" s="315">
        <v>64</v>
      </c>
      <c r="F20" s="110" t="s">
        <v>1013</v>
      </c>
      <c r="G20" s="180" t="s">
        <v>4330</v>
      </c>
      <c r="H20" s="67" t="s">
        <v>368</v>
      </c>
      <c r="I20" s="65" t="s">
        <v>4332</v>
      </c>
      <c r="J20" s="65" t="s">
        <v>1034</v>
      </c>
      <c r="K20" s="65">
        <v>2.5</v>
      </c>
      <c r="L20" s="196">
        <v>0.45200000000000001</v>
      </c>
      <c r="M20" s="196">
        <v>38</v>
      </c>
      <c r="N20" s="117">
        <f>L20*M20</f>
        <v>17.176000000000002</v>
      </c>
      <c r="O20" s="171" t="s">
        <v>1019</v>
      </c>
      <c r="P20" s="65">
        <v>10</v>
      </c>
      <c r="Q20" s="117" t="e">
        <f>N20-O20-P20</f>
        <v>#VALUE!</v>
      </c>
      <c r="S20" s="261"/>
      <c r="T20" s="261"/>
      <c r="U20" s="261"/>
      <c r="V20" s="261"/>
      <c r="W20" s="261"/>
      <c r="X20" s="261"/>
    </row>
    <row r="21" spans="1:24">
      <c r="A21" s="118" t="s">
        <v>4369</v>
      </c>
      <c r="B21" s="67"/>
      <c r="C21" s="67" t="s">
        <v>4331</v>
      </c>
      <c r="D21" s="118" t="s">
        <v>4376</v>
      </c>
      <c r="E21" s="319">
        <v>70</v>
      </c>
      <c r="F21" s="162" t="s">
        <v>1013</v>
      </c>
      <c r="G21" s="118" t="s">
        <v>4377</v>
      </c>
      <c r="H21" s="67" t="s">
        <v>987</v>
      </c>
      <c r="I21" s="65" t="s">
        <v>4378</v>
      </c>
      <c r="J21" s="65" t="s">
        <v>370</v>
      </c>
      <c r="K21" s="126">
        <v>4</v>
      </c>
      <c r="L21" s="197">
        <v>0.874</v>
      </c>
      <c r="M21" s="197">
        <v>43</v>
      </c>
      <c r="N21" s="175">
        <v>37.582000000000001</v>
      </c>
      <c r="O21" s="172">
        <v>27</v>
      </c>
      <c r="P21" s="176">
        <v>10</v>
      </c>
      <c r="Q21" s="117">
        <f>N21-O21-P21</f>
        <v>0.58200000000000074</v>
      </c>
      <c r="S21" s="261"/>
      <c r="T21" s="261"/>
      <c r="U21" s="261"/>
      <c r="V21" s="261"/>
      <c r="W21" s="261"/>
      <c r="X21" s="261"/>
    </row>
    <row r="22" spans="1:24" ht="14.25" customHeight="1">
      <c r="A22" s="118" t="s">
        <v>4369</v>
      </c>
      <c r="B22" s="67"/>
      <c r="C22" s="67" t="s">
        <v>4331</v>
      </c>
      <c r="D22" s="118" t="s">
        <v>4373</v>
      </c>
      <c r="E22" s="319">
        <v>39</v>
      </c>
      <c r="F22" s="162" t="s">
        <v>1021</v>
      </c>
      <c r="G22" s="118" t="s">
        <v>4374</v>
      </c>
      <c r="H22" s="67" t="s">
        <v>987</v>
      </c>
      <c r="I22" s="65" t="s">
        <v>4375</v>
      </c>
      <c r="J22" s="65" t="s">
        <v>370</v>
      </c>
      <c r="K22" s="126">
        <v>4.3</v>
      </c>
      <c r="L22" s="197">
        <v>0.39200000000000002</v>
      </c>
      <c r="M22" s="197">
        <v>43</v>
      </c>
      <c r="N22" s="175">
        <v>16.856000000000002</v>
      </c>
      <c r="O22" s="172">
        <v>6.8560000000000016</v>
      </c>
      <c r="P22" s="176">
        <v>10</v>
      </c>
      <c r="Q22" s="117">
        <f>N22-O22-P22</f>
        <v>0</v>
      </c>
      <c r="S22" s="261">
        <v>20191212</v>
      </c>
      <c r="T22" s="261"/>
      <c r="U22" s="261"/>
      <c r="V22" s="261"/>
      <c r="W22" s="261"/>
      <c r="X22" s="261"/>
    </row>
    <row r="23" spans="1:24">
      <c r="A23" s="118" t="s">
        <v>4369</v>
      </c>
      <c r="B23" s="67"/>
      <c r="C23" s="67" t="s">
        <v>4331</v>
      </c>
      <c r="D23" s="118" t="s">
        <v>4370</v>
      </c>
      <c r="E23" s="319">
        <v>75</v>
      </c>
      <c r="F23" s="162" t="s">
        <v>1021</v>
      </c>
      <c r="G23" s="118" t="s">
        <v>4371</v>
      </c>
      <c r="H23" s="67" t="s">
        <v>987</v>
      </c>
      <c r="I23" s="65" t="s">
        <v>4372</v>
      </c>
      <c r="J23" s="65" t="s">
        <v>370</v>
      </c>
      <c r="K23" s="126">
        <v>3.5</v>
      </c>
      <c r="L23" s="197">
        <v>0.97399999999999998</v>
      </c>
      <c r="M23" s="197">
        <v>43</v>
      </c>
      <c r="N23" s="175">
        <v>41.881999999999998</v>
      </c>
      <c r="O23" s="172">
        <v>31.881999999999998</v>
      </c>
      <c r="P23" s="65">
        <v>10</v>
      </c>
      <c r="Q23" s="117">
        <f>N23-O23-P23</f>
        <v>0</v>
      </c>
      <c r="S23" s="261">
        <v>20191212</v>
      </c>
      <c r="T23" s="261"/>
      <c r="U23" s="261"/>
      <c r="V23" s="261"/>
      <c r="W23" s="261"/>
      <c r="X23" s="261"/>
    </row>
    <row r="24" spans="1:24">
      <c r="A24" s="118" t="s">
        <v>4379</v>
      </c>
      <c r="B24" s="67"/>
      <c r="C24" s="67" t="s">
        <v>4331</v>
      </c>
      <c r="D24" s="118" t="s">
        <v>4380</v>
      </c>
      <c r="E24" s="319">
        <v>57</v>
      </c>
      <c r="F24" s="162" t="s">
        <v>1013</v>
      </c>
      <c r="G24" s="118" t="s">
        <v>4381</v>
      </c>
      <c r="H24" s="67" t="s">
        <v>987</v>
      </c>
      <c r="I24" s="65" t="s">
        <v>4382</v>
      </c>
      <c r="J24" s="65" t="s">
        <v>370</v>
      </c>
      <c r="K24" s="126">
        <v>3.2</v>
      </c>
      <c r="L24" s="197">
        <v>0.99</v>
      </c>
      <c r="M24" s="197">
        <v>43</v>
      </c>
      <c r="N24" s="175">
        <v>42.57</v>
      </c>
      <c r="O24" s="172">
        <v>32.57</v>
      </c>
      <c r="P24" s="65">
        <v>10</v>
      </c>
      <c r="Q24" s="117">
        <f>N24-O24-P24</f>
        <v>0</v>
      </c>
      <c r="S24" s="261">
        <v>20191212</v>
      </c>
      <c r="T24" s="261"/>
      <c r="U24" s="261"/>
      <c r="V24" s="261"/>
      <c r="W24" s="261"/>
      <c r="X24" s="261"/>
    </row>
    <row r="25" spans="1:24">
      <c r="A25" s="118" t="s">
        <v>4383</v>
      </c>
      <c r="B25" s="67"/>
      <c r="C25" s="67" t="s">
        <v>4331</v>
      </c>
      <c r="D25" s="118" t="s">
        <v>4384</v>
      </c>
      <c r="E25" s="319">
        <v>56</v>
      </c>
      <c r="F25" s="162" t="s">
        <v>1013</v>
      </c>
      <c r="G25" s="118" t="s">
        <v>4385</v>
      </c>
      <c r="H25" s="67" t="s">
        <v>987</v>
      </c>
      <c r="I25" s="65" t="s">
        <v>4386</v>
      </c>
      <c r="J25" s="65" t="s">
        <v>370</v>
      </c>
      <c r="K25" s="126">
        <v>3.6</v>
      </c>
      <c r="L25" s="197">
        <v>0.498</v>
      </c>
      <c r="M25" s="197">
        <v>43</v>
      </c>
      <c r="N25" s="175">
        <v>21.414000000000001</v>
      </c>
      <c r="O25" s="172">
        <v>11.414000000000001</v>
      </c>
      <c r="P25" s="65">
        <v>10</v>
      </c>
      <c r="Q25" s="117">
        <f>N25-O25-P25</f>
        <v>0</v>
      </c>
      <c r="S25" s="261">
        <v>20191212</v>
      </c>
      <c r="T25" s="261"/>
      <c r="U25" s="261"/>
      <c r="V25" s="261"/>
      <c r="W25" s="261"/>
      <c r="X25" s="261"/>
    </row>
    <row r="26" spans="1:24" ht="14.25" customHeight="1">
      <c r="A26" s="118" t="s">
        <v>4387</v>
      </c>
      <c r="B26" s="67"/>
      <c r="C26" s="67" t="s">
        <v>4331</v>
      </c>
      <c r="D26" s="118" t="s">
        <v>4388</v>
      </c>
      <c r="E26" s="319">
        <v>60</v>
      </c>
      <c r="F26" s="162" t="s">
        <v>1021</v>
      </c>
      <c r="G26" s="118" t="s">
        <v>4389</v>
      </c>
      <c r="H26" s="67" t="s">
        <v>987</v>
      </c>
      <c r="I26" s="65" t="s">
        <v>4390</v>
      </c>
      <c r="J26" s="65" t="s">
        <v>370</v>
      </c>
      <c r="K26" s="126">
        <v>4</v>
      </c>
      <c r="L26" s="197">
        <v>1.65</v>
      </c>
      <c r="M26" s="197">
        <v>43</v>
      </c>
      <c r="N26" s="177">
        <v>70.95</v>
      </c>
      <c r="O26" s="172">
        <v>40</v>
      </c>
      <c r="P26" s="65">
        <v>10</v>
      </c>
      <c r="Q26" s="117">
        <f>N26-O26-P26</f>
        <v>20.950000000000003</v>
      </c>
      <c r="S26" s="261">
        <v>20191212</v>
      </c>
      <c r="T26" s="261"/>
      <c r="U26" s="261"/>
      <c r="V26" s="261"/>
      <c r="W26" s="261"/>
      <c r="X26" s="261"/>
    </row>
    <row r="27" spans="1:24">
      <c r="A27" s="118" t="s">
        <v>4391</v>
      </c>
      <c r="B27" s="67"/>
      <c r="C27" s="67" t="s">
        <v>4331</v>
      </c>
      <c r="D27" s="118" t="s">
        <v>4401</v>
      </c>
      <c r="E27" s="319">
        <v>38</v>
      </c>
      <c r="F27" s="162" t="s">
        <v>1021</v>
      </c>
      <c r="G27" s="118" t="s">
        <v>4402</v>
      </c>
      <c r="H27" s="67" t="s">
        <v>987</v>
      </c>
      <c r="I27" s="65" t="s">
        <v>4403</v>
      </c>
      <c r="J27" s="65" t="s">
        <v>370</v>
      </c>
      <c r="K27" s="126">
        <v>3.6</v>
      </c>
      <c r="L27" s="197">
        <v>2.66</v>
      </c>
      <c r="M27" s="197">
        <v>43</v>
      </c>
      <c r="N27" s="177">
        <v>114.38000000000001</v>
      </c>
      <c r="O27" s="172">
        <v>40</v>
      </c>
      <c r="P27" s="65">
        <v>10</v>
      </c>
      <c r="Q27" s="117">
        <f>N27-O27-P27</f>
        <v>64.38000000000001</v>
      </c>
      <c r="S27" s="261">
        <v>20191212</v>
      </c>
      <c r="T27" s="261"/>
      <c r="U27" s="261"/>
      <c r="V27" s="261"/>
      <c r="W27" s="261"/>
      <c r="X27" s="261"/>
    </row>
    <row r="28" spans="1:24" ht="14.25" customHeight="1">
      <c r="A28" s="118" t="s">
        <v>4391</v>
      </c>
      <c r="B28" s="67"/>
      <c r="C28" s="67" t="s">
        <v>4331</v>
      </c>
      <c r="D28" s="118" t="s">
        <v>4398</v>
      </c>
      <c r="E28" s="319">
        <v>52</v>
      </c>
      <c r="F28" s="162" t="s">
        <v>1021</v>
      </c>
      <c r="G28" s="118" t="s">
        <v>4399</v>
      </c>
      <c r="H28" s="67" t="s">
        <v>987</v>
      </c>
      <c r="I28" s="65" t="s">
        <v>4400</v>
      </c>
      <c r="J28" s="65" t="s">
        <v>370</v>
      </c>
      <c r="K28" s="65">
        <v>4</v>
      </c>
      <c r="L28" s="196">
        <v>0.78200000000000003</v>
      </c>
      <c r="M28" s="196">
        <v>43</v>
      </c>
      <c r="N28" s="117">
        <f>L28*M28</f>
        <v>33.626000000000005</v>
      </c>
      <c r="O28" s="174">
        <v>23.626000000000005</v>
      </c>
      <c r="P28" s="65">
        <v>10</v>
      </c>
      <c r="Q28" s="117">
        <f>N28-O28-P28</f>
        <v>0</v>
      </c>
      <c r="S28" s="261">
        <v>20191212</v>
      </c>
      <c r="T28" s="261"/>
      <c r="U28" s="261"/>
      <c r="V28" s="261"/>
      <c r="W28" s="261"/>
      <c r="X28" s="261"/>
    </row>
    <row r="29" spans="1:24" ht="14.25" customHeight="1">
      <c r="A29" s="118" t="s">
        <v>4391</v>
      </c>
      <c r="B29" s="67"/>
      <c r="C29" s="67" t="s">
        <v>4331</v>
      </c>
      <c r="D29" s="118" t="s">
        <v>4395</v>
      </c>
      <c r="E29" s="319">
        <v>65</v>
      </c>
      <c r="F29" s="162" t="s">
        <v>1021</v>
      </c>
      <c r="G29" s="118" t="s">
        <v>4396</v>
      </c>
      <c r="H29" s="67" t="s">
        <v>987</v>
      </c>
      <c r="I29" s="65" t="s">
        <v>4397</v>
      </c>
      <c r="J29" s="65" t="s">
        <v>370</v>
      </c>
      <c r="K29" s="65">
        <v>4</v>
      </c>
      <c r="L29" s="196">
        <v>0.98399999999999999</v>
      </c>
      <c r="M29" s="196">
        <v>43</v>
      </c>
      <c r="N29" s="117">
        <f>L29*M29</f>
        <v>42.311999999999998</v>
      </c>
      <c r="O29" s="174">
        <v>32.311999999999998</v>
      </c>
      <c r="P29" s="65">
        <v>10</v>
      </c>
      <c r="Q29" s="117">
        <f>N29-O29-P29</f>
        <v>0</v>
      </c>
      <c r="S29" s="261">
        <v>20191212</v>
      </c>
      <c r="T29" s="261"/>
      <c r="U29" s="261"/>
      <c r="V29" s="261"/>
      <c r="W29" s="261"/>
      <c r="X29" s="261"/>
    </row>
    <row r="30" spans="1:24">
      <c r="A30" s="118" t="s">
        <v>4391</v>
      </c>
      <c r="B30" s="67"/>
      <c r="C30" s="67" t="s">
        <v>4331</v>
      </c>
      <c r="D30" s="118" t="s">
        <v>4392</v>
      </c>
      <c r="E30" s="319">
        <v>54</v>
      </c>
      <c r="F30" s="162" t="s">
        <v>1013</v>
      </c>
      <c r="G30" s="118" t="s">
        <v>4393</v>
      </c>
      <c r="H30" s="67" t="s">
        <v>987</v>
      </c>
      <c r="I30" s="65" t="s">
        <v>4394</v>
      </c>
      <c r="J30" s="65" t="s">
        <v>370</v>
      </c>
      <c r="K30" s="65">
        <v>4</v>
      </c>
      <c r="L30" s="196">
        <v>2.1</v>
      </c>
      <c r="M30" s="196">
        <v>43</v>
      </c>
      <c r="N30" s="117">
        <f>L30*M30</f>
        <v>90.3</v>
      </c>
      <c r="O30" s="174">
        <v>40</v>
      </c>
      <c r="P30" s="65">
        <v>10</v>
      </c>
      <c r="Q30" s="117">
        <f>N30-O30-P30</f>
        <v>40.299999999999997</v>
      </c>
      <c r="S30" s="261">
        <v>20191212</v>
      </c>
      <c r="T30" s="261"/>
      <c r="U30" s="261"/>
      <c r="V30" s="261"/>
      <c r="W30" s="261"/>
      <c r="X30" s="261"/>
    </row>
    <row r="31" spans="1:24">
      <c r="A31" s="118" t="s">
        <v>4495</v>
      </c>
      <c r="B31" s="67"/>
      <c r="C31" s="67" t="s">
        <v>4331</v>
      </c>
      <c r="D31" s="118" t="s">
        <v>4502</v>
      </c>
      <c r="E31" s="319">
        <v>64</v>
      </c>
      <c r="F31" s="162" t="s">
        <v>1013</v>
      </c>
      <c r="G31" s="118" t="s">
        <v>4503</v>
      </c>
      <c r="H31" s="67" t="s">
        <v>1060</v>
      </c>
      <c r="I31" s="183" t="s">
        <v>4504</v>
      </c>
      <c r="J31" s="65" t="s">
        <v>1787</v>
      </c>
      <c r="K31" s="65">
        <v>3.6</v>
      </c>
      <c r="L31" s="196">
        <v>0.83399999999999996</v>
      </c>
      <c r="M31" s="196">
        <v>52.2</v>
      </c>
      <c r="N31" s="117">
        <f>M31*L31</f>
        <v>43.534799999999997</v>
      </c>
      <c r="O31" s="174">
        <v>33.534799999999997</v>
      </c>
      <c r="P31" s="65">
        <v>10</v>
      </c>
      <c r="Q31" s="117">
        <f>N31-O31-P31</f>
        <v>0</v>
      </c>
      <c r="R31" s="65">
        <v>1</v>
      </c>
      <c r="S31" s="261">
        <v>20191212</v>
      </c>
      <c r="T31" s="261"/>
      <c r="U31" s="261"/>
      <c r="V31" s="261"/>
      <c r="W31" s="261"/>
      <c r="X31" s="261"/>
    </row>
    <row r="32" spans="1:24" ht="14.25" customHeight="1">
      <c r="A32" s="118" t="s">
        <v>4495</v>
      </c>
      <c r="B32" s="67"/>
      <c r="C32" s="67" t="s">
        <v>4331</v>
      </c>
      <c r="D32" s="118" t="s">
        <v>4499</v>
      </c>
      <c r="E32" s="319">
        <v>81</v>
      </c>
      <c r="F32" s="162" t="s">
        <v>1013</v>
      </c>
      <c r="G32" s="118" t="s">
        <v>4500</v>
      </c>
      <c r="H32" s="67" t="s">
        <v>1060</v>
      </c>
      <c r="I32" s="183" t="s">
        <v>4501</v>
      </c>
      <c r="J32" s="65" t="s">
        <v>1787</v>
      </c>
      <c r="K32" s="65">
        <v>4</v>
      </c>
      <c r="L32" s="196">
        <v>0.53200000000000003</v>
      </c>
      <c r="M32" s="196">
        <v>52.2</v>
      </c>
      <c r="N32" s="117">
        <f>M32*L32</f>
        <v>27.770400000000002</v>
      </c>
      <c r="O32" s="174">
        <v>17.770400000000002</v>
      </c>
      <c r="P32" s="65">
        <v>10</v>
      </c>
      <c r="Q32" s="117">
        <f>N32-O32-P32</f>
        <v>0</v>
      </c>
      <c r="R32" s="65">
        <v>3</v>
      </c>
      <c r="S32" s="261">
        <v>20191212</v>
      </c>
      <c r="T32" s="261"/>
      <c r="U32" s="261"/>
      <c r="V32" s="261"/>
      <c r="W32" s="261"/>
      <c r="X32" s="261"/>
    </row>
    <row r="33" spans="1:24" ht="14.25" customHeight="1">
      <c r="A33" s="118" t="s">
        <v>4495</v>
      </c>
      <c r="B33" s="67"/>
      <c r="C33" s="67" t="s">
        <v>4331</v>
      </c>
      <c r="D33" s="118" t="s">
        <v>4496</v>
      </c>
      <c r="E33" s="319">
        <v>69</v>
      </c>
      <c r="F33" s="162" t="s">
        <v>1013</v>
      </c>
      <c r="G33" s="118" t="s">
        <v>4497</v>
      </c>
      <c r="H33" s="67" t="s">
        <v>1060</v>
      </c>
      <c r="I33" s="183" t="s">
        <v>4498</v>
      </c>
      <c r="J33" s="65" t="s">
        <v>1787</v>
      </c>
      <c r="K33" s="65">
        <v>3.4</v>
      </c>
      <c r="L33" s="196">
        <v>0.496</v>
      </c>
      <c r="M33" s="196">
        <v>47.9</v>
      </c>
      <c r="N33" s="117">
        <f>M33*L33</f>
        <v>23.758399999999998</v>
      </c>
      <c r="O33" s="174">
        <v>13.758399999999998</v>
      </c>
      <c r="P33" s="65">
        <v>10</v>
      </c>
      <c r="Q33" s="117">
        <f>N33-O33-P33</f>
        <v>0</v>
      </c>
      <c r="R33" s="65">
        <v>5</v>
      </c>
      <c r="S33" s="261">
        <v>20191212</v>
      </c>
      <c r="T33" s="261"/>
      <c r="U33" s="261"/>
      <c r="V33" s="261"/>
      <c r="W33" s="261"/>
      <c r="X33" s="261"/>
    </row>
    <row r="34" spans="1:24">
      <c r="A34" s="118" t="s">
        <v>4505</v>
      </c>
      <c r="B34" s="67" t="s">
        <v>3385</v>
      </c>
      <c r="C34" s="67" t="s">
        <v>4331</v>
      </c>
      <c r="D34" s="118" t="s">
        <v>4506</v>
      </c>
      <c r="E34" s="319">
        <v>49</v>
      </c>
      <c r="F34" s="162" t="s">
        <v>1013</v>
      </c>
      <c r="G34" s="118" t="s">
        <v>4507</v>
      </c>
      <c r="H34" s="67" t="s">
        <v>1060</v>
      </c>
      <c r="I34" s="183" t="s">
        <v>4508</v>
      </c>
      <c r="J34" s="65" t="s">
        <v>1787</v>
      </c>
      <c r="K34" s="65">
        <v>4</v>
      </c>
      <c r="L34" s="196">
        <v>1.05</v>
      </c>
      <c r="M34" s="196">
        <v>51.8</v>
      </c>
      <c r="N34" s="117">
        <f>M34*L34</f>
        <v>54.39</v>
      </c>
      <c r="O34" s="174">
        <v>40</v>
      </c>
      <c r="P34" s="65">
        <v>10</v>
      </c>
      <c r="Q34" s="117">
        <f>N34-O34-P34</f>
        <v>4.3900000000000006</v>
      </c>
      <c r="R34" s="65">
        <v>7</v>
      </c>
      <c r="S34" s="261"/>
      <c r="T34" s="261"/>
      <c r="U34" s="261"/>
      <c r="V34" s="261"/>
      <c r="W34" s="261"/>
      <c r="X34" s="261"/>
    </row>
    <row r="35" spans="1:24">
      <c r="A35" s="118" t="s">
        <v>4404</v>
      </c>
      <c r="B35" s="67"/>
      <c r="C35" s="67" t="s">
        <v>4331</v>
      </c>
      <c r="D35" s="118" t="s">
        <v>4408</v>
      </c>
      <c r="E35" s="319">
        <v>41</v>
      </c>
      <c r="F35" s="162" t="s">
        <v>1013</v>
      </c>
      <c r="G35" s="118" t="s">
        <v>4409</v>
      </c>
      <c r="H35" s="67" t="s">
        <v>1060</v>
      </c>
      <c r="I35" s="183" t="s">
        <v>4410</v>
      </c>
      <c r="J35" s="65" t="s">
        <v>1787</v>
      </c>
      <c r="K35" s="65">
        <v>3.5</v>
      </c>
      <c r="L35" s="196">
        <v>0.38600000000000001</v>
      </c>
      <c r="M35" s="196">
        <v>43.2</v>
      </c>
      <c r="N35" s="117">
        <f>M35*L35</f>
        <v>16.6752</v>
      </c>
      <c r="O35" s="171" t="s">
        <v>1019</v>
      </c>
      <c r="P35" s="65">
        <v>10</v>
      </c>
      <c r="Q35" s="117" t="e">
        <f>N35-O35-P35</f>
        <v>#VALUE!</v>
      </c>
      <c r="R35" s="65">
        <v>10</v>
      </c>
      <c r="S35" s="261"/>
      <c r="T35" s="261"/>
      <c r="U35" s="261"/>
      <c r="V35" s="261"/>
      <c r="W35" s="261"/>
      <c r="X35" s="261"/>
    </row>
    <row r="36" spans="1:24">
      <c r="A36" s="118" t="s">
        <v>4404</v>
      </c>
      <c r="B36" s="67"/>
      <c r="C36" s="67" t="s">
        <v>4331</v>
      </c>
      <c r="D36" s="118" t="s">
        <v>4405</v>
      </c>
      <c r="E36" s="319">
        <v>52</v>
      </c>
      <c r="F36" s="162" t="s">
        <v>1021</v>
      </c>
      <c r="G36" s="118" t="s">
        <v>4406</v>
      </c>
      <c r="H36" s="67" t="s">
        <v>1060</v>
      </c>
      <c r="I36" s="183" t="s">
        <v>4407</v>
      </c>
      <c r="J36" s="65" t="s">
        <v>1787</v>
      </c>
      <c r="K36" s="65">
        <v>4</v>
      </c>
      <c r="L36" s="196">
        <v>0.88800000000000001</v>
      </c>
      <c r="M36" s="196">
        <v>50.6</v>
      </c>
      <c r="N36" s="117">
        <f>M36*L36</f>
        <v>44.9328</v>
      </c>
      <c r="O36" s="174">
        <v>34.9328</v>
      </c>
      <c r="P36" s="65">
        <v>10</v>
      </c>
      <c r="Q36" s="117">
        <f>N36-O36-P36</f>
        <v>0</v>
      </c>
      <c r="R36" s="65">
        <v>12</v>
      </c>
      <c r="S36" s="261"/>
      <c r="T36" s="261"/>
      <c r="U36" s="261"/>
      <c r="V36" s="261"/>
      <c r="W36" s="261"/>
      <c r="X36" s="261"/>
    </row>
    <row r="37" spans="1:24">
      <c r="A37" s="118" t="s">
        <v>4411</v>
      </c>
      <c r="B37" s="67"/>
      <c r="C37" s="67" t="s">
        <v>4331</v>
      </c>
      <c r="D37" s="118" t="s">
        <v>4415</v>
      </c>
      <c r="E37" s="319">
        <v>54</v>
      </c>
      <c r="F37" s="162" t="s">
        <v>1013</v>
      </c>
      <c r="G37" s="118" t="s">
        <v>4416</v>
      </c>
      <c r="H37" s="67" t="s">
        <v>1060</v>
      </c>
      <c r="I37" s="183" t="s">
        <v>4417</v>
      </c>
      <c r="J37" s="65" t="s">
        <v>1787</v>
      </c>
      <c r="K37" s="65">
        <v>4</v>
      </c>
      <c r="L37" s="196">
        <v>154</v>
      </c>
      <c r="M37" s="196">
        <v>88.6</v>
      </c>
      <c r="N37" s="117">
        <f>M37*L37</f>
        <v>13644.4</v>
      </c>
      <c r="O37" s="174">
        <v>40</v>
      </c>
      <c r="P37" s="65">
        <v>10</v>
      </c>
      <c r="Q37" s="117">
        <f>N37-O37-P37</f>
        <v>13594.4</v>
      </c>
      <c r="R37" s="65">
        <v>14</v>
      </c>
      <c r="S37" s="261"/>
      <c r="T37" s="261"/>
      <c r="U37" s="261"/>
      <c r="V37" s="261"/>
      <c r="W37" s="261"/>
      <c r="X37" s="261"/>
    </row>
    <row r="38" spans="1:24" ht="14.25" customHeight="1">
      <c r="A38" s="118" t="s">
        <v>4411</v>
      </c>
      <c r="B38" s="67"/>
      <c r="C38" s="67" t="s">
        <v>4331</v>
      </c>
      <c r="D38" s="118" t="s">
        <v>4412</v>
      </c>
      <c r="E38" s="319">
        <v>32</v>
      </c>
      <c r="F38" s="162" t="s">
        <v>1013</v>
      </c>
      <c r="G38" s="118" t="s">
        <v>4413</v>
      </c>
      <c r="H38" s="67" t="s">
        <v>1060</v>
      </c>
      <c r="I38" s="183" t="s">
        <v>4414</v>
      </c>
      <c r="J38" s="65" t="s">
        <v>1787</v>
      </c>
      <c r="K38" s="65">
        <v>4</v>
      </c>
      <c r="L38" s="196">
        <v>0.59</v>
      </c>
      <c r="M38" s="196">
        <v>42.6</v>
      </c>
      <c r="N38" s="117">
        <f>M38*L38</f>
        <v>25.134</v>
      </c>
      <c r="O38" s="174">
        <v>15.134</v>
      </c>
      <c r="P38" s="65">
        <v>10</v>
      </c>
      <c r="Q38" s="117">
        <f>N38-O38-P38</f>
        <v>0</v>
      </c>
      <c r="R38" s="65">
        <v>16</v>
      </c>
      <c r="S38" s="261">
        <v>20191212</v>
      </c>
      <c r="T38" s="261"/>
      <c r="U38" s="261"/>
      <c r="V38" s="261"/>
      <c r="W38" s="261"/>
      <c r="X38" s="261"/>
    </row>
    <row r="39" spans="1:24">
      <c r="A39" s="118" t="s">
        <v>4418</v>
      </c>
      <c r="B39" s="67"/>
      <c r="C39" s="67" t="s">
        <v>4331</v>
      </c>
      <c r="D39" s="118" t="s">
        <v>4423</v>
      </c>
      <c r="E39" s="319">
        <v>87</v>
      </c>
      <c r="F39" s="162" t="s">
        <v>1021</v>
      </c>
      <c r="G39" s="118" t="s">
        <v>4424</v>
      </c>
      <c r="H39" s="67" t="s">
        <v>1060</v>
      </c>
      <c r="I39" s="183" t="s">
        <v>4425</v>
      </c>
      <c r="J39" s="65" t="s">
        <v>1787</v>
      </c>
      <c r="K39" s="65">
        <v>3.3</v>
      </c>
      <c r="L39" s="196">
        <v>0.64600000000000002</v>
      </c>
      <c r="M39" s="196">
        <v>44</v>
      </c>
      <c r="N39" s="117">
        <f>M39*L39</f>
        <v>28.423999999999999</v>
      </c>
      <c r="O39" s="174">
        <v>18.423999999999999</v>
      </c>
      <c r="P39" s="65">
        <v>10</v>
      </c>
      <c r="Q39" s="117">
        <f>N39-O39-P39</f>
        <v>0</v>
      </c>
      <c r="R39" s="65">
        <v>18</v>
      </c>
      <c r="S39" s="261">
        <v>20191212</v>
      </c>
      <c r="T39" s="261"/>
      <c r="U39" s="261"/>
      <c r="V39" s="261"/>
      <c r="W39" s="261"/>
      <c r="X39" s="261"/>
    </row>
    <row r="40" spans="1:24">
      <c r="A40" s="118" t="s">
        <v>4418</v>
      </c>
      <c r="B40" s="67"/>
      <c r="C40" s="67" t="s">
        <v>4331</v>
      </c>
      <c r="D40" s="118" t="s">
        <v>4419</v>
      </c>
      <c r="E40" s="319">
        <v>45</v>
      </c>
      <c r="F40" s="162" t="s">
        <v>1013</v>
      </c>
      <c r="G40" s="118" t="s">
        <v>4420</v>
      </c>
      <c r="H40" s="67" t="s">
        <v>1060</v>
      </c>
      <c r="I40" s="183" t="s">
        <v>4421</v>
      </c>
      <c r="J40" s="65" t="s">
        <v>1787</v>
      </c>
      <c r="K40" s="65">
        <v>3.5</v>
      </c>
      <c r="L40" s="196">
        <v>0.63400000000000001</v>
      </c>
      <c r="M40" s="196">
        <v>50.4</v>
      </c>
      <c r="N40" s="117">
        <f>M40*L40</f>
        <v>31.953599999999998</v>
      </c>
      <c r="O40" s="178" t="s">
        <v>4422</v>
      </c>
      <c r="P40" s="65">
        <v>10</v>
      </c>
      <c r="Q40" s="117" t="e">
        <f>N40-O40-P40</f>
        <v>#VALUE!</v>
      </c>
      <c r="R40" s="65">
        <v>19</v>
      </c>
      <c r="S40" s="261"/>
      <c r="T40" s="261"/>
      <c r="U40" s="261"/>
      <c r="V40" s="261"/>
      <c r="W40" s="261"/>
      <c r="X40" s="261"/>
    </row>
    <row r="41" spans="1:24" ht="14.25" customHeight="1">
      <c r="A41" s="118" t="s">
        <v>4426</v>
      </c>
      <c r="B41" s="67" t="s">
        <v>3385</v>
      </c>
      <c r="C41" s="67" t="s">
        <v>4331</v>
      </c>
      <c r="D41" s="118" t="s">
        <v>4430</v>
      </c>
      <c r="E41" s="319">
        <v>43</v>
      </c>
      <c r="F41" s="162" t="s">
        <v>1013</v>
      </c>
      <c r="G41" s="118" t="s">
        <v>4431</v>
      </c>
      <c r="H41" s="67" t="s">
        <v>1060</v>
      </c>
      <c r="I41" s="183" t="s">
        <v>4432</v>
      </c>
      <c r="J41" s="65" t="s">
        <v>1787</v>
      </c>
      <c r="K41" s="65">
        <v>3.1</v>
      </c>
      <c r="L41" s="196">
        <v>0.53200000000000003</v>
      </c>
      <c r="M41" s="196">
        <v>51.5</v>
      </c>
      <c r="N41" s="117">
        <f>M41*L41</f>
        <v>27.398000000000003</v>
      </c>
      <c r="O41" s="174">
        <v>17.398000000000003</v>
      </c>
      <c r="P41" s="65">
        <v>10</v>
      </c>
      <c r="Q41" s="117">
        <f>N41-O41-P41</f>
        <v>0</v>
      </c>
      <c r="R41" s="65">
        <v>20</v>
      </c>
      <c r="S41" s="261"/>
      <c r="T41" s="261"/>
      <c r="U41" s="261"/>
      <c r="V41" s="261"/>
      <c r="W41" s="261"/>
      <c r="X41" s="261"/>
    </row>
    <row r="42" spans="1:24">
      <c r="A42" s="118" t="s">
        <v>4426</v>
      </c>
      <c r="B42" s="67" t="s">
        <v>3385</v>
      </c>
      <c r="C42" s="67" t="s">
        <v>4331</v>
      </c>
      <c r="D42" s="118" t="s">
        <v>4427</v>
      </c>
      <c r="E42" s="319">
        <v>57</v>
      </c>
      <c r="F42" s="162" t="s">
        <v>1013</v>
      </c>
      <c r="G42" s="118" t="s">
        <v>4428</v>
      </c>
      <c r="H42" s="67" t="s">
        <v>1060</v>
      </c>
      <c r="I42" s="183" t="s">
        <v>4429</v>
      </c>
      <c r="J42" s="65" t="s">
        <v>1787</v>
      </c>
      <c r="K42" s="65">
        <v>3.8</v>
      </c>
      <c r="L42" s="196">
        <v>0.79600000000000004</v>
      </c>
      <c r="M42" s="196">
        <v>49.2</v>
      </c>
      <c r="N42" s="117">
        <f>M42*L42</f>
        <v>39.163200000000003</v>
      </c>
      <c r="O42" s="174">
        <v>29.163200000000003</v>
      </c>
      <c r="P42" s="65">
        <v>10</v>
      </c>
      <c r="Q42" s="117">
        <f>N42-O42-P42</f>
        <v>0</v>
      </c>
      <c r="R42" s="65">
        <v>21</v>
      </c>
      <c r="S42" s="261"/>
      <c r="T42" s="261"/>
      <c r="U42" s="261"/>
      <c r="V42" s="261"/>
      <c r="W42" s="261"/>
      <c r="X42" s="261"/>
    </row>
    <row r="43" spans="1:24">
      <c r="A43" s="118" t="s">
        <v>4433</v>
      </c>
      <c r="B43" s="67"/>
      <c r="C43" s="67" t="s">
        <v>4331</v>
      </c>
      <c r="D43" s="118" t="s">
        <v>4434</v>
      </c>
      <c r="E43" s="319">
        <v>66</v>
      </c>
      <c r="F43" s="162" t="s">
        <v>1013</v>
      </c>
      <c r="G43" s="118" t="s">
        <v>4435</v>
      </c>
      <c r="H43" s="67" t="s">
        <v>1060</v>
      </c>
      <c r="I43" s="183" t="s">
        <v>4436</v>
      </c>
      <c r="J43" s="65" t="s">
        <v>1787</v>
      </c>
      <c r="K43" s="65">
        <v>3.1</v>
      </c>
      <c r="L43" s="196">
        <v>1.19</v>
      </c>
      <c r="M43" s="196">
        <v>52.8</v>
      </c>
      <c r="N43" s="117">
        <f>M43*L43</f>
        <v>62.831999999999994</v>
      </c>
      <c r="O43" s="174">
        <v>40</v>
      </c>
      <c r="P43" s="65">
        <v>10</v>
      </c>
      <c r="Q43" s="117">
        <f>N43-O43-P43</f>
        <v>12.831999999999994</v>
      </c>
      <c r="R43" s="65">
        <v>22</v>
      </c>
      <c r="S43" s="261">
        <v>20191212</v>
      </c>
      <c r="T43" s="261"/>
      <c r="U43" s="261"/>
      <c r="V43" s="261"/>
      <c r="W43" s="261"/>
      <c r="X43" s="261"/>
    </row>
    <row r="44" spans="1:24">
      <c r="A44" s="118" t="s">
        <v>4437</v>
      </c>
      <c r="B44" s="67"/>
      <c r="C44" s="67" t="s">
        <v>4331</v>
      </c>
      <c r="D44" s="118" t="s">
        <v>4438</v>
      </c>
      <c r="E44" s="319">
        <v>48</v>
      </c>
      <c r="F44" s="162" t="s">
        <v>1013</v>
      </c>
      <c r="G44" s="118" t="s">
        <v>4439</v>
      </c>
      <c r="H44" s="67" t="s">
        <v>1060</v>
      </c>
      <c r="I44" s="183" t="s">
        <v>4440</v>
      </c>
      <c r="J44" s="65" t="s">
        <v>1787</v>
      </c>
      <c r="K44" s="65">
        <v>2.8</v>
      </c>
      <c r="L44" s="196">
        <v>1.36</v>
      </c>
      <c r="M44" s="196">
        <v>41.2</v>
      </c>
      <c r="N44" s="117">
        <f>M44*L44</f>
        <v>56.032000000000011</v>
      </c>
      <c r="O44" s="174">
        <v>40</v>
      </c>
      <c r="P44" s="65">
        <v>10</v>
      </c>
      <c r="Q44" s="117">
        <f>N44-O44-P44</f>
        <v>6.0320000000000107</v>
      </c>
      <c r="R44" s="65">
        <v>23</v>
      </c>
      <c r="S44" s="261">
        <v>20191212</v>
      </c>
      <c r="T44" s="261"/>
      <c r="U44" s="261"/>
      <c r="V44" s="261"/>
      <c r="W44" s="261"/>
      <c r="X44" s="261"/>
    </row>
    <row r="45" spans="1:24" ht="14.25" customHeight="1">
      <c r="A45" s="118" t="s">
        <v>4441</v>
      </c>
      <c r="B45" s="67"/>
      <c r="C45" s="67" t="s">
        <v>4331</v>
      </c>
      <c r="D45" s="118" t="s">
        <v>4442</v>
      </c>
      <c r="E45" s="319">
        <v>73</v>
      </c>
      <c r="F45" s="162" t="s">
        <v>1013</v>
      </c>
      <c r="G45" s="118" t="s">
        <v>4443</v>
      </c>
      <c r="H45" s="67" t="s">
        <v>1060</v>
      </c>
      <c r="I45" s="183" t="s">
        <v>4444</v>
      </c>
      <c r="J45" s="65" t="s">
        <v>1787</v>
      </c>
      <c r="K45" s="65">
        <v>3.5</v>
      </c>
      <c r="L45" s="196">
        <v>0.69399999999999995</v>
      </c>
      <c r="M45" s="196">
        <v>43.2</v>
      </c>
      <c r="N45" s="117">
        <f>M45*L45</f>
        <v>29.980799999999999</v>
      </c>
      <c r="O45" s="174">
        <v>19.980799999999999</v>
      </c>
      <c r="P45" s="65">
        <v>10</v>
      </c>
      <c r="Q45" s="117">
        <f>N45-O45-P45</f>
        <v>0</v>
      </c>
      <c r="R45" s="65">
        <v>24</v>
      </c>
      <c r="S45" s="261">
        <v>20191212</v>
      </c>
      <c r="T45" s="261"/>
      <c r="U45" s="261"/>
      <c r="V45" s="261"/>
      <c r="W45" s="261"/>
      <c r="X45" s="261"/>
    </row>
    <row r="46" spans="1:24" ht="14.25" customHeight="1">
      <c r="A46" s="118" t="s">
        <v>4445</v>
      </c>
      <c r="B46" s="67"/>
      <c r="C46" s="67" t="s">
        <v>4331</v>
      </c>
      <c r="D46" s="118" t="s">
        <v>4452</v>
      </c>
      <c r="E46" s="319">
        <v>58</v>
      </c>
      <c r="F46" s="162" t="s">
        <v>1021</v>
      </c>
      <c r="G46" s="118" t="s">
        <v>4453</v>
      </c>
      <c r="H46" s="67" t="s">
        <v>1060</v>
      </c>
      <c r="I46" s="183" t="s">
        <v>4454</v>
      </c>
      <c r="J46" s="65" t="s">
        <v>1787</v>
      </c>
      <c r="K46" s="65">
        <v>3.3</v>
      </c>
      <c r="L46" s="196">
        <v>0.72</v>
      </c>
      <c r="M46" s="196">
        <v>51</v>
      </c>
      <c r="N46" s="117">
        <f>M46*L46</f>
        <v>36.72</v>
      </c>
      <c r="O46" s="174">
        <v>26.72</v>
      </c>
      <c r="P46" s="65">
        <v>10</v>
      </c>
      <c r="Q46" s="117">
        <f>N46-O46-P46</f>
        <v>0</v>
      </c>
      <c r="R46" s="65">
        <v>1</v>
      </c>
      <c r="S46" s="261"/>
      <c r="T46" s="261"/>
      <c r="U46" s="261"/>
      <c r="V46" s="261"/>
      <c r="W46" s="261"/>
      <c r="X46" s="261"/>
    </row>
    <row r="47" spans="1:24" ht="14.25" customHeight="1">
      <c r="A47" s="118" t="s">
        <v>4445</v>
      </c>
      <c r="B47" s="67" t="s">
        <v>3385</v>
      </c>
      <c r="C47" s="67" t="s">
        <v>4331</v>
      </c>
      <c r="D47" s="118" t="s">
        <v>4449</v>
      </c>
      <c r="E47" s="319">
        <v>47</v>
      </c>
      <c r="F47" s="162" t="s">
        <v>1021</v>
      </c>
      <c r="G47" s="118" t="s">
        <v>4450</v>
      </c>
      <c r="H47" s="67" t="s">
        <v>1060</v>
      </c>
      <c r="I47" s="183" t="s">
        <v>4451</v>
      </c>
      <c r="J47" s="65" t="s">
        <v>1787</v>
      </c>
      <c r="K47" s="65">
        <v>4</v>
      </c>
      <c r="L47" s="196">
        <v>0.60599999999999998</v>
      </c>
      <c r="M47" s="196">
        <v>50.5</v>
      </c>
      <c r="N47" s="117">
        <f>M47*L47</f>
        <v>30.602999999999998</v>
      </c>
      <c r="O47" s="174">
        <v>20.602999999999998</v>
      </c>
      <c r="P47" s="65">
        <v>10</v>
      </c>
      <c r="Q47" s="117">
        <f>N47-O47-P47</f>
        <v>0</v>
      </c>
      <c r="R47" s="65">
        <v>3</v>
      </c>
      <c r="S47" s="261">
        <v>20191212</v>
      </c>
      <c r="T47" s="261"/>
      <c r="U47" s="261"/>
      <c r="V47" s="261"/>
      <c r="W47" s="261"/>
      <c r="X47" s="261"/>
    </row>
    <row r="48" spans="1:24" ht="14.25" customHeight="1">
      <c r="A48" s="118" t="s">
        <v>4445</v>
      </c>
      <c r="B48" s="67"/>
      <c r="C48" s="67" t="s">
        <v>4331</v>
      </c>
      <c r="D48" s="118" t="s">
        <v>4446</v>
      </c>
      <c r="E48" s="319">
        <v>60</v>
      </c>
      <c r="F48" s="162" t="s">
        <v>1013</v>
      </c>
      <c r="G48" s="118" t="s">
        <v>4447</v>
      </c>
      <c r="H48" s="67" t="s">
        <v>1060</v>
      </c>
      <c r="I48" s="183" t="s">
        <v>4448</v>
      </c>
      <c r="J48" s="65" t="s">
        <v>1787</v>
      </c>
      <c r="K48" s="65">
        <v>4</v>
      </c>
      <c r="L48" s="196">
        <v>1.02</v>
      </c>
      <c r="M48" s="196">
        <v>48.1</v>
      </c>
      <c r="N48" s="117">
        <f>M48*L48</f>
        <v>49.062000000000005</v>
      </c>
      <c r="O48" s="174">
        <v>39.062000000000005</v>
      </c>
      <c r="P48" s="65">
        <v>10</v>
      </c>
      <c r="Q48" s="117">
        <f>N48-O48-P48</f>
        <v>0</v>
      </c>
      <c r="R48" s="65">
        <v>5</v>
      </c>
      <c r="S48" s="261">
        <v>20191212</v>
      </c>
      <c r="T48" s="261"/>
      <c r="U48" s="261"/>
      <c r="V48" s="261"/>
      <c r="W48" s="261"/>
      <c r="X48" s="261"/>
    </row>
    <row r="49" spans="1:24">
      <c r="A49" s="118" t="s">
        <v>4455</v>
      </c>
      <c r="B49" s="67"/>
      <c r="C49" s="67" t="s">
        <v>4331</v>
      </c>
      <c r="D49" s="118" t="s">
        <v>4456</v>
      </c>
      <c r="E49" s="319">
        <v>53</v>
      </c>
      <c r="F49" s="162" t="s">
        <v>1021</v>
      </c>
      <c r="G49" s="118" t="s">
        <v>4457</v>
      </c>
      <c r="H49" s="67" t="s">
        <v>1060</v>
      </c>
      <c r="I49" s="183" t="s">
        <v>4458</v>
      </c>
      <c r="J49" s="65" t="s">
        <v>1787</v>
      </c>
      <c r="K49" s="65">
        <v>3.9</v>
      </c>
      <c r="L49" s="196">
        <v>0.874</v>
      </c>
      <c r="M49" s="196">
        <v>49</v>
      </c>
      <c r="N49" s="117">
        <f>M49*L49</f>
        <v>42.826000000000001</v>
      </c>
      <c r="O49" s="174">
        <v>32.826000000000001</v>
      </c>
      <c r="P49" s="65">
        <v>10</v>
      </c>
      <c r="Q49" s="117">
        <f>N49-O49-P49</f>
        <v>0</v>
      </c>
      <c r="R49" s="65">
        <v>7</v>
      </c>
      <c r="S49" s="261"/>
      <c r="T49" s="261"/>
      <c r="U49" s="261"/>
      <c r="V49" s="261"/>
      <c r="W49" s="261"/>
      <c r="X49" s="261"/>
    </row>
    <row r="50" spans="1:24">
      <c r="A50" s="118" t="s">
        <v>4459</v>
      </c>
      <c r="B50" s="67"/>
      <c r="C50" s="67" t="s">
        <v>4331</v>
      </c>
      <c r="D50" s="118" t="s">
        <v>4466</v>
      </c>
      <c r="E50" s="319">
        <v>64</v>
      </c>
      <c r="F50" s="162" t="s">
        <v>1013</v>
      </c>
      <c r="G50" s="118" t="s">
        <v>4467</v>
      </c>
      <c r="H50" s="67" t="s">
        <v>1060</v>
      </c>
      <c r="I50" s="183" t="s">
        <v>4468</v>
      </c>
      <c r="J50" s="65" t="s">
        <v>1787</v>
      </c>
      <c r="K50" s="65">
        <v>3.6</v>
      </c>
      <c r="L50" s="196">
        <v>1.1000000000000001</v>
      </c>
      <c r="M50" s="196">
        <v>48</v>
      </c>
      <c r="N50" s="117">
        <f>M50*L50</f>
        <v>52.800000000000004</v>
      </c>
      <c r="O50" s="174">
        <v>40</v>
      </c>
      <c r="P50" s="65">
        <v>10</v>
      </c>
      <c r="Q50" s="117">
        <f>N50-O50-P50</f>
        <v>2.8000000000000043</v>
      </c>
      <c r="R50" s="65">
        <v>11</v>
      </c>
      <c r="S50" s="261">
        <v>20191212</v>
      </c>
      <c r="T50" s="261"/>
      <c r="U50" s="261"/>
      <c r="V50" s="261"/>
      <c r="W50" s="261"/>
      <c r="X50" s="261"/>
    </row>
    <row r="51" spans="1:24" ht="14.25" customHeight="1">
      <c r="A51" s="118" t="s">
        <v>4459</v>
      </c>
      <c r="B51" s="67" t="s">
        <v>3385</v>
      </c>
      <c r="C51" s="67" t="s">
        <v>4331</v>
      </c>
      <c r="D51" s="118" t="s">
        <v>4463</v>
      </c>
      <c r="E51" s="319">
        <v>65</v>
      </c>
      <c r="F51" s="162" t="s">
        <v>1013</v>
      </c>
      <c r="G51" s="118" t="s">
        <v>4464</v>
      </c>
      <c r="H51" s="67" t="s">
        <v>1060</v>
      </c>
      <c r="I51" s="183" t="s">
        <v>4465</v>
      </c>
      <c r="J51" s="65" t="s">
        <v>1787</v>
      </c>
      <c r="K51" s="65">
        <v>3.2</v>
      </c>
      <c r="L51" s="196">
        <v>0.84599999999999997</v>
      </c>
      <c r="M51" s="196">
        <v>43.4</v>
      </c>
      <c r="N51" s="117">
        <f>M51*L51</f>
        <v>36.7164</v>
      </c>
      <c r="O51" s="174">
        <v>26.7164</v>
      </c>
      <c r="P51" s="65">
        <v>10</v>
      </c>
      <c r="Q51" s="117">
        <f>N51-O51-P51</f>
        <v>0</v>
      </c>
      <c r="R51" s="65">
        <v>14</v>
      </c>
      <c r="S51" s="261"/>
      <c r="T51" s="261"/>
      <c r="U51" s="261"/>
      <c r="V51" s="261"/>
      <c r="W51" s="261"/>
      <c r="X51" s="261"/>
    </row>
    <row r="52" spans="1:24">
      <c r="A52" s="118" t="s">
        <v>4459</v>
      </c>
      <c r="B52" s="67"/>
      <c r="C52" s="67" t="s">
        <v>4331</v>
      </c>
      <c r="D52" s="118" t="s">
        <v>4460</v>
      </c>
      <c r="E52" s="319">
        <v>51</v>
      </c>
      <c r="F52" s="162" t="s">
        <v>1013</v>
      </c>
      <c r="G52" s="118" t="s">
        <v>4461</v>
      </c>
      <c r="H52" s="67" t="s">
        <v>1060</v>
      </c>
      <c r="I52" s="183" t="s">
        <v>4462</v>
      </c>
      <c r="J52" s="65" t="s">
        <v>1787</v>
      </c>
      <c r="K52" s="65">
        <v>3.7</v>
      </c>
      <c r="L52" s="196">
        <v>0.75600000000000001</v>
      </c>
      <c r="M52" s="196">
        <v>50.1</v>
      </c>
      <c r="N52" s="117">
        <f>M52*L52</f>
        <v>37.875599999999999</v>
      </c>
      <c r="O52" s="174">
        <v>27.875599999999999</v>
      </c>
      <c r="P52" s="65">
        <v>10</v>
      </c>
      <c r="Q52" s="117">
        <f>N52-O52-P52</f>
        <v>0</v>
      </c>
      <c r="R52" s="65">
        <v>15</v>
      </c>
      <c r="S52" s="261">
        <v>20191212</v>
      </c>
      <c r="T52" s="261"/>
      <c r="U52" s="261"/>
      <c r="V52" s="261"/>
      <c r="W52" s="261"/>
      <c r="X52" s="261"/>
    </row>
    <row r="53" spans="1:24">
      <c r="A53" s="118" t="s">
        <v>4469</v>
      </c>
      <c r="B53" s="67"/>
      <c r="C53" s="67" t="s">
        <v>4331</v>
      </c>
      <c r="D53" s="118" t="s">
        <v>4479</v>
      </c>
      <c r="E53" s="319">
        <v>58</v>
      </c>
      <c r="F53" s="162" t="s">
        <v>1013</v>
      </c>
      <c r="G53" s="118" t="s">
        <v>4480</v>
      </c>
      <c r="H53" s="67" t="s">
        <v>1060</v>
      </c>
      <c r="I53" s="183" t="s">
        <v>4481</v>
      </c>
      <c r="J53" s="65" t="s">
        <v>1787</v>
      </c>
      <c r="K53" s="65">
        <v>2.8</v>
      </c>
      <c r="L53" s="196">
        <v>1.79</v>
      </c>
      <c r="M53" s="196">
        <v>45.2</v>
      </c>
      <c r="N53" s="117">
        <f>M53*L53</f>
        <v>80.908000000000001</v>
      </c>
      <c r="O53" s="174">
        <v>40</v>
      </c>
      <c r="P53" s="65">
        <v>10</v>
      </c>
      <c r="Q53" s="117">
        <f>N53-O53-P53</f>
        <v>30.908000000000001</v>
      </c>
      <c r="R53" s="65">
        <v>16</v>
      </c>
      <c r="S53" s="261">
        <v>20191212</v>
      </c>
      <c r="T53" s="261"/>
      <c r="U53" s="261"/>
      <c r="V53" s="261"/>
      <c r="W53" s="261"/>
      <c r="X53" s="261"/>
    </row>
    <row r="54" spans="1:24" ht="14.25" customHeight="1">
      <c r="A54" s="118" t="s">
        <v>4469</v>
      </c>
      <c r="B54" s="67"/>
      <c r="C54" s="67" t="s">
        <v>4331</v>
      </c>
      <c r="D54" s="118" t="s">
        <v>4476</v>
      </c>
      <c r="E54" s="319">
        <v>62</v>
      </c>
      <c r="F54" s="162" t="s">
        <v>1013</v>
      </c>
      <c r="G54" s="118" t="s">
        <v>4477</v>
      </c>
      <c r="H54" s="67" t="s">
        <v>1060</v>
      </c>
      <c r="I54" s="183" t="s">
        <v>4478</v>
      </c>
      <c r="J54" s="65" t="s">
        <v>1787</v>
      </c>
      <c r="K54" s="65">
        <v>3.7</v>
      </c>
      <c r="L54" s="196">
        <v>1.1499999999999999</v>
      </c>
      <c r="M54" s="196">
        <v>45.1</v>
      </c>
      <c r="N54" s="117">
        <f>M54*L54</f>
        <v>51.864999999999995</v>
      </c>
      <c r="O54" s="174">
        <v>40</v>
      </c>
      <c r="P54" s="65">
        <v>10</v>
      </c>
      <c r="Q54" s="117">
        <f>N54-O54-P54</f>
        <v>1.8649999999999949</v>
      </c>
      <c r="R54" s="65">
        <v>17</v>
      </c>
      <c r="S54" s="261">
        <v>20191212</v>
      </c>
      <c r="T54" s="261"/>
      <c r="U54" s="261"/>
      <c r="V54" s="261"/>
      <c r="W54" s="261"/>
      <c r="X54" s="261"/>
    </row>
    <row r="55" spans="1:24">
      <c r="A55" s="118" t="s">
        <v>4469</v>
      </c>
      <c r="B55" s="67"/>
      <c r="C55" s="67" t="s">
        <v>4331</v>
      </c>
      <c r="D55" s="118" t="s">
        <v>4473</v>
      </c>
      <c r="E55" s="319">
        <v>64</v>
      </c>
      <c r="F55" s="162" t="s">
        <v>1021</v>
      </c>
      <c r="G55" s="118" t="s">
        <v>4474</v>
      </c>
      <c r="H55" s="67" t="s">
        <v>1060</v>
      </c>
      <c r="I55" s="183" t="s">
        <v>4475</v>
      </c>
      <c r="J55" s="65" t="s">
        <v>1787</v>
      </c>
      <c r="K55" s="65">
        <v>3.8</v>
      </c>
      <c r="L55" s="196">
        <v>1.03</v>
      </c>
      <c r="M55" s="196">
        <v>46.6</v>
      </c>
      <c r="N55" s="117">
        <f>M55*L55</f>
        <v>47.998000000000005</v>
      </c>
      <c r="O55" s="174">
        <v>37.998000000000005</v>
      </c>
      <c r="P55" s="65">
        <v>10</v>
      </c>
      <c r="Q55" s="117">
        <f>N55-O55-P55</f>
        <v>0</v>
      </c>
      <c r="R55" s="65">
        <v>18</v>
      </c>
      <c r="S55" s="261">
        <v>20191212</v>
      </c>
      <c r="T55" s="261"/>
      <c r="U55" s="261"/>
      <c r="V55" s="261"/>
      <c r="W55" s="261"/>
      <c r="X55" s="261"/>
    </row>
    <row r="56" spans="1:24">
      <c r="A56" s="118" t="s">
        <v>4469</v>
      </c>
      <c r="B56" s="67"/>
      <c r="C56" s="67" t="s">
        <v>4331</v>
      </c>
      <c r="D56" s="118" t="s">
        <v>4470</v>
      </c>
      <c r="E56" s="319">
        <v>55</v>
      </c>
      <c r="F56" s="162" t="s">
        <v>1013</v>
      </c>
      <c r="G56" s="118" t="s">
        <v>4471</v>
      </c>
      <c r="H56" s="67" t="s">
        <v>1060</v>
      </c>
      <c r="I56" s="183" t="s">
        <v>4472</v>
      </c>
      <c r="J56" s="65" t="s">
        <v>1787</v>
      </c>
      <c r="K56" s="65">
        <v>3.5</v>
      </c>
      <c r="L56" s="196">
        <v>0.74399999999999999</v>
      </c>
      <c r="M56" s="196">
        <v>51.2</v>
      </c>
      <c r="N56" s="117">
        <f>M56*L56</f>
        <v>38.092800000000004</v>
      </c>
      <c r="O56" s="174">
        <v>28.092800000000004</v>
      </c>
      <c r="P56" s="65">
        <v>10</v>
      </c>
      <c r="Q56" s="117">
        <f>N56-O56-P56</f>
        <v>0</v>
      </c>
      <c r="R56" s="65">
        <v>19</v>
      </c>
      <c r="S56" s="261"/>
      <c r="T56" s="261"/>
      <c r="U56" s="261"/>
      <c r="V56" s="261"/>
      <c r="W56" s="261"/>
      <c r="X56" s="261"/>
    </row>
    <row r="57" spans="1:24">
      <c r="A57" s="118" t="s">
        <v>4482</v>
      </c>
      <c r="B57" s="67"/>
      <c r="C57" s="67" t="s">
        <v>4331</v>
      </c>
      <c r="D57" s="118" t="s">
        <v>4492</v>
      </c>
      <c r="E57" s="319">
        <v>42</v>
      </c>
      <c r="F57" s="162" t="s">
        <v>1013</v>
      </c>
      <c r="G57" s="118" t="s">
        <v>4493</v>
      </c>
      <c r="H57" s="67" t="s">
        <v>1060</v>
      </c>
      <c r="I57" s="183" t="s">
        <v>4494</v>
      </c>
      <c r="J57" s="65" t="s">
        <v>1787</v>
      </c>
      <c r="K57" s="65">
        <v>4</v>
      </c>
      <c r="L57" s="196">
        <v>0.78200000000000003</v>
      </c>
      <c r="M57" s="196">
        <v>41.6</v>
      </c>
      <c r="N57" s="117">
        <f>M57*L57</f>
        <v>32.531200000000005</v>
      </c>
      <c r="O57" s="174">
        <v>22.531200000000005</v>
      </c>
      <c r="P57" s="65">
        <v>10</v>
      </c>
      <c r="Q57" s="117">
        <f>N57-O57-P57</f>
        <v>0</v>
      </c>
      <c r="R57" s="65">
        <v>20</v>
      </c>
      <c r="S57" s="261"/>
      <c r="T57" s="261"/>
      <c r="U57" s="261"/>
      <c r="V57" s="261"/>
      <c r="W57" s="261"/>
      <c r="X57" s="261"/>
    </row>
    <row r="58" spans="1:24" ht="14.25" customHeight="1">
      <c r="A58" s="118" t="s">
        <v>4482</v>
      </c>
      <c r="B58" s="67" t="s">
        <v>3385</v>
      </c>
      <c r="C58" s="67" t="s">
        <v>4331</v>
      </c>
      <c r="D58" s="118" t="s">
        <v>4489</v>
      </c>
      <c r="E58" s="319">
        <v>54</v>
      </c>
      <c r="F58" s="162" t="s">
        <v>1013</v>
      </c>
      <c r="G58" s="118" t="s">
        <v>4490</v>
      </c>
      <c r="H58" s="67" t="s">
        <v>1060</v>
      </c>
      <c r="I58" s="183" t="s">
        <v>4491</v>
      </c>
      <c r="J58" s="65" t="s">
        <v>1787</v>
      </c>
      <c r="K58" s="65">
        <v>3</v>
      </c>
      <c r="L58" s="196">
        <v>0.78800000000000003</v>
      </c>
      <c r="M58" s="196">
        <v>41.6</v>
      </c>
      <c r="N58" s="117">
        <f>M58*L58</f>
        <v>32.780799999999999</v>
      </c>
      <c r="O58" s="174">
        <v>22.780799999999999</v>
      </c>
      <c r="P58" s="65">
        <v>10</v>
      </c>
      <c r="Q58" s="117">
        <f>N58-O58-P58</f>
        <v>0</v>
      </c>
      <c r="R58" s="65">
        <v>21</v>
      </c>
      <c r="S58" s="261">
        <v>20191212</v>
      </c>
      <c r="T58" s="261"/>
      <c r="U58" s="261"/>
      <c r="V58" s="261"/>
      <c r="W58" s="261"/>
      <c r="X58" s="261"/>
    </row>
    <row r="59" spans="1:24">
      <c r="A59" s="118" t="s">
        <v>4482</v>
      </c>
      <c r="B59" s="67"/>
      <c r="C59" s="67" t="s">
        <v>4331</v>
      </c>
      <c r="D59" s="118" t="s">
        <v>4486</v>
      </c>
      <c r="E59" s="319">
        <v>67</v>
      </c>
      <c r="F59" s="162" t="s">
        <v>1013</v>
      </c>
      <c r="G59" s="118" t="s">
        <v>4487</v>
      </c>
      <c r="H59" s="67" t="s">
        <v>1060</v>
      </c>
      <c r="I59" s="183" t="s">
        <v>4488</v>
      </c>
      <c r="J59" s="65" t="s">
        <v>1787</v>
      </c>
      <c r="K59" s="65">
        <v>4</v>
      </c>
      <c r="L59" s="196">
        <v>4.5599999999999996</v>
      </c>
      <c r="M59" s="196">
        <v>47.2</v>
      </c>
      <c r="N59" s="117">
        <f>M59*L59</f>
        <v>215.232</v>
      </c>
      <c r="O59" s="174">
        <v>40</v>
      </c>
      <c r="P59" s="65">
        <v>10</v>
      </c>
      <c r="Q59" s="117">
        <f>N59-O59-P59</f>
        <v>165.232</v>
      </c>
      <c r="R59" s="65">
        <v>22</v>
      </c>
      <c r="S59" s="261">
        <v>20191212</v>
      </c>
      <c r="T59" s="261"/>
      <c r="U59" s="261"/>
      <c r="V59" s="261"/>
      <c r="W59" s="261"/>
      <c r="X59" s="261"/>
    </row>
    <row r="60" spans="1:24">
      <c r="A60" s="118" t="s">
        <v>4482</v>
      </c>
      <c r="B60" s="67"/>
      <c r="C60" s="67" t="s">
        <v>4331</v>
      </c>
      <c r="D60" s="118" t="s">
        <v>4483</v>
      </c>
      <c r="E60" s="319">
        <v>47</v>
      </c>
      <c r="F60" s="162" t="s">
        <v>1021</v>
      </c>
      <c r="G60" s="118" t="s">
        <v>4484</v>
      </c>
      <c r="H60" s="67" t="s">
        <v>1060</v>
      </c>
      <c r="I60" s="183" t="s">
        <v>4485</v>
      </c>
      <c r="J60" s="65" t="s">
        <v>1787</v>
      </c>
      <c r="K60" s="65">
        <v>4</v>
      </c>
      <c r="L60" s="196">
        <v>0.54200000000000004</v>
      </c>
      <c r="M60" s="196">
        <v>51.6</v>
      </c>
      <c r="N60" s="117">
        <f>M60*L60</f>
        <v>27.967200000000002</v>
      </c>
      <c r="O60" s="174">
        <v>17.967200000000002</v>
      </c>
      <c r="P60" s="65">
        <v>10</v>
      </c>
      <c r="Q60" s="117">
        <f>N60-O60-P60</f>
        <v>0</v>
      </c>
      <c r="R60" s="65">
        <v>23</v>
      </c>
      <c r="S60" s="261">
        <v>20191212</v>
      </c>
      <c r="T60" s="261"/>
      <c r="U60" s="261"/>
      <c r="V60" s="261"/>
      <c r="W60" s="261"/>
      <c r="X60" s="261"/>
    </row>
    <row r="61" spans="1:24">
      <c r="A61" s="161" t="s">
        <v>4509</v>
      </c>
      <c r="B61" s="67"/>
      <c r="C61" s="67" t="s">
        <v>4331</v>
      </c>
      <c r="D61" s="118" t="s">
        <v>4513</v>
      </c>
      <c r="E61" s="319">
        <v>63</v>
      </c>
      <c r="F61" s="162" t="s">
        <v>1013</v>
      </c>
      <c r="G61" s="161" t="s">
        <v>4514</v>
      </c>
      <c r="H61" s="67" t="s">
        <v>1032</v>
      </c>
      <c r="I61" s="183" t="s">
        <v>4515</v>
      </c>
      <c r="J61" s="65" t="s">
        <v>1787</v>
      </c>
      <c r="K61" s="126">
        <v>4</v>
      </c>
      <c r="L61" s="197">
        <v>1.97</v>
      </c>
      <c r="M61" s="197">
        <v>54</v>
      </c>
      <c r="N61" s="117">
        <f>M61*L61</f>
        <v>106.38</v>
      </c>
      <c r="O61" s="174">
        <v>40</v>
      </c>
      <c r="P61" s="65">
        <v>10</v>
      </c>
      <c r="Q61" s="117">
        <f>N61-O61-P61</f>
        <v>56.379999999999995</v>
      </c>
      <c r="S61" s="261">
        <v>20191212</v>
      </c>
      <c r="T61" s="261"/>
      <c r="U61" s="261"/>
      <c r="V61" s="261"/>
      <c r="W61" s="261"/>
      <c r="X61" s="261"/>
    </row>
    <row r="62" spans="1:24">
      <c r="A62" s="161" t="s">
        <v>4509</v>
      </c>
      <c r="B62" s="67"/>
      <c r="C62" s="67" t="s">
        <v>4331</v>
      </c>
      <c r="D62" s="118" t="s">
        <v>4510</v>
      </c>
      <c r="E62" s="319">
        <v>58</v>
      </c>
      <c r="F62" s="162" t="s">
        <v>1013</v>
      </c>
      <c r="G62" s="161" t="s">
        <v>4511</v>
      </c>
      <c r="H62" s="67" t="s">
        <v>1032</v>
      </c>
      <c r="I62" s="183" t="s">
        <v>4512</v>
      </c>
      <c r="J62" s="65" t="s">
        <v>1787</v>
      </c>
      <c r="K62" s="126">
        <v>4</v>
      </c>
      <c r="L62" s="197">
        <v>0.47599999999999998</v>
      </c>
      <c r="M62" s="197">
        <v>54</v>
      </c>
      <c r="N62" s="117">
        <f>M62*L62</f>
        <v>25.704000000000001</v>
      </c>
      <c r="O62" s="174">
        <v>15.704000000000001</v>
      </c>
      <c r="P62" s="65">
        <v>10</v>
      </c>
      <c r="Q62" s="117">
        <f>N62-O62-P62</f>
        <v>0</v>
      </c>
      <c r="S62" s="261">
        <v>20191212</v>
      </c>
      <c r="T62" s="261"/>
      <c r="U62" s="261"/>
      <c r="V62" s="261"/>
      <c r="W62" s="261"/>
      <c r="X62" s="261"/>
    </row>
    <row r="63" spans="1:24">
      <c r="A63" s="161" t="s">
        <v>4516</v>
      </c>
      <c r="B63" s="67"/>
      <c r="C63" s="67" t="s">
        <v>4331</v>
      </c>
      <c r="D63" s="118" t="s">
        <v>4517</v>
      </c>
      <c r="E63" s="319">
        <v>38</v>
      </c>
      <c r="F63" s="162" t="s">
        <v>1021</v>
      </c>
      <c r="G63" s="161" t="s">
        <v>4518</v>
      </c>
      <c r="H63" s="67" t="s">
        <v>1032</v>
      </c>
      <c r="I63" s="183" t="s">
        <v>4519</v>
      </c>
      <c r="J63" s="65" t="s">
        <v>1787</v>
      </c>
      <c r="K63" s="126">
        <v>4</v>
      </c>
      <c r="L63" s="197">
        <v>0.90600000000000003</v>
      </c>
      <c r="M63" s="197">
        <v>51</v>
      </c>
      <c r="N63" s="117">
        <f>M63*L63</f>
        <v>46.206000000000003</v>
      </c>
      <c r="O63" s="174">
        <v>35.806000000000004</v>
      </c>
      <c r="P63" s="65">
        <v>10</v>
      </c>
      <c r="Q63" s="117">
        <f>N63-O63-P63</f>
        <v>0.39999999999999858</v>
      </c>
      <c r="S63" s="261">
        <v>20191212</v>
      </c>
      <c r="T63" s="261"/>
      <c r="U63" s="261"/>
      <c r="V63" s="261"/>
      <c r="W63" s="261"/>
      <c r="X63" s="261"/>
    </row>
    <row r="64" spans="1:24">
      <c r="A64" s="161" t="s">
        <v>4520</v>
      </c>
      <c r="B64" s="67"/>
      <c r="C64" s="67" t="s">
        <v>4331</v>
      </c>
      <c r="D64" s="118" t="s">
        <v>4521</v>
      </c>
      <c r="E64" s="319">
        <v>48</v>
      </c>
      <c r="F64" s="162" t="s">
        <v>1013</v>
      </c>
      <c r="G64" s="161" t="s">
        <v>4522</v>
      </c>
      <c r="H64" s="67" t="s">
        <v>1032</v>
      </c>
      <c r="I64" s="183" t="s">
        <v>4523</v>
      </c>
      <c r="J64" s="65" t="s">
        <v>1787</v>
      </c>
      <c r="K64" s="126">
        <v>4</v>
      </c>
      <c r="L64" s="197">
        <v>0.6</v>
      </c>
      <c r="M64" s="197">
        <v>51</v>
      </c>
      <c r="N64" s="117">
        <f>M64*L64</f>
        <v>30.599999999999998</v>
      </c>
      <c r="O64" s="171">
        <v>20</v>
      </c>
      <c r="P64" s="65">
        <v>10</v>
      </c>
      <c r="Q64" s="117">
        <f>N64-O64-P64</f>
        <v>0.59999999999999787</v>
      </c>
      <c r="S64" s="261">
        <v>20191212</v>
      </c>
      <c r="T64" s="261"/>
      <c r="U64" s="261"/>
      <c r="V64" s="261"/>
      <c r="W64" s="261"/>
      <c r="X64" s="261"/>
    </row>
    <row r="65" spans="1:24">
      <c r="A65" s="161" t="s">
        <v>4524</v>
      </c>
      <c r="B65" s="67"/>
      <c r="C65" s="67" t="s">
        <v>4331</v>
      </c>
      <c r="D65" s="118" t="s">
        <v>4565</v>
      </c>
      <c r="E65" s="319">
        <v>71</v>
      </c>
      <c r="F65" s="162" t="s">
        <v>1021</v>
      </c>
      <c r="G65" s="161" t="s">
        <v>4566</v>
      </c>
      <c r="H65" s="67" t="s">
        <v>1032</v>
      </c>
      <c r="I65" s="183" t="s">
        <v>4567</v>
      </c>
      <c r="J65" s="65" t="s">
        <v>1787</v>
      </c>
      <c r="K65" s="126">
        <v>4</v>
      </c>
      <c r="L65" s="197">
        <v>1.51</v>
      </c>
      <c r="M65" s="197">
        <v>46</v>
      </c>
      <c r="N65" s="117">
        <f>M65*L65</f>
        <v>69.459999999999994</v>
      </c>
      <c r="O65" s="171">
        <v>40</v>
      </c>
      <c r="P65" s="65">
        <v>10</v>
      </c>
      <c r="Q65" s="117">
        <f>N65-O65-P65</f>
        <v>19.459999999999994</v>
      </c>
      <c r="S65" s="261">
        <v>20191212</v>
      </c>
      <c r="T65" s="261"/>
      <c r="U65" s="261"/>
      <c r="V65" s="261"/>
      <c r="W65" s="261"/>
      <c r="X65" s="261"/>
    </row>
    <row r="66" spans="1:24" ht="14.25" customHeight="1">
      <c r="A66" s="161" t="s">
        <v>4524</v>
      </c>
      <c r="B66" s="67" t="s">
        <v>3385</v>
      </c>
      <c r="C66" s="67" t="s">
        <v>4331</v>
      </c>
      <c r="D66" s="118" t="s">
        <v>4562</v>
      </c>
      <c r="E66" s="319">
        <v>79</v>
      </c>
      <c r="F66" s="162" t="s">
        <v>1021</v>
      </c>
      <c r="G66" s="161" t="s">
        <v>4563</v>
      </c>
      <c r="H66" s="67" t="s">
        <v>1032</v>
      </c>
      <c r="I66" s="183" t="s">
        <v>4564</v>
      </c>
      <c r="J66" s="65" t="s">
        <v>1787</v>
      </c>
      <c r="K66" s="126">
        <v>4</v>
      </c>
      <c r="L66" s="197">
        <v>1.37</v>
      </c>
      <c r="M66" s="197">
        <v>49</v>
      </c>
      <c r="N66" s="117">
        <f>M66*L66</f>
        <v>67.13000000000001</v>
      </c>
      <c r="O66" s="174">
        <v>40</v>
      </c>
      <c r="P66" s="65">
        <v>10</v>
      </c>
      <c r="Q66" s="117">
        <f>N66-O66-P66</f>
        <v>17.13000000000001</v>
      </c>
      <c r="S66" s="261">
        <v>20191212</v>
      </c>
      <c r="T66" s="261"/>
      <c r="U66" s="261"/>
      <c r="V66" s="261"/>
      <c r="W66" s="261"/>
      <c r="X66" s="261"/>
    </row>
    <row r="67" spans="1:24">
      <c r="A67" s="161" t="s">
        <v>4524</v>
      </c>
      <c r="B67" s="67"/>
      <c r="C67" s="67" t="s">
        <v>4331</v>
      </c>
      <c r="D67" s="118" t="s">
        <v>4559</v>
      </c>
      <c r="E67" s="319">
        <v>44</v>
      </c>
      <c r="F67" s="162" t="s">
        <v>1013</v>
      </c>
      <c r="G67" s="161" t="s">
        <v>4560</v>
      </c>
      <c r="H67" s="67" t="s">
        <v>1032</v>
      </c>
      <c r="I67" s="183" t="s">
        <v>4561</v>
      </c>
      <c r="J67" s="65" t="s">
        <v>1787</v>
      </c>
      <c r="K67" s="126">
        <v>4</v>
      </c>
      <c r="L67" s="197">
        <v>0.76200000000000001</v>
      </c>
      <c r="M67" s="197">
        <v>47</v>
      </c>
      <c r="N67" s="117">
        <f>M67*L67</f>
        <v>35.814</v>
      </c>
      <c r="O67" s="174">
        <v>25.814</v>
      </c>
      <c r="P67" s="65">
        <v>10</v>
      </c>
      <c r="Q67" s="117">
        <f>N67-O67-P67</f>
        <v>0</v>
      </c>
      <c r="S67" s="261">
        <v>20191212</v>
      </c>
      <c r="T67" s="261"/>
      <c r="U67" s="261"/>
      <c r="V67" s="261"/>
      <c r="W67" s="261"/>
      <c r="X67" s="261"/>
    </row>
    <row r="68" spans="1:24" ht="14.25" customHeight="1">
      <c r="A68" s="161" t="s">
        <v>4524</v>
      </c>
      <c r="B68" s="67"/>
      <c r="C68" s="67" t="s">
        <v>4331</v>
      </c>
      <c r="D68" s="118" t="s">
        <v>4556</v>
      </c>
      <c r="E68" s="319">
        <v>44</v>
      </c>
      <c r="F68" s="162" t="s">
        <v>1013</v>
      </c>
      <c r="G68" s="161" t="s">
        <v>4557</v>
      </c>
      <c r="H68" s="67" t="s">
        <v>1032</v>
      </c>
      <c r="I68" s="183" t="s">
        <v>4558</v>
      </c>
      <c r="J68" s="65" t="s">
        <v>1787</v>
      </c>
      <c r="K68" s="126">
        <v>4</v>
      </c>
      <c r="L68" s="197">
        <v>1.98</v>
      </c>
      <c r="M68" s="197">
        <v>46</v>
      </c>
      <c r="N68" s="117">
        <f>M68*L68</f>
        <v>91.08</v>
      </c>
      <c r="O68" s="174">
        <v>40</v>
      </c>
      <c r="P68" s="65">
        <v>10</v>
      </c>
      <c r="Q68" s="117">
        <f>N68-O68-P68</f>
        <v>41.08</v>
      </c>
      <c r="S68" s="261">
        <v>20191212</v>
      </c>
      <c r="T68" s="261"/>
      <c r="U68" s="261"/>
      <c r="V68" s="261"/>
      <c r="W68" s="261"/>
      <c r="X68" s="261"/>
    </row>
    <row r="69" spans="1:24" ht="14.25" customHeight="1">
      <c r="A69" s="161" t="s">
        <v>4524</v>
      </c>
      <c r="B69" s="67"/>
      <c r="C69" s="67" t="s">
        <v>4331</v>
      </c>
      <c r="D69" s="118" t="s">
        <v>4553</v>
      </c>
      <c r="E69" s="319">
        <v>54</v>
      </c>
      <c r="F69" s="162" t="s">
        <v>1013</v>
      </c>
      <c r="G69" s="161" t="s">
        <v>4554</v>
      </c>
      <c r="H69" s="67" t="s">
        <v>1032</v>
      </c>
      <c r="I69" s="183" t="s">
        <v>4555</v>
      </c>
      <c r="J69" s="65" t="s">
        <v>1787</v>
      </c>
      <c r="K69" s="126">
        <v>4</v>
      </c>
      <c r="L69" s="197">
        <v>1.23</v>
      </c>
      <c r="M69" s="197">
        <v>46</v>
      </c>
      <c r="N69" s="117">
        <f>M69*L69</f>
        <v>56.58</v>
      </c>
      <c r="O69" s="174">
        <v>40</v>
      </c>
      <c r="P69" s="65">
        <v>10</v>
      </c>
      <c r="Q69" s="117">
        <f>N69-O69-P69</f>
        <v>6.5799999999999983</v>
      </c>
      <c r="S69" s="261"/>
      <c r="T69" s="261"/>
      <c r="U69" s="261"/>
      <c r="V69" s="261"/>
      <c r="W69" s="261"/>
      <c r="X69" s="261"/>
    </row>
    <row r="70" spans="1:24">
      <c r="A70" s="161" t="s">
        <v>4524</v>
      </c>
      <c r="B70" s="67" t="s">
        <v>3385</v>
      </c>
      <c r="C70" s="67" t="s">
        <v>4331</v>
      </c>
      <c r="D70" s="118" t="s">
        <v>4544</v>
      </c>
      <c r="E70" s="319">
        <v>33</v>
      </c>
      <c r="F70" s="162" t="s">
        <v>1021</v>
      </c>
      <c r="G70" s="168" t="s">
        <v>4545</v>
      </c>
      <c r="H70" s="67" t="s">
        <v>1032</v>
      </c>
      <c r="I70" s="183" t="s">
        <v>4546</v>
      </c>
      <c r="J70" s="65" t="s">
        <v>4547</v>
      </c>
      <c r="K70" s="126" t="s">
        <v>4548</v>
      </c>
      <c r="L70" s="197" t="s">
        <v>4549</v>
      </c>
      <c r="M70" s="197" t="s">
        <v>4550</v>
      </c>
      <c r="N70" s="117" t="e">
        <f>M70*L70</f>
        <v>#VALUE!</v>
      </c>
      <c r="O70" s="174" t="s">
        <v>4551</v>
      </c>
      <c r="P70" s="65">
        <v>10</v>
      </c>
      <c r="Q70" s="117" t="e">
        <f>N70-O70-P70</f>
        <v>#VALUE!</v>
      </c>
      <c r="R70" s="65" t="s">
        <v>4552</v>
      </c>
      <c r="S70" s="261"/>
      <c r="T70" s="261"/>
      <c r="U70" s="261"/>
      <c r="V70" s="261"/>
      <c r="W70" s="261"/>
      <c r="X70" s="261"/>
    </row>
    <row r="71" spans="1:24" ht="14.25" customHeight="1">
      <c r="A71" s="161" t="s">
        <v>4524</v>
      </c>
      <c r="B71" s="67" t="s">
        <v>3385</v>
      </c>
      <c r="C71" s="67" t="s">
        <v>4331</v>
      </c>
      <c r="D71" s="118" t="s">
        <v>4541</v>
      </c>
      <c r="E71" s="319">
        <v>52</v>
      </c>
      <c r="F71" s="162" t="s">
        <v>1021</v>
      </c>
      <c r="G71" s="161" t="s">
        <v>4542</v>
      </c>
      <c r="H71" s="67" t="s">
        <v>1032</v>
      </c>
      <c r="I71" s="183" t="s">
        <v>4543</v>
      </c>
      <c r="J71" s="65" t="s">
        <v>1787</v>
      </c>
      <c r="K71" s="126">
        <v>4</v>
      </c>
      <c r="L71" s="197">
        <v>0.94</v>
      </c>
      <c r="M71" s="197">
        <v>52</v>
      </c>
      <c r="N71" s="117">
        <f>M71*L71</f>
        <v>48.879999999999995</v>
      </c>
      <c r="O71" s="174">
        <v>38.879999999999995</v>
      </c>
      <c r="P71" s="65">
        <v>10</v>
      </c>
      <c r="Q71" s="117">
        <f>N71-O71-P71</f>
        <v>0</v>
      </c>
      <c r="S71" s="261"/>
      <c r="T71" s="261"/>
      <c r="U71" s="261"/>
      <c r="V71" s="261"/>
      <c r="W71" s="261"/>
      <c r="X71" s="261"/>
    </row>
    <row r="72" spans="1:24">
      <c r="A72" s="161" t="s">
        <v>4524</v>
      </c>
      <c r="B72" s="67"/>
      <c r="C72" s="67" t="s">
        <v>4331</v>
      </c>
      <c r="D72" s="118" t="s">
        <v>4538</v>
      </c>
      <c r="E72" s="319">
        <v>60</v>
      </c>
      <c r="F72" s="162" t="s">
        <v>1021</v>
      </c>
      <c r="G72" s="161" t="s">
        <v>4539</v>
      </c>
      <c r="H72" s="67" t="s">
        <v>1032</v>
      </c>
      <c r="I72" s="183" t="s">
        <v>4540</v>
      </c>
      <c r="J72" s="65" t="s">
        <v>1787</v>
      </c>
      <c r="K72" s="126">
        <v>4</v>
      </c>
      <c r="L72" s="197">
        <v>0.69599999999999995</v>
      </c>
      <c r="M72" s="197">
        <v>50</v>
      </c>
      <c r="N72" s="117">
        <f>M72*L72</f>
        <v>34.799999999999997</v>
      </c>
      <c r="O72" s="174">
        <v>24.799999999999997</v>
      </c>
      <c r="P72" s="65">
        <v>10</v>
      </c>
      <c r="Q72" s="117">
        <f>N72-O72-P72</f>
        <v>0</v>
      </c>
      <c r="S72" s="261">
        <v>20191212</v>
      </c>
      <c r="T72" s="261"/>
      <c r="U72" s="261"/>
      <c r="V72" s="261"/>
      <c r="W72" s="261"/>
      <c r="X72" s="261"/>
    </row>
    <row r="73" spans="1:24" ht="14.25" customHeight="1">
      <c r="A73" s="161" t="s">
        <v>4524</v>
      </c>
      <c r="B73" s="67" t="s">
        <v>3385</v>
      </c>
      <c r="C73" s="67" t="s">
        <v>4331</v>
      </c>
      <c r="D73" s="118" t="s">
        <v>4535</v>
      </c>
      <c r="E73" s="319">
        <v>59</v>
      </c>
      <c r="F73" s="162" t="s">
        <v>1021</v>
      </c>
      <c r="G73" s="161" t="s">
        <v>4536</v>
      </c>
      <c r="H73" s="67" t="s">
        <v>1032</v>
      </c>
      <c r="I73" s="183" t="s">
        <v>4537</v>
      </c>
      <c r="J73" s="65" t="s">
        <v>1787</v>
      </c>
      <c r="K73" s="126">
        <v>4</v>
      </c>
      <c r="L73" s="197">
        <v>0.432</v>
      </c>
      <c r="M73" s="197">
        <v>56</v>
      </c>
      <c r="N73" s="117">
        <f>M73*L73</f>
        <v>24.192</v>
      </c>
      <c r="O73" s="174">
        <v>14.192</v>
      </c>
      <c r="P73" s="65">
        <v>10</v>
      </c>
      <c r="Q73" s="117">
        <f>N73-O73-P73</f>
        <v>0</v>
      </c>
      <c r="S73" s="261"/>
      <c r="T73" s="261"/>
      <c r="U73" s="261"/>
      <c r="V73" s="261"/>
      <c r="W73" s="261"/>
      <c r="X73" s="261"/>
    </row>
    <row r="74" spans="1:24">
      <c r="A74" s="161" t="s">
        <v>4524</v>
      </c>
      <c r="B74" s="67" t="s">
        <v>3385</v>
      </c>
      <c r="C74" s="67" t="s">
        <v>4331</v>
      </c>
      <c r="D74" s="118" t="s">
        <v>4532</v>
      </c>
      <c r="E74" s="319">
        <v>55</v>
      </c>
      <c r="F74" s="162" t="s">
        <v>1021</v>
      </c>
      <c r="G74" s="161" t="s">
        <v>4533</v>
      </c>
      <c r="H74" s="67" t="s">
        <v>1032</v>
      </c>
      <c r="I74" s="183" t="s">
        <v>4534</v>
      </c>
      <c r="J74" s="65" t="s">
        <v>1787</v>
      </c>
      <c r="K74" s="126">
        <v>4</v>
      </c>
      <c r="L74" s="197">
        <v>0.87</v>
      </c>
      <c r="M74" s="197">
        <v>50</v>
      </c>
      <c r="N74" s="117">
        <f>M74*L74</f>
        <v>43.5</v>
      </c>
      <c r="O74" s="174">
        <v>33.5</v>
      </c>
      <c r="P74" s="65">
        <v>10</v>
      </c>
      <c r="Q74" s="117">
        <f>N74-O74-P74</f>
        <v>0</v>
      </c>
      <c r="S74" s="261">
        <v>20191212</v>
      </c>
      <c r="T74" s="261"/>
      <c r="U74" s="261"/>
      <c r="V74" s="261"/>
      <c r="W74" s="261"/>
      <c r="X74" s="261"/>
    </row>
    <row r="75" spans="1:24">
      <c r="A75" s="161" t="s">
        <v>4524</v>
      </c>
      <c r="B75" s="67"/>
      <c r="C75" s="67" t="s">
        <v>4331</v>
      </c>
      <c r="D75" s="118" t="s">
        <v>4529</v>
      </c>
      <c r="E75" s="319">
        <v>58</v>
      </c>
      <c r="F75" s="162" t="s">
        <v>1013</v>
      </c>
      <c r="G75" s="161" t="s">
        <v>4530</v>
      </c>
      <c r="H75" s="67" t="s">
        <v>1032</v>
      </c>
      <c r="I75" s="183" t="s">
        <v>4531</v>
      </c>
      <c r="J75" s="65" t="s">
        <v>1098</v>
      </c>
      <c r="K75" s="126">
        <v>4</v>
      </c>
      <c r="L75" s="197">
        <v>0.91600000000000004</v>
      </c>
      <c r="M75" s="197">
        <v>48</v>
      </c>
      <c r="N75" s="117">
        <f>M75*L75</f>
        <v>43.968000000000004</v>
      </c>
      <c r="O75" s="174">
        <v>33.968000000000004</v>
      </c>
      <c r="P75" s="65">
        <v>10</v>
      </c>
      <c r="Q75" s="117">
        <f>N75-O75-P75</f>
        <v>0</v>
      </c>
      <c r="S75" s="261">
        <v>20191212</v>
      </c>
      <c r="T75" s="261"/>
      <c r="U75" s="261"/>
      <c r="V75" s="261"/>
      <c r="W75" s="261"/>
      <c r="X75" s="261"/>
    </row>
    <row r="76" spans="1:24">
      <c r="A76" s="161" t="s">
        <v>4524</v>
      </c>
      <c r="B76" s="67"/>
      <c r="C76" s="67" t="s">
        <v>4331</v>
      </c>
      <c r="D76" s="118" t="s">
        <v>4525</v>
      </c>
      <c r="E76" s="319">
        <v>57</v>
      </c>
      <c r="F76" s="162" t="s">
        <v>1013</v>
      </c>
      <c r="G76" s="161" t="s">
        <v>4526</v>
      </c>
      <c r="H76" s="67" t="s">
        <v>1032</v>
      </c>
      <c r="I76" s="183" t="s">
        <v>4527</v>
      </c>
      <c r="J76" s="65" t="s">
        <v>4528</v>
      </c>
      <c r="K76" s="126">
        <v>4</v>
      </c>
      <c r="L76" s="197">
        <v>0.53800000000000003</v>
      </c>
      <c r="M76" s="197">
        <v>52</v>
      </c>
      <c r="N76" s="117">
        <f>M76*L76</f>
        <v>27.976000000000003</v>
      </c>
      <c r="O76" s="174">
        <v>17.976000000000003</v>
      </c>
      <c r="P76" s="65">
        <v>10</v>
      </c>
      <c r="Q76" s="117">
        <f>N76-O76-P76</f>
        <v>0</v>
      </c>
      <c r="S76" s="261">
        <v>20191212</v>
      </c>
      <c r="T76" s="261"/>
      <c r="U76" s="261"/>
      <c r="V76" s="261"/>
      <c r="W76" s="261"/>
      <c r="X76" s="261"/>
    </row>
    <row r="77" spans="1:24" ht="14.25" customHeight="1">
      <c r="A77" s="161" t="s">
        <v>4568</v>
      </c>
      <c r="B77" s="67" t="s">
        <v>3385</v>
      </c>
      <c r="C77" s="67" t="s">
        <v>4331</v>
      </c>
      <c r="D77" s="118" t="s">
        <v>4569</v>
      </c>
      <c r="E77" s="319">
        <v>20</v>
      </c>
      <c r="F77" s="162" t="s">
        <v>1021</v>
      </c>
      <c r="G77" s="161" t="s">
        <v>4570</v>
      </c>
      <c r="H77" s="67" t="s">
        <v>1032</v>
      </c>
      <c r="I77" s="183" t="s">
        <v>4571</v>
      </c>
      <c r="J77" s="65" t="s">
        <v>4528</v>
      </c>
      <c r="K77" s="126">
        <v>4</v>
      </c>
      <c r="L77" s="197">
        <v>0.98799999999999999</v>
      </c>
      <c r="M77" s="197">
        <v>52</v>
      </c>
      <c r="N77" s="117">
        <f>M77*L77</f>
        <v>51.375999999999998</v>
      </c>
      <c r="O77" s="174">
        <v>40</v>
      </c>
      <c r="P77" s="65">
        <v>10</v>
      </c>
      <c r="Q77" s="117">
        <f>N77-O77-P77</f>
        <v>1.3759999999999977</v>
      </c>
      <c r="S77" s="261"/>
      <c r="T77" s="261"/>
      <c r="U77" s="261"/>
      <c r="V77" s="261"/>
      <c r="W77" s="261"/>
      <c r="X77" s="261"/>
    </row>
    <row r="78" spans="1:24">
      <c r="A78" s="161" t="s">
        <v>4572</v>
      </c>
      <c r="B78" s="67" t="s">
        <v>3385</v>
      </c>
      <c r="C78" s="67" t="s">
        <v>4331</v>
      </c>
      <c r="D78" s="118" t="s">
        <v>4576</v>
      </c>
      <c r="E78" s="319">
        <v>50</v>
      </c>
      <c r="F78" s="162" t="s">
        <v>1013</v>
      </c>
      <c r="G78" s="161" t="s">
        <v>4577</v>
      </c>
      <c r="H78" s="67" t="s">
        <v>1032</v>
      </c>
      <c r="I78" s="183" t="s">
        <v>4578</v>
      </c>
      <c r="J78" s="65" t="s">
        <v>4528</v>
      </c>
      <c r="K78" s="126">
        <v>4</v>
      </c>
      <c r="L78" s="197">
        <v>0.48199999999999998</v>
      </c>
      <c r="M78" s="197">
        <v>52</v>
      </c>
      <c r="N78" s="117">
        <f>M78*L78</f>
        <v>25.064</v>
      </c>
      <c r="O78" s="174">
        <v>15.064</v>
      </c>
      <c r="P78" s="65">
        <v>10</v>
      </c>
      <c r="Q78" s="117">
        <f>N78-O78-P78</f>
        <v>0</v>
      </c>
      <c r="S78" s="261"/>
      <c r="T78" s="261"/>
      <c r="U78" s="261"/>
      <c r="V78" s="261"/>
      <c r="W78" s="261"/>
      <c r="X78" s="261"/>
    </row>
    <row r="79" spans="1:24">
      <c r="A79" s="161" t="s">
        <v>4572</v>
      </c>
      <c r="B79" s="67"/>
      <c r="C79" s="67" t="s">
        <v>4331</v>
      </c>
      <c r="D79" s="118" t="s">
        <v>4573</v>
      </c>
      <c r="E79" s="319">
        <v>74</v>
      </c>
      <c r="F79" s="162" t="s">
        <v>1021</v>
      </c>
      <c r="G79" s="161" t="s">
        <v>4574</v>
      </c>
      <c r="H79" s="67" t="s">
        <v>1032</v>
      </c>
      <c r="I79" s="183" t="s">
        <v>4575</v>
      </c>
      <c r="J79" s="65" t="s">
        <v>4528</v>
      </c>
      <c r="K79" s="126">
        <v>4</v>
      </c>
      <c r="L79" s="197">
        <v>0.82599999999999996</v>
      </c>
      <c r="M79" s="197">
        <v>52</v>
      </c>
      <c r="N79" s="117">
        <f>M79*L79</f>
        <v>42.951999999999998</v>
      </c>
      <c r="O79" s="174">
        <v>32.951999999999998</v>
      </c>
      <c r="P79" s="65">
        <v>10</v>
      </c>
      <c r="Q79" s="117">
        <f>N79-O79-P79</f>
        <v>0</v>
      </c>
      <c r="S79" s="261">
        <v>20191212</v>
      </c>
      <c r="T79" s="261"/>
      <c r="U79" s="261"/>
      <c r="V79" s="261"/>
      <c r="W79" s="261"/>
      <c r="X79" s="261"/>
    </row>
    <row r="80" spans="1:24">
      <c r="A80" s="161" t="s">
        <v>4579</v>
      </c>
      <c r="B80" s="67"/>
      <c r="C80" s="67" t="s">
        <v>4331</v>
      </c>
      <c r="D80" s="118" t="s">
        <v>4580</v>
      </c>
      <c r="E80" s="319">
        <v>69</v>
      </c>
      <c r="F80" s="162" t="s">
        <v>1013</v>
      </c>
      <c r="G80" s="161" t="s">
        <v>4581</v>
      </c>
      <c r="H80" s="67" t="s">
        <v>1032</v>
      </c>
      <c r="I80" s="183" t="s">
        <v>4582</v>
      </c>
      <c r="J80" s="65" t="s">
        <v>4528</v>
      </c>
      <c r="K80" s="126">
        <v>4</v>
      </c>
      <c r="L80" s="197">
        <v>0.72799999999999998</v>
      </c>
      <c r="M80" s="197">
        <v>52</v>
      </c>
      <c r="N80" s="117">
        <f>M80*L80</f>
        <v>37.856000000000002</v>
      </c>
      <c r="O80" s="174">
        <v>27.856000000000002</v>
      </c>
      <c r="P80" s="65">
        <v>10</v>
      </c>
      <c r="Q80" s="117">
        <f>N80-O80-P80</f>
        <v>0</v>
      </c>
      <c r="S80" s="261">
        <v>20191212</v>
      </c>
      <c r="T80" s="261"/>
      <c r="U80" s="261"/>
      <c r="V80" s="261"/>
      <c r="W80" s="261"/>
      <c r="X80" s="261"/>
    </row>
    <row r="81" spans="1:24">
      <c r="A81" s="161" t="s">
        <v>4583</v>
      </c>
      <c r="B81" s="67"/>
      <c r="C81" s="67" t="s">
        <v>4331</v>
      </c>
      <c r="D81" s="118" t="s">
        <v>4584</v>
      </c>
      <c r="E81" s="319">
        <v>66</v>
      </c>
      <c r="F81" s="162" t="s">
        <v>1013</v>
      </c>
      <c r="G81" s="161" t="s">
        <v>4585</v>
      </c>
      <c r="H81" s="67" t="s">
        <v>1032</v>
      </c>
      <c r="I81" s="183" t="s">
        <v>4586</v>
      </c>
      <c r="J81" s="65" t="s">
        <v>1787</v>
      </c>
      <c r="K81" s="126">
        <v>4</v>
      </c>
      <c r="L81" s="197">
        <v>1.1299999999999999</v>
      </c>
      <c r="M81" s="197">
        <v>51</v>
      </c>
      <c r="N81" s="117">
        <f>M81*L81</f>
        <v>57.629999999999995</v>
      </c>
      <c r="O81" s="174">
        <v>40</v>
      </c>
      <c r="P81" s="65">
        <v>10</v>
      </c>
      <c r="Q81" s="117">
        <f>N81-O81-P81</f>
        <v>7.6299999999999955</v>
      </c>
      <c r="S81" s="261">
        <v>20191212</v>
      </c>
      <c r="T81" s="261"/>
      <c r="U81" s="261"/>
      <c r="V81" s="261"/>
      <c r="W81" s="261"/>
      <c r="X81" s="261"/>
    </row>
    <row r="82" spans="1:24">
      <c r="A82" s="161" t="s">
        <v>4587</v>
      </c>
      <c r="B82" s="67"/>
      <c r="C82" s="67" t="s">
        <v>4331</v>
      </c>
      <c r="D82" s="118" t="s">
        <v>4597</v>
      </c>
      <c r="E82" s="319">
        <v>61</v>
      </c>
      <c r="F82" s="162" t="s">
        <v>1021</v>
      </c>
      <c r="G82" s="161" t="s">
        <v>4598</v>
      </c>
      <c r="H82" s="67" t="s">
        <v>1032</v>
      </c>
      <c r="I82" s="183" t="s">
        <v>4599</v>
      </c>
      <c r="J82" s="65" t="s">
        <v>1787</v>
      </c>
      <c r="K82" s="126">
        <v>4</v>
      </c>
      <c r="L82" s="197">
        <v>0.89400000000000002</v>
      </c>
      <c r="M82" s="197">
        <v>47</v>
      </c>
      <c r="N82" s="117">
        <f>M82*L82</f>
        <v>42.018000000000001</v>
      </c>
      <c r="O82" s="174">
        <v>32.018000000000001</v>
      </c>
      <c r="P82" s="65">
        <v>10</v>
      </c>
      <c r="Q82" s="117">
        <f>N82-O82-P82</f>
        <v>0</v>
      </c>
      <c r="S82" s="261"/>
      <c r="T82" s="261"/>
      <c r="U82" s="261"/>
      <c r="V82" s="261"/>
      <c r="W82" s="261"/>
      <c r="X82" s="261"/>
    </row>
    <row r="83" spans="1:24">
      <c r="A83" s="161" t="s">
        <v>4587</v>
      </c>
      <c r="B83" s="67" t="s">
        <v>3385</v>
      </c>
      <c r="C83" s="67" t="s">
        <v>4331</v>
      </c>
      <c r="D83" s="118" t="s">
        <v>4594</v>
      </c>
      <c r="E83" s="319">
        <v>65</v>
      </c>
      <c r="F83" s="162" t="s">
        <v>1021</v>
      </c>
      <c r="G83" s="161" t="s">
        <v>4595</v>
      </c>
      <c r="H83" s="67" t="s">
        <v>1032</v>
      </c>
      <c r="I83" s="183" t="s">
        <v>4596</v>
      </c>
      <c r="J83" s="65" t="s">
        <v>1787</v>
      </c>
      <c r="K83" s="126">
        <v>4</v>
      </c>
      <c r="L83" s="197">
        <v>1.21</v>
      </c>
      <c r="M83" s="197">
        <v>48</v>
      </c>
      <c r="N83" s="117">
        <f>M83*L83</f>
        <v>58.08</v>
      </c>
      <c r="O83" s="174">
        <v>40</v>
      </c>
      <c r="P83" s="65">
        <v>10</v>
      </c>
      <c r="Q83" s="117">
        <f>N83-O83-P83</f>
        <v>8.0799999999999983</v>
      </c>
      <c r="S83" s="261"/>
      <c r="T83" s="261"/>
      <c r="U83" s="261"/>
      <c r="V83" s="261"/>
      <c r="W83" s="261"/>
      <c r="X83" s="261"/>
    </row>
    <row r="84" spans="1:24">
      <c r="A84" s="161" t="s">
        <v>4587</v>
      </c>
      <c r="B84" s="67"/>
      <c r="C84" s="67" t="s">
        <v>4331</v>
      </c>
      <c r="D84" s="118" t="s">
        <v>4591</v>
      </c>
      <c r="E84" s="319">
        <v>68</v>
      </c>
      <c r="F84" s="162" t="s">
        <v>1021</v>
      </c>
      <c r="G84" s="161" t="s">
        <v>4592</v>
      </c>
      <c r="H84" s="67" t="s">
        <v>1032</v>
      </c>
      <c r="I84" s="183" t="s">
        <v>4593</v>
      </c>
      <c r="J84" s="65" t="s">
        <v>1787</v>
      </c>
      <c r="K84" s="126">
        <v>4</v>
      </c>
      <c r="L84" s="197">
        <v>3.58</v>
      </c>
      <c r="M84" s="197">
        <v>50</v>
      </c>
      <c r="N84" s="117">
        <f>M84*L84</f>
        <v>179</v>
      </c>
      <c r="O84" s="174">
        <v>40</v>
      </c>
      <c r="P84" s="65">
        <v>10</v>
      </c>
      <c r="Q84" s="117">
        <f>N84-O84-P84</f>
        <v>129</v>
      </c>
      <c r="S84" s="261"/>
      <c r="T84" s="261"/>
      <c r="U84" s="261"/>
      <c r="V84" s="261"/>
      <c r="W84" s="261"/>
      <c r="X84" s="261"/>
    </row>
    <row r="85" spans="1:24">
      <c r="A85" s="161" t="s">
        <v>4587</v>
      </c>
      <c r="B85" s="67" t="s">
        <v>3385</v>
      </c>
      <c r="C85" s="67" t="s">
        <v>4331</v>
      </c>
      <c r="D85" s="118" t="s">
        <v>4588</v>
      </c>
      <c r="E85" s="319">
        <v>36</v>
      </c>
      <c r="F85" s="162" t="s">
        <v>1021</v>
      </c>
      <c r="G85" s="161" t="s">
        <v>4589</v>
      </c>
      <c r="H85" s="67" t="s">
        <v>1032</v>
      </c>
      <c r="I85" s="183" t="s">
        <v>4590</v>
      </c>
      <c r="J85" s="65" t="s">
        <v>1787</v>
      </c>
      <c r="K85" s="126">
        <v>4</v>
      </c>
      <c r="L85" s="197">
        <v>0.57799999999999996</v>
      </c>
      <c r="M85" s="197">
        <v>48</v>
      </c>
      <c r="N85" s="117">
        <f>M85*L85</f>
        <v>27.744</v>
      </c>
      <c r="O85" s="174">
        <v>17.744</v>
      </c>
      <c r="P85" s="65">
        <v>10</v>
      </c>
      <c r="Q85" s="117">
        <f>N85-O85-P85</f>
        <v>0</v>
      </c>
      <c r="S85" s="261"/>
      <c r="T85" s="261"/>
      <c r="U85" s="261"/>
      <c r="V85" s="261"/>
      <c r="W85" s="261"/>
      <c r="X85" s="261"/>
    </row>
    <row r="86" spans="1:24">
      <c r="A86" s="161" t="s">
        <v>4600</v>
      </c>
      <c r="B86" s="67"/>
      <c r="C86" s="67" t="s">
        <v>4331</v>
      </c>
      <c r="D86" s="118" t="s">
        <v>4604</v>
      </c>
      <c r="E86" s="319">
        <v>58</v>
      </c>
      <c r="F86" s="162" t="s">
        <v>1021</v>
      </c>
      <c r="G86" s="161" t="s">
        <v>4605</v>
      </c>
      <c r="H86" s="67" t="s">
        <v>1032</v>
      </c>
      <c r="I86" s="183" t="s">
        <v>4606</v>
      </c>
      <c r="J86" s="65" t="s">
        <v>1787</v>
      </c>
      <c r="K86" s="126">
        <v>4</v>
      </c>
      <c r="L86" s="197">
        <v>0.872</v>
      </c>
      <c r="M86" s="197">
        <v>42</v>
      </c>
      <c r="N86" s="117">
        <f>M86*L86</f>
        <v>36.624000000000002</v>
      </c>
      <c r="O86" s="174">
        <v>26.624000000000002</v>
      </c>
      <c r="P86" s="65">
        <v>10</v>
      </c>
      <c r="Q86" s="117">
        <f>N86-O86-P86</f>
        <v>0</v>
      </c>
      <c r="S86" s="261">
        <v>20191212</v>
      </c>
      <c r="T86" s="261"/>
      <c r="U86" s="261"/>
      <c r="V86" s="261"/>
      <c r="W86" s="261"/>
      <c r="X86" s="261"/>
    </row>
    <row r="87" spans="1:24">
      <c r="A87" s="161" t="s">
        <v>4600</v>
      </c>
      <c r="B87" s="67"/>
      <c r="C87" s="67" t="s">
        <v>4331</v>
      </c>
      <c r="D87" s="118" t="s">
        <v>4601</v>
      </c>
      <c r="E87" s="319">
        <v>60</v>
      </c>
      <c r="F87" s="162" t="s">
        <v>1021</v>
      </c>
      <c r="G87" s="161" t="s">
        <v>4602</v>
      </c>
      <c r="H87" s="67" t="s">
        <v>1032</v>
      </c>
      <c r="I87" s="183" t="s">
        <v>4603</v>
      </c>
      <c r="J87" s="65" t="s">
        <v>1787</v>
      </c>
      <c r="K87" s="126">
        <v>4</v>
      </c>
      <c r="L87" s="197">
        <v>1.49</v>
      </c>
      <c r="M87" s="197">
        <v>48</v>
      </c>
      <c r="N87" s="117">
        <f>M87*L87</f>
        <v>71.52</v>
      </c>
      <c r="O87" s="174">
        <v>40</v>
      </c>
      <c r="P87" s="65">
        <v>10</v>
      </c>
      <c r="Q87" s="117">
        <f>N87-O87-P87</f>
        <v>21.519999999999996</v>
      </c>
      <c r="S87" s="261"/>
      <c r="T87" s="261"/>
      <c r="U87" s="261"/>
      <c r="V87" s="261"/>
      <c r="W87" s="261"/>
      <c r="X87" s="261"/>
    </row>
    <row r="88" spans="1:24" ht="14.25" customHeight="1">
      <c r="A88" s="161" t="s">
        <v>4607</v>
      </c>
      <c r="B88" s="67"/>
      <c r="C88" s="67" t="s">
        <v>4331</v>
      </c>
      <c r="D88" s="118" t="s">
        <v>4608</v>
      </c>
      <c r="E88" s="319">
        <v>55</v>
      </c>
      <c r="F88" s="162" t="s">
        <v>1021</v>
      </c>
      <c r="G88" s="161" t="s">
        <v>4609</v>
      </c>
      <c r="H88" s="67" t="s">
        <v>1032</v>
      </c>
      <c r="I88" s="183" t="s">
        <v>4610</v>
      </c>
      <c r="J88" s="65" t="s">
        <v>1787</v>
      </c>
      <c r="K88" s="126">
        <v>4</v>
      </c>
      <c r="L88" s="197">
        <v>3.5</v>
      </c>
      <c r="M88" s="197">
        <v>51</v>
      </c>
      <c r="N88" s="117">
        <f>M88*L88</f>
        <v>178.5</v>
      </c>
      <c r="O88" s="174">
        <v>40</v>
      </c>
      <c r="P88" s="65">
        <v>10</v>
      </c>
      <c r="Q88" s="117">
        <f>N88-O88-P88</f>
        <v>128.5</v>
      </c>
      <c r="S88" s="261"/>
      <c r="T88" s="261"/>
      <c r="U88" s="261"/>
      <c r="V88" s="261"/>
      <c r="W88" s="261"/>
      <c r="X88" s="261"/>
    </row>
    <row r="89" spans="1:24" ht="14.25" customHeight="1">
      <c r="A89" s="161" t="s">
        <v>4611</v>
      </c>
      <c r="B89" s="67"/>
      <c r="C89" s="67" t="s">
        <v>4331</v>
      </c>
      <c r="D89" s="118" t="s">
        <v>4621</v>
      </c>
      <c r="E89" s="319">
        <v>45</v>
      </c>
      <c r="F89" s="162" t="s">
        <v>1013</v>
      </c>
      <c r="G89" s="161" t="s">
        <v>4622</v>
      </c>
      <c r="H89" s="67" t="s">
        <v>1032</v>
      </c>
      <c r="I89" s="183" t="s">
        <v>4623</v>
      </c>
      <c r="J89" s="65" t="s">
        <v>1787</v>
      </c>
      <c r="K89" s="126">
        <v>4</v>
      </c>
      <c r="L89" s="197">
        <v>0.81</v>
      </c>
      <c r="M89" s="197">
        <v>46</v>
      </c>
      <c r="N89" s="117">
        <f>M89*L89</f>
        <v>37.260000000000005</v>
      </c>
      <c r="O89" s="174">
        <v>27.260000000000005</v>
      </c>
      <c r="P89" s="65">
        <v>10</v>
      </c>
      <c r="Q89" s="117">
        <f>N89-O89-P89</f>
        <v>0</v>
      </c>
      <c r="S89" s="261"/>
      <c r="T89" s="261"/>
      <c r="U89" s="261"/>
      <c r="V89" s="261"/>
      <c r="W89" s="261"/>
      <c r="X89" s="261"/>
    </row>
    <row r="90" spans="1:24">
      <c r="A90" s="161" t="s">
        <v>4611</v>
      </c>
      <c r="B90" s="67" t="s">
        <v>3385</v>
      </c>
      <c r="C90" s="67" t="s">
        <v>4331</v>
      </c>
      <c r="D90" s="118" t="s">
        <v>4618</v>
      </c>
      <c r="E90" s="319">
        <v>61</v>
      </c>
      <c r="F90" s="162" t="s">
        <v>1013</v>
      </c>
      <c r="G90" s="161" t="s">
        <v>4619</v>
      </c>
      <c r="H90" s="67" t="s">
        <v>1032</v>
      </c>
      <c r="I90" s="183" t="s">
        <v>4620</v>
      </c>
      <c r="J90" s="65" t="s">
        <v>1787</v>
      </c>
      <c r="K90" s="126">
        <v>4</v>
      </c>
      <c r="L90" s="197">
        <v>0.55000000000000004</v>
      </c>
      <c r="M90" s="197">
        <v>50</v>
      </c>
      <c r="N90" s="117">
        <f>M90*L90</f>
        <v>27.500000000000004</v>
      </c>
      <c r="O90" s="174">
        <v>17.500000000000004</v>
      </c>
      <c r="P90" s="65">
        <v>10</v>
      </c>
      <c r="Q90" s="117">
        <f>N90-O90-P90</f>
        <v>0</v>
      </c>
      <c r="S90" s="261"/>
      <c r="T90" s="261"/>
      <c r="U90" s="261"/>
      <c r="V90" s="261"/>
      <c r="W90" s="261"/>
      <c r="X90" s="261"/>
    </row>
    <row r="91" spans="1:24" ht="14.25" customHeight="1">
      <c r="A91" s="161" t="s">
        <v>4611</v>
      </c>
      <c r="B91" s="67"/>
      <c r="C91" s="67" t="s">
        <v>4331</v>
      </c>
      <c r="D91" s="118" t="s">
        <v>4615</v>
      </c>
      <c r="E91" s="319">
        <v>58</v>
      </c>
      <c r="F91" s="162" t="s">
        <v>1021</v>
      </c>
      <c r="G91" s="161" t="s">
        <v>4616</v>
      </c>
      <c r="H91" s="67" t="s">
        <v>1032</v>
      </c>
      <c r="I91" s="183" t="s">
        <v>4617</v>
      </c>
      <c r="J91" s="65" t="s">
        <v>1787</v>
      </c>
      <c r="K91" s="126">
        <v>4</v>
      </c>
      <c r="L91" s="197">
        <v>1.71</v>
      </c>
      <c r="M91" s="197">
        <v>53</v>
      </c>
      <c r="N91" s="117">
        <f>M91*L91</f>
        <v>90.63</v>
      </c>
      <c r="O91" s="174">
        <v>40</v>
      </c>
      <c r="P91" s="65">
        <v>10</v>
      </c>
      <c r="Q91" s="117">
        <f>N91-O91-P91</f>
        <v>40.629999999999995</v>
      </c>
      <c r="S91" s="261"/>
      <c r="T91" s="261"/>
      <c r="U91" s="261"/>
      <c r="V91" s="261"/>
      <c r="W91" s="261"/>
      <c r="X91" s="261"/>
    </row>
    <row r="92" spans="1:24">
      <c r="A92" s="161" t="s">
        <v>4611</v>
      </c>
      <c r="B92" s="67"/>
      <c r="C92" s="67" t="s">
        <v>4331</v>
      </c>
      <c r="D92" s="118" t="s">
        <v>4612</v>
      </c>
      <c r="E92" s="319">
        <v>47</v>
      </c>
      <c r="F92" s="162" t="s">
        <v>1013</v>
      </c>
      <c r="G92" s="161" t="s">
        <v>4613</v>
      </c>
      <c r="H92" s="67" t="s">
        <v>1032</v>
      </c>
      <c r="I92" s="183" t="s">
        <v>4614</v>
      </c>
      <c r="J92" s="65" t="s">
        <v>1787</v>
      </c>
      <c r="K92" s="126">
        <v>4</v>
      </c>
      <c r="L92" s="197">
        <v>0.42199999999999999</v>
      </c>
      <c r="M92" s="197">
        <v>52</v>
      </c>
      <c r="N92" s="117">
        <f>M92*L92</f>
        <v>21.943999999999999</v>
      </c>
      <c r="O92" s="174">
        <v>11.943999999999999</v>
      </c>
      <c r="P92" s="65">
        <v>10</v>
      </c>
      <c r="Q92" s="117">
        <f>N92-O92-P92</f>
        <v>0</v>
      </c>
      <c r="S92" s="261">
        <v>20191212</v>
      </c>
      <c r="T92" s="261"/>
      <c r="U92" s="261"/>
      <c r="V92" s="261"/>
      <c r="W92" s="261"/>
      <c r="X92" s="261"/>
    </row>
    <row r="93" spans="1:24">
      <c r="A93" s="161" t="s">
        <v>4624</v>
      </c>
      <c r="B93" s="67"/>
      <c r="C93" s="67" t="s">
        <v>4331</v>
      </c>
      <c r="D93" s="118" t="s">
        <v>4631</v>
      </c>
      <c r="E93" s="319">
        <v>57</v>
      </c>
      <c r="F93" s="162" t="s">
        <v>1013</v>
      </c>
      <c r="G93" s="161" t="s">
        <v>4632</v>
      </c>
      <c r="H93" s="67" t="s">
        <v>1032</v>
      </c>
      <c r="I93" s="183" t="s">
        <v>4633</v>
      </c>
      <c r="J93" s="65" t="s">
        <v>1787</v>
      </c>
      <c r="K93" s="126">
        <v>4</v>
      </c>
      <c r="L93" s="197">
        <v>0.504</v>
      </c>
      <c r="M93" s="197">
        <v>52</v>
      </c>
      <c r="N93" s="117">
        <f>M93*L93</f>
        <v>26.207999999999998</v>
      </c>
      <c r="O93" s="174">
        <v>16.207999999999998</v>
      </c>
      <c r="P93" s="65">
        <v>10</v>
      </c>
      <c r="Q93" s="117">
        <f>N93-O93-P93</f>
        <v>0</v>
      </c>
      <c r="S93" s="261">
        <v>20191212</v>
      </c>
      <c r="T93" s="261"/>
      <c r="U93" s="261"/>
      <c r="V93" s="261"/>
      <c r="W93" s="261"/>
      <c r="X93" s="261"/>
    </row>
    <row r="94" spans="1:24">
      <c r="A94" s="161" t="s">
        <v>4624</v>
      </c>
      <c r="B94" s="67"/>
      <c r="C94" s="67" t="s">
        <v>4331</v>
      </c>
      <c r="D94" s="118" t="s">
        <v>4628</v>
      </c>
      <c r="E94" s="319">
        <v>60</v>
      </c>
      <c r="F94" s="162" t="s">
        <v>1021</v>
      </c>
      <c r="G94" s="161" t="s">
        <v>4629</v>
      </c>
      <c r="H94" s="67" t="s">
        <v>1032</v>
      </c>
      <c r="I94" s="183" t="s">
        <v>4630</v>
      </c>
      <c r="J94" s="65" t="s">
        <v>1787</v>
      </c>
      <c r="K94" s="126">
        <v>4</v>
      </c>
      <c r="L94" s="197">
        <v>0.81799999999999995</v>
      </c>
      <c r="M94" s="197">
        <v>52</v>
      </c>
      <c r="N94" s="117">
        <f>M94*L94</f>
        <v>42.535999999999994</v>
      </c>
      <c r="O94" s="174">
        <v>32.535999999999994</v>
      </c>
      <c r="P94" s="65">
        <v>10</v>
      </c>
      <c r="Q94" s="117">
        <f>N94-O94-P94</f>
        <v>0</v>
      </c>
      <c r="S94" s="261">
        <v>20191212</v>
      </c>
      <c r="T94" s="261"/>
      <c r="U94" s="261"/>
      <c r="V94" s="261"/>
      <c r="W94" s="261"/>
      <c r="X94" s="261"/>
    </row>
    <row r="95" spans="1:24">
      <c r="A95" s="161" t="s">
        <v>4624</v>
      </c>
      <c r="B95" s="67"/>
      <c r="C95" s="67" t="s">
        <v>4331</v>
      </c>
      <c r="D95" s="118" t="s">
        <v>4625</v>
      </c>
      <c r="E95" s="319">
        <v>68</v>
      </c>
      <c r="F95" s="162" t="s">
        <v>1021</v>
      </c>
      <c r="G95" s="161" t="s">
        <v>4626</v>
      </c>
      <c r="H95" s="67" t="s">
        <v>1032</v>
      </c>
      <c r="I95" s="183" t="s">
        <v>4627</v>
      </c>
      <c r="J95" s="65" t="s">
        <v>1787</v>
      </c>
      <c r="K95" s="126">
        <v>4</v>
      </c>
      <c r="L95" s="197">
        <v>0.64</v>
      </c>
      <c r="M95" s="197">
        <v>51</v>
      </c>
      <c r="N95" s="117">
        <f>M95*L95</f>
        <v>32.64</v>
      </c>
      <c r="O95" s="174">
        <v>22.64</v>
      </c>
      <c r="P95" s="65">
        <v>10</v>
      </c>
      <c r="Q95" s="117">
        <f>N95-O95-P95</f>
        <v>0</v>
      </c>
      <c r="S95" s="261">
        <v>20191212</v>
      </c>
      <c r="T95" s="261"/>
      <c r="U95" s="261"/>
      <c r="V95" s="261"/>
      <c r="W95" s="261"/>
      <c r="X95" s="261"/>
    </row>
    <row r="96" spans="1:24">
      <c r="A96" s="161" t="s">
        <v>4634</v>
      </c>
      <c r="B96" s="67" t="s">
        <v>3385</v>
      </c>
      <c r="C96" s="67" t="s">
        <v>4331</v>
      </c>
      <c r="D96" s="118" t="s">
        <v>4635</v>
      </c>
      <c r="E96" s="319">
        <v>47</v>
      </c>
      <c r="F96" s="162" t="s">
        <v>1013</v>
      </c>
      <c r="G96" s="161" t="s">
        <v>4636</v>
      </c>
      <c r="H96" s="67" t="s">
        <v>1032</v>
      </c>
      <c r="I96" s="183" t="s">
        <v>4637</v>
      </c>
      <c r="J96" s="65" t="s">
        <v>1787</v>
      </c>
      <c r="K96" s="126">
        <v>4</v>
      </c>
      <c r="L96" s="197">
        <v>0.72599999999999998</v>
      </c>
      <c r="M96" s="197">
        <v>52</v>
      </c>
      <c r="N96" s="117">
        <f>M96*L96</f>
        <v>37.751999999999995</v>
      </c>
      <c r="O96" s="174">
        <v>27.751999999999995</v>
      </c>
      <c r="P96" s="65">
        <v>10</v>
      </c>
      <c r="Q96" s="117">
        <f>N96-O96-P96</f>
        <v>0</v>
      </c>
      <c r="S96" s="261"/>
      <c r="T96" s="261"/>
      <c r="U96" s="261"/>
      <c r="V96" s="261"/>
      <c r="W96" s="261"/>
      <c r="X96" s="261"/>
    </row>
    <row r="97" spans="1:24">
      <c r="A97" s="161" t="s">
        <v>4638</v>
      </c>
      <c r="B97" s="67"/>
      <c r="C97" s="67" t="s">
        <v>4331</v>
      </c>
      <c r="D97" s="118" t="s">
        <v>4645</v>
      </c>
      <c r="E97" s="319">
        <v>55</v>
      </c>
      <c r="F97" s="162" t="s">
        <v>1013</v>
      </c>
      <c r="G97" s="161" t="s">
        <v>4646</v>
      </c>
      <c r="H97" s="67" t="s">
        <v>1032</v>
      </c>
      <c r="I97" s="183" t="s">
        <v>4647</v>
      </c>
      <c r="J97" s="65" t="s">
        <v>1787</v>
      </c>
      <c r="K97" s="126">
        <v>4</v>
      </c>
      <c r="L97" s="197">
        <v>0.65600000000000003</v>
      </c>
      <c r="M97" s="197">
        <v>45</v>
      </c>
      <c r="N97" s="117">
        <f>M97*L97</f>
        <v>29.52</v>
      </c>
      <c r="O97" s="174">
        <v>19.52</v>
      </c>
      <c r="P97" s="65">
        <v>10</v>
      </c>
      <c r="Q97" s="117">
        <f>N97-O97-P97</f>
        <v>0</v>
      </c>
      <c r="S97" s="261"/>
      <c r="T97" s="261"/>
      <c r="U97" s="261"/>
      <c r="V97" s="261"/>
      <c r="W97" s="261"/>
      <c r="X97" s="261"/>
    </row>
    <row r="98" spans="1:24">
      <c r="A98" s="161" t="s">
        <v>4638</v>
      </c>
      <c r="B98" s="67"/>
      <c r="C98" s="67" t="s">
        <v>4331</v>
      </c>
      <c r="D98" s="118" t="s">
        <v>4639</v>
      </c>
      <c r="E98" s="319">
        <v>55</v>
      </c>
      <c r="F98" s="162" t="s">
        <v>1013</v>
      </c>
      <c r="G98" s="161" t="s">
        <v>4640</v>
      </c>
      <c r="H98" s="67" t="s">
        <v>1032</v>
      </c>
      <c r="I98" s="183" t="s">
        <v>4641</v>
      </c>
      <c r="J98" s="65" t="s">
        <v>4547</v>
      </c>
      <c r="K98" s="126" t="s">
        <v>4548</v>
      </c>
      <c r="L98" s="197" t="s">
        <v>4642</v>
      </c>
      <c r="M98" s="197" t="s">
        <v>4643</v>
      </c>
      <c r="N98" s="117" t="e">
        <f>M98*L98</f>
        <v>#VALUE!</v>
      </c>
      <c r="O98" s="174" t="s">
        <v>4644</v>
      </c>
      <c r="P98" s="186">
        <v>10</v>
      </c>
      <c r="Q98" s="117" t="e">
        <f>N98-O98-P98</f>
        <v>#VALUE!</v>
      </c>
      <c r="S98" s="261"/>
      <c r="T98" s="261"/>
      <c r="U98" s="261"/>
      <c r="V98" s="261"/>
      <c r="W98" s="261"/>
      <c r="X98" s="261"/>
    </row>
    <row r="99" spans="1:24">
      <c r="A99" s="161" t="s">
        <v>4648</v>
      </c>
      <c r="B99" s="67"/>
      <c r="C99" s="67" t="s">
        <v>4331</v>
      </c>
      <c r="D99" s="118" t="s">
        <v>4649</v>
      </c>
      <c r="E99" s="319">
        <v>57</v>
      </c>
      <c r="F99" s="162" t="s">
        <v>1013</v>
      </c>
      <c r="G99" s="161" t="s">
        <v>4650</v>
      </c>
      <c r="H99" s="67" t="s">
        <v>1032</v>
      </c>
      <c r="I99" s="183" t="s">
        <v>4651</v>
      </c>
      <c r="J99" s="65" t="s">
        <v>4652</v>
      </c>
      <c r="K99" s="126" t="s">
        <v>4548</v>
      </c>
      <c r="L99" s="197" t="s">
        <v>4653</v>
      </c>
      <c r="M99" s="197" t="s">
        <v>4654</v>
      </c>
      <c r="N99" s="117" t="e">
        <f>M99*L99</f>
        <v>#VALUE!</v>
      </c>
      <c r="O99" s="174" t="s">
        <v>4644</v>
      </c>
      <c r="P99" s="65">
        <v>10</v>
      </c>
      <c r="Q99" s="117" t="e">
        <f>N99-O99-P99</f>
        <v>#VALUE!</v>
      </c>
      <c r="S99" s="261"/>
      <c r="T99" s="261"/>
      <c r="U99" s="261"/>
      <c r="V99" s="261"/>
      <c r="W99" s="261"/>
      <c r="X99" s="261"/>
    </row>
    <row r="100" spans="1:24">
      <c r="A100" s="161" t="s">
        <v>4655</v>
      </c>
      <c r="B100" s="67"/>
      <c r="C100" s="67" t="s">
        <v>4331</v>
      </c>
      <c r="D100" s="118" t="s">
        <v>4678</v>
      </c>
      <c r="E100" s="319">
        <v>55</v>
      </c>
      <c r="F100" s="162" t="s">
        <v>1021</v>
      </c>
      <c r="G100" s="161" t="s">
        <v>4679</v>
      </c>
      <c r="H100" s="67" t="s">
        <v>1032</v>
      </c>
      <c r="I100" s="183" t="s">
        <v>4680</v>
      </c>
      <c r="J100" s="65" t="s">
        <v>1787</v>
      </c>
      <c r="K100" s="126">
        <v>4</v>
      </c>
      <c r="L100" s="197">
        <v>1.71</v>
      </c>
      <c r="M100" s="197">
        <v>53</v>
      </c>
      <c r="N100" s="117">
        <f>M100*L100</f>
        <v>90.63</v>
      </c>
      <c r="O100" s="174">
        <v>40</v>
      </c>
      <c r="P100" s="65">
        <v>10</v>
      </c>
      <c r="Q100" s="117">
        <f>N100-O100-P100</f>
        <v>40.629999999999995</v>
      </c>
      <c r="S100" s="261"/>
      <c r="T100" s="261"/>
      <c r="U100" s="261"/>
      <c r="V100" s="261"/>
      <c r="W100" s="261"/>
      <c r="X100" s="261"/>
    </row>
    <row r="101" spans="1:24">
      <c r="A101" s="161" t="s">
        <v>4655</v>
      </c>
      <c r="B101" s="67"/>
      <c r="C101" s="67" t="s">
        <v>4331</v>
      </c>
      <c r="D101" s="118" t="s">
        <v>4675</v>
      </c>
      <c r="E101" s="319">
        <v>47</v>
      </c>
      <c r="F101" s="162" t="s">
        <v>1021</v>
      </c>
      <c r="G101" s="161" t="s">
        <v>4676</v>
      </c>
      <c r="H101" s="67" t="s">
        <v>1032</v>
      </c>
      <c r="I101" s="183" t="s">
        <v>4677</v>
      </c>
      <c r="J101" s="65" t="s">
        <v>1787</v>
      </c>
      <c r="K101" s="126">
        <v>4</v>
      </c>
      <c r="L101" s="197">
        <v>0.78800000000000003</v>
      </c>
      <c r="M101" s="197">
        <v>48</v>
      </c>
      <c r="N101" s="117">
        <f>M101*L101</f>
        <v>37.823999999999998</v>
      </c>
      <c r="O101" s="174">
        <v>27.823999999999998</v>
      </c>
      <c r="P101" s="65">
        <v>10</v>
      </c>
      <c r="Q101" s="117">
        <f>N101-O101-P101</f>
        <v>0</v>
      </c>
      <c r="S101" s="261"/>
      <c r="T101" s="261"/>
      <c r="U101" s="261"/>
      <c r="V101" s="261"/>
      <c r="W101" s="261"/>
      <c r="X101" s="261"/>
    </row>
    <row r="102" spans="1:24">
      <c r="A102" s="161" t="s">
        <v>4655</v>
      </c>
      <c r="B102" s="67"/>
      <c r="C102" s="67" t="s">
        <v>4331</v>
      </c>
      <c r="D102" s="118" t="s">
        <v>4672</v>
      </c>
      <c r="E102" s="319">
        <v>38</v>
      </c>
      <c r="F102" s="162" t="s">
        <v>1013</v>
      </c>
      <c r="G102" s="161" t="s">
        <v>4673</v>
      </c>
      <c r="H102" s="67" t="s">
        <v>1032</v>
      </c>
      <c r="I102" s="183" t="s">
        <v>4674</v>
      </c>
      <c r="J102" s="65" t="s">
        <v>1787</v>
      </c>
      <c r="K102" s="126">
        <v>4</v>
      </c>
      <c r="L102" s="197">
        <v>0.49199999999999999</v>
      </c>
      <c r="M102" s="197">
        <v>51</v>
      </c>
      <c r="N102" s="117">
        <f>M102*L102</f>
        <v>25.091999999999999</v>
      </c>
      <c r="O102" s="174">
        <v>15.091999999999999</v>
      </c>
      <c r="P102" s="65">
        <v>10</v>
      </c>
      <c r="Q102" s="117">
        <f>N102-O102-P102</f>
        <v>0</v>
      </c>
      <c r="S102" s="261"/>
      <c r="T102" s="261"/>
      <c r="U102" s="261"/>
      <c r="V102" s="261"/>
      <c r="W102" s="261"/>
      <c r="X102" s="261"/>
    </row>
    <row r="103" spans="1:24">
      <c r="A103" s="161" t="s">
        <v>4655</v>
      </c>
      <c r="B103" s="67"/>
      <c r="C103" s="67" t="s">
        <v>4331</v>
      </c>
      <c r="D103" s="118" t="s">
        <v>4669</v>
      </c>
      <c r="E103" s="319">
        <v>75</v>
      </c>
      <c r="F103" s="162" t="s">
        <v>1013</v>
      </c>
      <c r="G103" s="161" t="s">
        <v>4670</v>
      </c>
      <c r="H103" s="67" t="s">
        <v>1032</v>
      </c>
      <c r="I103" s="183" t="s">
        <v>4671</v>
      </c>
      <c r="J103" s="65" t="s">
        <v>1787</v>
      </c>
      <c r="K103" s="126">
        <v>4</v>
      </c>
      <c r="L103" s="197">
        <v>1.17</v>
      </c>
      <c r="M103" s="197">
        <v>52</v>
      </c>
      <c r="N103" s="117">
        <f>M103*L103</f>
        <v>60.839999999999996</v>
      </c>
      <c r="O103" s="174">
        <v>40</v>
      </c>
      <c r="P103" s="65">
        <v>10</v>
      </c>
      <c r="Q103" s="117">
        <f>N103-O103-P103</f>
        <v>10.839999999999996</v>
      </c>
      <c r="S103" s="261"/>
      <c r="T103" s="261"/>
      <c r="U103" s="261"/>
      <c r="V103" s="261"/>
      <c r="W103" s="261"/>
      <c r="X103" s="261"/>
    </row>
    <row r="104" spans="1:24" ht="14.25" customHeight="1">
      <c r="A104" s="161" t="s">
        <v>4655</v>
      </c>
      <c r="B104" s="67"/>
      <c r="C104" s="67" t="s">
        <v>4331</v>
      </c>
      <c r="D104" s="118" t="s">
        <v>4666</v>
      </c>
      <c r="E104" s="319">
        <v>70</v>
      </c>
      <c r="F104" s="162" t="s">
        <v>1021</v>
      </c>
      <c r="G104" s="161" t="s">
        <v>4667</v>
      </c>
      <c r="H104" s="67" t="s">
        <v>1032</v>
      </c>
      <c r="I104" s="183" t="s">
        <v>4668</v>
      </c>
      <c r="J104" s="65" t="s">
        <v>1098</v>
      </c>
      <c r="K104" s="126">
        <v>4</v>
      </c>
      <c r="L104" s="197">
        <v>1.36</v>
      </c>
      <c r="M104" s="197">
        <v>53</v>
      </c>
      <c r="N104" s="117">
        <f>M104*L104</f>
        <v>72.08</v>
      </c>
      <c r="O104" s="174">
        <v>40</v>
      </c>
      <c r="P104" s="65">
        <v>10</v>
      </c>
      <c r="Q104" s="117">
        <f>N104-O104-P104</f>
        <v>22.08</v>
      </c>
      <c r="S104" s="261"/>
      <c r="T104" s="261"/>
      <c r="U104" s="261"/>
      <c r="V104" s="261"/>
      <c r="W104" s="261"/>
      <c r="X104" s="261"/>
    </row>
    <row r="105" spans="1:24">
      <c r="A105" s="161" t="s">
        <v>4655</v>
      </c>
      <c r="B105" s="67"/>
      <c r="C105" s="67" t="s">
        <v>4331</v>
      </c>
      <c r="D105" s="118" t="s">
        <v>4659</v>
      </c>
      <c r="E105" s="319">
        <v>85</v>
      </c>
      <c r="F105" s="162" t="s">
        <v>1013</v>
      </c>
      <c r="G105" s="161" t="s">
        <v>4660</v>
      </c>
      <c r="H105" s="67" t="s">
        <v>1032</v>
      </c>
      <c r="I105" s="183" t="s">
        <v>4661</v>
      </c>
      <c r="J105" s="65" t="s">
        <v>4547</v>
      </c>
      <c r="K105" s="126" t="s">
        <v>4662</v>
      </c>
      <c r="L105" s="197" t="s">
        <v>4663</v>
      </c>
      <c r="M105" s="197" t="s">
        <v>4664</v>
      </c>
      <c r="N105" s="117" t="e">
        <f>M105*L105</f>
        <v>#VALUE!</v>
      </c>
      <c r="O105" s="174" t="s">
        <v>4665</v>
      </c>
      <c r="P105" s="186">
        <v>10</v>
      </c>
      <c r="Q105" s="117" t="e">
        <f>N105-O105-P105</f>
        <v>#VALUE!</v>
      </c>
      <c r="S105" s="261"/>
      <c r="T105" s="261"/>
      <c r="U105" s="261"/>
      <c r="V105" s="261"/>
      <c r="W105" s="261"/>
      <c r="X105" s="261"/>
    </row>
    <row r="106" spans="1:24">
      <c r="A106" s="161" t="s">
        <v>4655</v>
      </c>
      <c r="B106" s="67" t="s">
        <v>3385</v>
      </c>
      <c r="C106" s="67" t="s">
        <v>4331</v>
      </c>
      <c r="D106" s="118" t="s">
        <v>4656</v>
      </c>
      <c r="E106" s="319">
        <v>55</v>
      </c>
      <c r="F106" s="162" t="s">
        <v>1013</v>
      </c>
      <c r="G106" s="161" t="s">
        <v>4657</v>
      </c>
      <c r="H106" s="67" t="s">
        <v>1032</v>
      </c>
      <c r="I106" s="183" t="s">
        <v>4658</v>
      </c>
      <c r="J106" s="65" t="s">
        <v>1787</v>
      </c>
      <c r="K106" s="126">
        <v>4</v>
      </c>
      <c r="L106" s="197">
        <v>0.76600000000000001</v>
      </c>
      <c r="M106" s="197">
        <v>53</v>
      </c>
      <c r="N106" s="117">
        <f>M106*L106</f>
        <v>40.597999999999999</v>
      </c>
      <c r="O106" s="174">
        <v>30.597999999999999</v>
      </c>
      <c r="P106" s="65">
        <v>10</v>
      </c>
      <c r="Q106" s="117">
        <f>N106-O106-P106</f>
        <v>0</v>
      </c>
      <c r="S106" s="261">
        <v>20191212</v>
      </c>
      <c r="T106" s="261"/>
      <c r="U106" s="261"/>
      <c r="V106" s="261"/>
      <c r="W106" s="261"/>
      <c r="X106" s="261"/>
    </row>
    <row r="107" spans="1:24">
      <c r="A107" s="161" t="s">
        <v>4681</v>
      </c>
      <c r="B107" s="67" t="s">
        <v>3385</v>
      </c>
      <c r="C107" s="67" t="s">
        <v>4331</v>
      </c>
      <c r="D107" s="118" t="s">
        <v>4691</v>
      </c>
      <c r="E107" s="319">
        <v>41</v>
      </c>
      <c r="F107" s="162" t="s">
        <v>1013</v>
      </c>
      <c r="G107" s="161" t="s">
        <v>4692</v>
      </c>
      <c r="H107" s="67" t="s">
        <v>1032</v>
      </c>
      <c r="I107" s="183" t="s">
        <v>4693</v>
      </c>
      <c r="J107" s="65" t="s">
        <v>1787</v>
      </c>
      <c r="K107" s="126">
        <v>4</v>
      </c>
      <c r="L107" s="197">
        <v>0.78</v>
      </c>
      <c r="M107" s="197">
        <v>55</v>
      </c>
      <c r="N107" s="117">
        <f>M107*L107</f>
        <v>42.9</v>
      </c>
      <c r="O107" s="174">
        <v>32.9</v>
      </c>
      <c r="P107" s="65">
        <v>10</v>
      </c>
      <c r="Q107" s="117">
        <f>N107-O107-P107</f>
        <v>0</v>
      </c>
      <c r="S107" s="261"/>
      <c r="T107" s="261"/>
      <c r="U107" s="261"/>
      <c r="V107" s="261"/>
      <c r="W107" s="261"/>
      <c r="X107" s="261"/>
    </row>
    <row r="108" spans="1:24">
      <c r="A108" s="161" t="s">
        <v>4681</v>
      </c>
      <c r="B108" s="67"/>
      <c r="C108" s="67" t="s">
        <v>4331</v>
      </c>
      <c r="D108" s="118" t="s">
        <v>4688</v>
      </c>
      <c r="E108" s="319">
        <v>55</v>
      </c>
      <c r="F108" s="162" t="s">
        <v>1013</v>
      </c>
      <c r="G108" s="161" t="s">
        <v>4689</v>
      </c>
      <c r="H108" s="67" t="s">
        <v>1032</v>
      </c>
      <c r="I108" s="183" t="s">
        <v>4690</v>
      </c>
      <c r="J108" s="65" t="s">
        <v>1787</v>
      </c>
      <c r="K108" s="126">
        <v>4</v>
      </c>
      <c r="L108" s="197">
        <v>0.47199999999999998</v>
      </c>
      <c r="M108" s="197">
        <v>52</v>
      </c>
      <c r="N108" s="117">
        <f>M108*L108</f>
        <v>24.543999999999997</v>
      </c>
      <c r="O108" s="174">
        <v>14.543999999999997</v>
      </c>
      <c r="P108" s="65">
        <v>10</v>
      </c>
      <c r="Q108" s="117">
        <f>N108-O108-P108</f>
        <v>0</v>
      </c>
      <c r="S108" s="261"/>
      <c r="T108" s="261"/>
      <c r="U108" s="261"/>
      <c r="V108" s="261"/>
      <c r="W108" s="261"/>
      <c r="X108" s="261"/>
    </row>
    <row r="109" spans="1:24" ht="14.25" customHeight="1">
      <c r="A109" s="161" t="s">
        <v>4681</v>
      </c>
      <c r="B109" s="67"/>
      <c r="C109" s="67" t="s">
        <v>4331</v>
      </c>
      <c r="D109" s="118" t="s">
        <v>4685</v>
      </c>
      <c r="E109" s="319">
        <v>38</v>
      </c>
      <c r="F109" s="162" t="s">
        <v>1021</v>
      </c>
      <c r="G109" s="161" t="s">
        <v>4686</v>
      </c>
      <c r="H109" s="67" t="s">
        <v>1032</v>
      </c>
      <c r="I109" s="183" t="s">
        <v>4687</v>
      </c>
      <c r="J109" s="65" t="s">
        <v>1787</v>
      </c>
      <c r="K109" s="126">
        <v>4</v>
      </c>
      <c r="L109" s="197">
        <v>0.41399999999999998</v>
      </c>
      <c r="M109" s="197">
        <v>52</v>
      </c>
      <c r="N109" s="117">
        <f>M109*L109</f>
        <v>21.527999999999999</v>
      </c>
      <c r="O109" s="174">
        <v>11.527999999999999</v>
      </c>
      <c r="P109" s="65">
        <v>10</v>
      </c>
      <c r="Q109" s="117">
        <f>N109-O109-P109</f>
        <v>0</v>
      </c>
      <c r="S109" s="261"/>
      <c r="T109" s="261"/>
      <c r="U109" s="261"/>
      <c r="V109" s="261"/>
      <c r="W109" s="261"/>
      <c r="X109" s="261"/>
    </row>
    <row r="110" spans="1:24">
      <c r="A110" s="161" t="s">
        <v>4681</v>
      </c>
      <c r="B110" s="67"/>
      <c r="C110" s="67" t="s">
        <v>4331</v>
      </c>
      <c r="D110" s="118" t="s">
        <v>4682</v>
      </c>
      <c r="E110" s="319">
        <v>63</v>
      </c>
      <c r="F110" s="162" t="s">
        <v>1013</v>
      </c>
      <c r="G110" s="161" t="s">
        <v>4683</v>
      </c>
      <c r="H110" s="67" t="s">
        <v>1032</v>
      </c>
      <c r="I110" s="183" t="s">
        <v>4684</v>
      </c>
      <c r="J110" s="65" t="s">
        <v>1787</v>
      </c>
      <c r="K110" s="126">
        <v>4</v>
      </c>
      <c r="L110" s="197">
        <v>0.71</v>
      </c>
      <c r="M110" s="197">
        <v>52</v>
      </c>
      <c r="N110" s="117">
        <f>M110*L110</f>
        <v>36.92</v>
      </c>
      <c r="O110" s="174">
        <v>26.92</v>
      </c>
      <c r="P110" s="65">
        <v>10</v>
      </c>
      <c r="Q110" s="117">
        <f>N110-O110-P110</f>
        <v>0</v>
      </c>
      <c r="S110" s="261"/>
      <c r="T110" s="261"/>
      <c r="U110" s="261"/>
      <c r="V110" s="261"/>
      <c r="W110" s="261"/>
      <c r="X110" s="261"/>
    </row>
    <row r="111" spans="1:24">
      <c r="A111" s="67"/>
      <c r="B111" s="67"/>
      <c r="C111" s="67" t="s">
        <v>4331</v>
      </c>
      <c r="D111" s="184" t="s">
        <v>4756</v>
      </c>
      <c r="E111" s="315"/>
      <c r="F111" s="110"/>
      <c r="G111" s="92" t="s">
        <v>4757</v>
      </c>
      <c r="H111" s="67" t="s">
        <v>1032</v>
      </c>
      <c r="I111" s="183" t="s">
        <v>4758</v>
      </c>
      <c r="J111" s="65" t="s">
        <v>1787</v>
      </c>
      <c r="K111" s="126">
        <v>1.8</v>
      </c>
      <c r="L111" s="197">
        <v>0.36199999999999999</v>
      </c>
      <c r="M111" s="197">
        <v>53</v>
      </c>
      <c r="N111" s="117">
        <f>M111*L111</f>
        <v>19.186</v>
      </c>
      <c r="O111" s="171" t="s">
        <v>1019</v>
      </c>
      <c r="P111" s="65">
        <v>10</v>
      </c>
      <c r="Q111" s="117" t="e">
        <f>N111-O111-P111</f>
        <v>#VALUE!</v>
      </c>
      <c r="S111" s="261"/>
      <c r="T111" s="261"/>
      <c r="U111" s="261"/>
      <c r="V111" s="261"/>
      <c r="W111" s="261"/>
      <c r="X111" s="261"/>
    </row>
    <row r="112" spans="1:24">
      <c r="A112" s="67"/>
      <c r="B112" s="67"/>
      <c r="C112" s="67" t="s">
        <v>4331</v>
      </c>
      <c r="D112" s="92" t="s">
        <v>4753</v>
      </c>
      <c r="E112" s="315"/>
      <c r="F112" s="110"/>
      <c r="G112" s="92" t="s">
        <v>4754</v>
      </c>
      <c r="H112" s="67" t="s">
        <v>1032</v>
      </c>
      <c r="I112" s="183" t="s">
        <v>4755</v>
      </c>
      <c r="J112" s="65" t="s">
        <v>1787</v>
      </c>
      <c r="K112" s="126">
        <v>4</v>
      </c>
      <c r="L112" s="197">
        <v>0.45</v>
      </c>
      <c r="M112" s="197">
        <v>48</v>
      </c>
      <c r="N112" s="117">
        <f>M112*L112</f>
        <v>21.6</v>
      </c>
      <c r="O112" s="174">
        <v>11.600000000000001</v>
      </c>
      <c r="P112" s="65">
        <v>10</v>
      </c>
      <c r="Q112" s="117">
        <f>N112-O112-P112</f>
        <v>0</v>
      </c>
      <c r="S112" s="261"/>
      <c r="T112" s="261"/>
      <c r="U112" s="261"/>
      <c r="V112" s="261"/>
      <c r="W112" s="261"/>
      <c r="X112" s="261"/>
    </row>
    <row r="113" spans="1:24">
      <c r="A113" s="67"/>
      <c r="B113" s="67"/>
      <c r="C113" s="67" t="s">
        <v>4331</v>
      </c>
      <c r="D113" s="92" t="s">
        <v>4750</v>
      </c>
      <c r="E113" s="315"/>
      <c r="F113" s="110"/>
      <c r="G113" s="92" t="s">
        <v>4751</v>
      </c>
      <c r="H113" s="67" t="s">
        <v>1032</v>
      </c>
      <c r="I113" s="183" t="s">
        <v>4752</v>
      </c>
      <c r="J113" s="65" t="s">
        <v>1787</v>
      </c>
      <c r="K113" s="126">
        <v>0.8</v>
      </c>
      <c r="L113" s="197">
        <v>0.184</v>
      </c>
      <c r="M113" s="197">
        <v>48</v>
      </c>
      <c r="N113" s="117">
        <f>M113*L113</f>
        <v>8.8320000000000007</v>
      </c>
      <c r="O113" s="171" t="s">
        <v>1019</v>
      </c>
      <c r="P113" s="65">
        <v>7.1760000000000002</v>
      </c>
      <c r="Q113" s="117" t="e">
        <f>N113-O113-P113</f>
        <v>#VALUE!</v>
      </c>
      <c r="S113" s="261"/>
      <c r="T113" s="261"/>
      <c r="U113" s="261"/>
      <c r="V113" s="261"/>
      <c r="W113" s="261"/>
      <c r="X113" s="261"/>
    </row>
    <row r="114" spans="1:24">
      <c r="A114" s="67"/>
      <c r="B114" s="67"/>
      <c r="C114" s="67" t="s">
        <v>4331</v>
      </c>
      <c r="D114" s="92" t="s">
        <v>4747</v>
      </c>
      <c r="E114" s="315"/>
      <c r="F114" s="110"/>
      <c r="G114" s="92" t="s">
        <v>4748</v>
      </c>
      <c r="H114" s="67" t="s">
        <v>1032</v>
      </c>
      <c r="I114" s="183" t="s">
        <v>4749</v>
      </c>
      <c r="J114" s="65" t="s">
        <v>1787</v>
      </c>
      <c r="K114" s="126">
        <v>3.4</v>
      </c>
      <c r="L114" s="197">
        <v>0.76200000000000001</v>
      </c>
      <c r="M114" s="197">
        <v>54</v>
      </c>
      <c r="N114" s="117">
        <f>M114*L114</f>
        <v>41.148000000000003</v>
      </c>
      <c r="O114" s="174">
        <v>30</v>
      </c>
      <c r="P114" s="65">
        <v>10</v>
      </c>
      <c r="Q114" s="117">
        <f>N114-O114-P114</f>
        <v>1.1480000000000032</v>
      </c>
      <c r="S114" s="261"/>
      <c r="T114" s="261"/>
      <c r="U114" s="261"/>
      <c r="V114" s="261"/>
      <c r="W114" s="261"/>
      <c r="X114" s="261"/>
    </row>
    <row r="115" spans="1:24">
      <c r="A115" s="67"/>
      <c r="B115" s="67"/>
      <c r="C115" s="67" t="s">
        <v>4331</v>
      </c>
      <c r="D115" s="92" t="s">
        <v>4744</v>
      </c>
      <c r="E115" s="315"/>
      <c r="F115" s="110"/>
      <c r="G115" s="92" t="s">
        <v>4745</v>
      </c>
      <c r="H115" s="67" t="s">
        <v>1032</v>
      </c>
      <c r="I115" s="183" t="s">
        <v>4746</v>
      </c>
      <c r="J115" s="65" t="s">
        <v>1787</v>
      </c>
      <c r="K115" s="126">
        <v>4</v>
      </c>
      <c r="L115" s="197">
        <v>0.93200000000000005</v>
      </c>
      <c r="M115" s="197">
        <v>58</v>
      </c>
      <c r="N115" s="117">
        <f>M115*L115</f>
        <v>54.056000000000004</v>
      </c>
      <c r="O115" s="174">
        <v>30</v>
      </c>
      <c r="P115" s="65">
        <v>10</v>
      </c>
      <c r="Q115" s="117">
        <f>N115-O115-P115</f>
        <v>14.056000000000004</v>
      </c>
      <c r="S115" s="261"/>
      <c r="T115" s="261"/>
      <c r="U115" s="261"/>
      <c r="V115" s="261"/>
      <c r="W115" s="261"/>
      <c r="X115" s="261"/>
    </row>
    <row r="116" spans="1:24" ht="14.25" customHeight="1">
      <c r="A116" s="67"/>
      <c r="B116" s="67"/>
      <c r="C116" s="67" t="s">
        <v>4331</v>
      </c>
      <c r="D116" s="92" t="s">
        <v>4741</v>
      </c>
      <c r="E116" s="315"/>
      <c r="F116" s="110"/>
      <c r="G116" s="92" t="s">
        <v>4742</v>
      </c>
      <c r="H116" s="67" t="s">
        <v>1032</v>
      </c>
      <c r="I116" s="183" t="s">
        <v>4743</v>
      </c>
      <c r="J116" s="65" t="s">
        <v>1787</v>
      </c>
      <c r="K116" s="126">
        <v>4</v>
      </c>
      <c r="L116" s="197">
        <v>0.48199999999999998</v>
      </c>
      <c r="M116" s="197">
        <v>58</v>
      </c>
      <c r="N116" s="117">
        <f>M116*L116</f>
        <v>27.956</v>
      </c>
      <c r="O116" s="174">
        <v>17.956</v>
      </c>
      <c r="P116" s="65">
        <v>10</v>
      </c>
      <c r="Q116" s="117">
        <f>N116-O116-P116</f>
        <v>0</v>
      </c>
      <c r="S116" s="261"/>
      <c r="T116" s="261"/>
      <c r="U116" s="261"/>
      <c r="V116" s="261"/>
      <c r="W116" s="261"/>
      <c r="X116" s="261"/>
    </row>
    <row r="117" spans="1:24">
      <c r="A117" s="67"/>
      <c r="B117" s="67"/>
      <c r="C117" s="67" t="s">
        <v>4331</v>
      </c>
      <c r="D117" s="92" t="s">
        <v>4738</v>
      </c>
      <c r="E117" s="315"/>
      <c r="F117" s="110"/>
      <c r="G117" s="92" t="s">
        <v>4739</v>
      </c>
      <c r="H117" s="67" t="s">
        <v>1032</v>
      </c>
      <c r="I117" s="183" t="s">
        <v>4740</v>
      </c>
      <c r="J117" s="65" t="s">
        <v>1787</v>
      </c>
      <c r="K117" s="126">
        <v>4</v>
      </c>
      <c r="L117" s="197">
        <v>0.60799999999999998</v>
      </c>
      <c r="M117" s="197">
        <v>58</v>
      </c>
      <c r="N117" s="117">
        <f>M117*L117</f>
        <v>35.263999999999996</v>
      </c>
      <c r="O117" s="174">
        <v>25.263999999999996</v>
      </c>
      <c r="P117" s="65">
        <v>10</v>
      </c>
      <c r="Q117" s="117">
        <f>N117-O117-P117</f>
        <v>0</v>
      </c>
      <c r="S117" s="261"/>
      <c r="T117" s="261"/>
      <c r="U117" s="261"/>
      <c r="V117" s="261"/>
      <c r="W117" s="261"/>
      <c r="X117" s="261"/>
    </row>
    <row r="118" spans="1:24">
      <c r="A118" s="67"/>
      <c r="B118" s="67"/>
      <c r="C118" s="67" t="s">
        <v>4331</v>
      </c>
      <c r="D118" s="92" t="s">
        <v>4735</v>
      </c>
      <c r="E118" s="315"/>
      <c r="F118" s="110"/>
      <c r="G118" s="92" t="s">
        <v>4736</v>
      </c>
      <c r="H118" s="67" t="s">
        <v>1032</v>
      </c>
      <c r="I118" s="183" t="s">
        <v>4737</v>
      </c>
      <c r="J118" s="65" t="s">
        <v>1787</v>
      </c>
      <c r="K118" s="126">
        <v>4</v>
      </c>
      <c r="L118" s="197">
        <v>0.55400000000000005</v>
      </c>
      <c r="M118" s="197">
        <v>57</v>
      </c>
      <c r="N118" s="117">
        <f>M118*L118</f>
        <v>31.578000000000003</v>
      </c>
      <c r="O118" s="174">
        <v>21.578000000000003</v>
      </c>
      <c r="P118" s="65">
        <v>10</v>
      </c>
      <c r="Q118" s="117">
        <f>N118-O118-P118</f>
        <v>0</v>
      </c>
      <c r="S118" s="261"/>
      <c r="T118" s="261"/>
      <c r="U118" s="261"/>
      <c r="V118" s="261"/>
      <c r="W118" s="261"/>
      <c r="X118" s="261"/>
    </row>
    <row r="119" spans="1:24">
      <c r="A119" s="67"/>
      <c r="B119" s="67"/>
      <c r="C119" s="67" t="s">
        <v>4331</v>
      </c>
      <c r="D119" s="92" t="s">
        <v>4732</v>
      </c>
      <c r="E119" s="315"/>
      <c r="F119" s="110"/>
      <c r="G119" s="92" t="s">
        <v>4733</v>
      </c>
      <c r="H119" s="67" t="s">
        <v>1032</v>
      </c>
      <c r="I119" s="183" t="s">
        <v>4734</v>
      </c>
      <c r="J119" s="65" t="s">
        <v>1787</v>
      </c>
      <c r="K119" s="126">
        <v>4</v>
      </c>
      <c r="L119" s="197">
        <v>0.64600000000000002</v>
      </c>
      <c r="M119" s="197">
        <v>58</v>
      </c>
      <c r="N119" s="117">
        <f>M119*L119</f>
        <v>37.468000000000004</v>
      </c>
      <c r="O119" s="174">
        <v>27.468000000000004</v>
      </c>
      <c r="P119" s="65">
        <v>10</v>
      </c>
      <c r="Q119" s="117">
        <f>N119-O119-P119</f>
        <v>0</v>
      </c>
      <c r="S119" s="261"/>
      <c r="T119" s="261"/>
      <c r="U119" s="261"/>
      <c r="V119" s="261"/>
      <c r="W119" s="261"/>
      <c r="X119" s="261"/>
    </row>
    <row r="120" spans="1:24">
      <c r="A120" s="67"/>
      <c r="B120" s="67"/>
      <c r="C120" s="67" t="s">
        <v>4331</v>
      </c>
      <c r="D120" s="92" t="s">
        <v>4728</v>
      </c>
      <c r="E120" s="315"/>
      <c r="F120" s="110"/>
      <c r="G120" s="92" t="s">
        <v>4729</v>
      </c>
      <c r="H120" s="67" t="s">
        <v>1032</v>
      </c>
      <c r="I120" s="183" t="s">
        <v>4730</v>
      </c>
      <c r="J120" s="65" t="s">
        <v>1787</v>
      </c>
      <c r="K120" s="126">
        <v>4</v>
      </c>
      <c r="L120" s="197">
        <v>6.48</v>
      </c>
      <c r="M120" s="197">
        <v>57</v>
      </c>
      <c r="N120" s="117">
        <f>M120*L120</f>
        <v>369.36</v>
      </c>
      <c r="O120" s="174" t="s">
        <v>4731</v>
      </c>
      <c r="P120" s="65">
        <v>10</v>
      </c>
      <c r="Q120" s="117" t="e">
        <f>N120-O120-P120</f>
        <v>#VALUE!</v>
      </c>
      <c r="S120" s="261"/>
      <c r="T120" s="261"/>
      <c r="U120" s="261"/>
      <c r="V120" s="261"/>
      <c r="W120" s="261"/>
      <c r="X120" s="261"/>
    </row>
    <row r="121" spans="1:24" ht="14.25" customHeight="1">
      <c r="A121" s="67"/>
      <c r="B121" s="67"/>
      <c r="C121" s="67" t="s">
        <v>4331</v>
      </c>
      <c r="D121" s="92" t="s">
        <v>4725</v>
      </c>
      <c r="E121" s="315"/>
      <c r="F121" s="110"/>
      <c r="G121" s="92" t="s">
        <v>4726</v>
      </c>
      <c r="H121" s="67" t="s">
        <v>1032</v>
      </c>
      <c r="I121" s="183" t="s">
        <v>4727</v>
      </c>
      <c r="J121" s="65" t="s">
        <v>1787</v>
      </c>
      <c r="K121" s="126">
        <v>4</v>
      </c>
      <c r="L121" s="197">
        <v>0.28599999999999998</v>
      </c>
      <c r="M121" s="197">
        <v>57</v>
      </c>
      <c r="N121" s="117">
        <f>M121*L121</f>
        <v>16.302</v>
      </c>
      <c r="O121" s="171" t="s">
        <v>1019</v>
      </c>
      <c r="P121" s="65">
        <v>10</v>
      </c>
      <c r="Q121" s="117" t="e">
        <f>N121-O121-P121</f>
        <v>#VALUE!</v>
      </c>
      <c r="S121" s="261"/>
      <c r="T121" s="261"/>
      <c r="U121" s="261"/>
      <c r="V121" s="261"/>
      <c r="W121" s="261"/>
      <c r="X121" s="261"/>
    </row>
    <row r="122" spans="1:24" ht="14.25" customHeight="1">
      <c r="A122" s="67"/>
      <c r="B122" s="67"/>
      <c r="C122" s="67" t="s">
        <v>4331</v>
      </c>
      <c r="D122" s="92" t="s">
        <v>4721</v>
      </c>
      <c r="E122" s="315"/>
      <c r="F122" s="110"/>
      <c r="G122" s="92" t="s">
        <v>4722</v>
      </c>
      <c r="H122" s="67" t="s">
        <v>1032</v>
      </c>
      <c r="I122" s="183" t="s">
        <v>4723</v>
      </c>
      <c r="J122" s="65" t="s">
        <v>1787</v>
      </c>
      <c r="K122" s="65" t="s">
        <v>4724</v>
      </c>
      <c r="N122" s="117">
        <f>M122*L122</f>
        <v>0</v>
      </c>
      <c r="O122" s="174"/>
      <c r="Q122" s="117">
        <f>N122-O122-P122</f>
        <v>0</v>
      </c>
      <c r="S122" s="261"/>
      <c r="T122" s="261"/>
      <c r="U122" s="261"/>
      <c r="V122" s="261"/>
      <c r="W122" s="261"/>
      <c r="X122" s="261"/>
    </row>
    <row r="123" spans="1:24" ht="14.25" customHeight="1">
      <c r="A123" s="67"/>
      <c r="B123" s="67"/>
      <c r="C123" s="67" t="s">
        <v>4331</v>
      </c>
      <c r="D123" s="92" t="s">
        <v>4718</v>
      </c>
      <c r="E123" s="315"/>
      <c r="F123" s="110"/>
      <c r="G123" s="92" t="s">
        <v>4719</v>
      </c>
      <c r="H123" s="67" t="s">
        <v>1032</v>
      </c>
      <c r="I123" s="183" t="s">
        <v>4720</v>
      </c>
      <c r="J123" s="65" t="s">
        <v>1787</v>
      </c>
      <c r="K123" s="126">
        <v>4</v>
      </c>
      <c r="L123" s="197">
        <v>0.32600000000000001</v>
      </c>
      <c r="M123" s="197">
        <v>56</v>
      </c>
      <c r="N123" s="117">
        <f>M123*L123</f>
        <v>18.256</v>
      </c>
      <c r="O123" s="171" t="s">
        <v>1019</v>
      </c>
      <c r="P123" s="65">
        <v>10</v>
      </c>
      <c r="Q123" s="117" t="e">
        <f>N123-O123-P123</f>
        <v>#VALUE!</v>
      </c>
      <c r="S123" s="261"/>
      <c r="T123" s="261"/>
      <c r="U123" s="261"/>
      <c r="V123" s="261"/>
      <c r="W123" s="261"/>
      <c r="X123" s="261"/>
    </row>
    <row r="124" spans="1:24" ht="14.25" customHeight="1">
      <c r="A124" s="67"/>
      <c r="B124" s="67"/>
      <c r="C124" s="67" t="s">
        <v>4331</v>
      </c>
      <c r="D124" s="92" t="s">
        <v>4715</v>
      </c>
      <c r="E124" s="315"/>
      <c r="F124" s="110"/>
      <c r="G124" s="92" t="s">
        <v>4716</v>
      </c>
      <c r="H124" s="67" t="s">
        <v>1032</v>
      </c>
      <c r="I124" s="183" t="s">
        <v>4717</v>
      </c>
      <c r="J124" s="65" t="s">
        <v>1787</v>
      </c>
      <c r="K124" s="126">
        <v>3.8</v>
      </c>
      <c r="L124" s="197">
        <v>0.56999999999999995</v>
      </c>
      <c r="M124" s="197">
        <v>58</v>
      </c>
      <c r="N124" s="117">
        <f>M124*L124</f>
        <v>33.059999999999995</v>
      </c>
      <c r="O124" s="174">
        <v>23.059999999999995</v>
      </c>
      <c r="P124" s="65">
        <v>10</v>
      </c>
      <c r="Q124" s="117">
        <f>N124-O124-P124</f>
        <v>0</v>
      </c>
      <c r="S124" s="261"/>
      <c r="T124" s="261"/>
      <c r="U124" s="261"/>
      <c r="V124" s="261"/>
      <c r="W124" s="261"/>
      <c r="X124" s="261"/>
    </row>
    <row r="125" spans="1:24" ht="14.25" customHeight="1">
      <c r="A125" s="67"/>
      <c r="B125" s="67" t="s">
        <v>3385</v>
      </c>
      <c r="C125" s="67" t="s">
        <v>4331</v>
      </c>
      <c r="D125" s="92" t="s">
        <v>4712</v>
      </c>
      <c r="E125" s="315"/>
      <c r="F125" s="110"/>
      <c r="G125" s="211" t="s">
        <v>4713</v>
      </c>
      <c r="H125" s="67" t="s">
        <v>1032</v>
      </c>
      <c r="I125" s="183" t="s">
        <v>4714</v>
      </c>
      <c r="J125" s="65" t="s">
        <v>1787</v>
      </c>
      <c r="K125" s="126">
        <v>2.6</v>
      </c>
      <c r="L125" s="197">
        <v>0.44</v>
      </c>
      <c r="M125" s="197">
        <v>58</v>
      </c>
      <c r="N125" s="117">
        <f>M125*L125</f>
        <v>25.52</v>
      </c>
      <c r="O125" s="174">
        <v>15.52</v>
      </c>
      <c r="P125" s="65">
        <v>10</v>
      </c>
      <c r="Q125" s="117">
        <f>N125-O125-P125</f>
        <v>0</v>
      </c>
      <c r="S125" s="261"/>
      <c r="T125" s="261"/>
      <c r="U125" s="261"/>
      <c r="V125" s="261"/>
      <c r="W125" s="261"/>
      <c r="X125" s="261"/>
    </row>
    <row r="126" spans="1:24">
      <c r="A126" s="67"/>
      <c r="B126" s="67"/>
      <c r="C126" s="67" t="s">
        <v>4331</v>
      </c>
      <c r="D126" s="92" t="s">
        <v>4709</v>
      </c>
      <c r="E126" s="315"/>
      <c r="F126" s="110"/>
      <c r="G126" s="92" t="s">
        <v>4710</v>
      </c>
      <c r="H126" s="67" t="s">
        <v>1032</v>
      </c>
      <c r="I126" s="183" t="s">
        <v>4711</v>
      </c>
      <c r="J126" s="65" t="s">
        <v>1787</v>
      </c>
      <c r="K126" s="126">
        <v>4</v>
      </c>
      <c r="L126" s="197">
        <v>14.1</v>
      </c>
      <c r="M126" s="197">
        <v>58</v>
      </c>
      <c r="N126" s="117">
        <f>M126*L126</f>
        <v>817.8</v>
      </c>
      <c r="O126" s="174">
        <v>40</v>
      </c>
      <c r="P126" s="65">
        <v>10</v>
      </c>
      <c r="Q126" s="117">
        <f>N126-O126-P126</f>
        <v>767.8</v>
      </c>
      <c r="S126" s="261"/>
      <c r="T126" s="261"/>
      <c r="U126" s="261"/>
      <c r="V126" s="261"/>
      <c r="W126" s="261"/>
      <c r="X126" s="261"/>
    </row>
    <row r="127" spans="1:24">
      <c r="A127" s="67"/>
      <c r="B127" s="67"/>
      <c r="C127" s="67" t="s">
        <v>4331</v>
      </c>
      <c r="D127" s="92" t="s">
        <v>4706</v>
      </c>
      <c r="E127" s="315"/>
      <c r="F127" s="110"/>
      <c r="G127" s="92" t="s">
        <v>4707</v>
      </c>
      <c r="H127" s="67" t="s">
        <v>1032</v>
      </c>
      <c r="I127" s="183" t="s">
        <v>4708</v>
      </c>
      <c r="J127" s="65" t="s">
        <v>1787</v>
      </c>
      <c r="K127" s="126">
        <v>2.5</v>
      </c>
      <c r="L127" s="197">
        <v>0.50600000000000001</v>
      </c>
      <c r="M127" s="197">
        <v>58</v>
      </c>
      <c r="N127" s="117">
        <f>M127*L127</f>
        <v>29.347999999999999</v>
      </c>
      <c r="O127" s="174">
        <v>19.347999999999999</v>
      </c>
      <c r="P127" s="65">
        <v>10</v>
      </c>
      <c r="Q127" s="117">
        <f>N127-O127-P127</f>
        <v>0</v>
      </c>
      <c r="S127" s="261"/>
      <c r="T127" s="261"/>
      <c r="U127" s="261"/>
      <c r="V127" s="261"/>
      <c r="W127" s="261"/>
      <c r="X127" s="261"/>
    </row>
    <row r="128" spans="1:24" ht="14.25" customHeight="1">
      <c r="A128" s="67"/>
      <c r="B128" s="67"/>
      <c r="C128" s="67" t="s">
        <v>4331</v>
      </c>
      <c r="D128" s="92" t="s">
        <v>4703</v>
      </c>
      <c r="E128" s="315"/>
      <c r="F128" s="110"/>
      <c r="G128" s="92" t="s">
        <v>4704</v>
      </c>
      <c r="H128" s="67" t="s">
        <v>1032</v>
      </c>
      <c r="I128" s="183" t="s">
        <v>4705</v>
      </c>
      <c r="J128" s="65" t="s">
        <v>1787</v>
      </c>
      <c r="K128" s="126">
        <v>2.7</v>
      </c>
      <c r="L128" s="197">
        <v>0.748</v>
      </c>
      <c r="M128" s="197">
        <v>58</v>
      </c>
      <c r="N128" s="117">
        <f>M128*L128</f>
        <v>43.384</v>
      </c>
      <c r="O128" s="174">
        <v>30</v>
      </c>
      <c r="P128" s="65">
        <v>10</v>
      </c>
      <c r="Q128" s="117">
        <f>N128-O128-P128</f>
        <v>3.3840000000000003</v>
      </c>
      <c r="S128" s="261"/>
      <c r="T128" s="261"/>
      <c r="U128" s="261"/>
      <c r="V128" s="261"/>
      <c r="W128" s="261"/>
      <c r="X128" s="261"/>
    </row>
    <row r="129" spans="1:24">
      <c r="A129" s="67"/>
      <c r="B129" s="67"/>
      <c r="C129" s="67" t="s">
        <v>4331</v>
      </c>
      <c r="D129" s="92" t="s">
        <v>4700</v>
      </c>
      <c r="E129" s="315"/>
      <c r="F129" s="110"/>
      <c r="G129" s="92" t="s">
        <v>4701</v>
      </c>
      <c r="H129" s="67" t="s">
        <v>1032</v>
      </c>
      <c r="I129" s="183" t="s">
        <v>4702</v>
      </c>
      <c r="J129" s="65" t="s">
        <v>1787</v>
      </c>
      <c r="K129" s="126">
        <v>3.4</v>
      </c>
      <c r="L129" s="197">
        <v>0.41399999999999998</v>
      </c>
      <c r="M129" s="197">
        <v>58</v>
      </c>
      <c r="N129" s="117">
        <f>M129*L129</f>
        <v>24.012</v>
      </c>
      <c r="O129" s="174">
        <v>14.012</v>
      </c>
      <c r="P129" s="65">
        <v>10</v>
      </c>
      <c r="Q129" s="117">
        <f>N129-O129-P129</f>
        <v>0</v>
      </c>
      <c r="S129" s="261"/>
      <c r="T129" s="261"/>
      <c r="U129" s="261"/>
      <c r="V129" s="261"/>
      <c r="W129" s="261"/>
      <c r="X129" s="261"/>
    </row>
    <row r="130" spans="1:24" ht="14.25" customHeight="1">
      <c r="A130" s="67"/>
      <c r="B130" s="67"/>
      <c r="C130" s="67" t="s">
        <v>4331</v>
      </c>
      <c r="D130" s="92" t="s">
        <v>4697</v>
      </c>
      <c r="E130" s="315"/>
      <c r="F130" s="110"/>
      <c r="G130" s="92" t="s">
        <v>4698</v>
      </c>
      <c r="H130" s="67" t="s">
        <v>1032</v>
      </c>
      <c r="I130" s="183" t="s">
        <v>4699</v>
      </c>
      <c r="J130" s="65" t="s">
        <v>1787</v>
      </c>
      <c r="K130" s="126">
        <v>4</v>
      </c>
      <c r="L130" s="197">
        <v>0.48399999999999999</v>
      </c>
      <c r="M130" s="197">
        <v>58</v>
      </c>
      <c r="N130" s="117">
        <f>M130*L130</f>
        <v>28.071999999999999</v>
      </c>
      <c r="O130" s="174">
        <v>18.071999999999999</v>
      </c>
      <c r="P130" s="65">
        <v>10</v>
      </c>
      <c r="Q130" s="117">
        <f>N130-O130-P130</f>
        <v>0</v>
      </c>
      <c r="S130" s="261"/>
      <c r="T130" s="261"/>
      <c r="U130" s="261"/>
      <c r="V130" s="261"/>
      <c r="W130" s="261"/>
      <c r="X130" s="261"/>
    </row>
    <row r="131" spans="1:24">
      <c r="A131" s="67"/>
      <c r="B131" s="67"/>
      <c r="C131" s="67" t="s">
        <v>4331</v>
      </c>
      <c r="D131" s="92" t="s">
        <v>4694</v>
      </c>
      <c r="E131" s="315"/>
      <c r="F131" s="110"/>
      <c r="G131" s="92" t="s">
        <v>4695</v>
      </c>
      <c r="H131" s="67" t="s">
        <v>1032</v>
      </c>
      <c r="I131" s="183" t="s">
        <v>4696</v>
      </c>
      <c r="J131" s="65" t="s">
        <v>1787</v>
      </c>
      <c r="K131" s="126">
        <v>3</v>
      </c>
      <c r="L131" s="197">
        <v>0.46400000000000002</v>
      </c>
      <c r="M131" s="197">
        <v>59</v>
      </c>
      <c r="N131" s="117">
        <f>M131*L131</f>
        <v>27.376000000000001</v>
      </c>
      <c r="O131" s="174">
        <v>17.376000000000001</v>
      </c>
      <c r="P131" s="65">
        <v>10</v>
      </c>
      <c r="Q131" s="117">
        <f>N131-O131-P131</f>
        <v>0</v>
      </c>
      <c r="S131" s="261"/>
      <c r="T131" s="261"/>
      <c r="U131" s="261"/>
      <c r="V131" s="261"/>
      <c r="W131" s="261"/>
      <c r="X131" s="261"/>
    </row>
    <row r="132" spans="1:24" s="61" customFormat="1" ht="15.75" customHeight="1">
      <c r="A132" s="243" t="s">
        <v>5233</v>
      </c>
      <c r="B132" s="65"/>
      <c r="C132" s="67" t="s">
        <v>4331</v>
      </c>
      <c r="D132" s="243" t="s">
        <v>5240</v>
      </c>
      <c r="E132" s="321" t="s">
        <v>1013</v>
      </c>
      <c r="F132" s="243">
        <v>52</v>
      </c>
      <c r="G132" s="243" t="s">
        <v>5241</v>
      </c>
      <c r="H132" s="67" t="s">
        <v>1041</v>
      </c>
      <c r="I132" s="243" t="s">
        <v>5241</v>
      </c>
      <c r="J132" s="65"/>
      <c r="K132" s="65"/>
      <c r="L132" s="196"/>
      <c r="M132" s="196"/>
      <c r="N132" s="117"/>
      <c r="O132" s="171"/>
      <c r="P132" s="65"/>
      <c r="Q132" s="65"/>
      <c r="R132" s="65"/>
      <c r="S132" s="261"/>
      <c r="T132" s="261"/>
      <c r="U132" s="261"/>
      <c r="V132" s="261"/>
      <c r="W132" s="261"/>
      <c r="X132" s="261"/>
    </row>
    <row r="133" spans="1:24" s="61" customFormat="1" ht="15.75" customHeight="1">
      <c r="A133" s="243" t="s">
        <v>5233</v>
      </c>
      <c r="B133" s="65"/>
      <c r="C133" s="67" t="s">
        <v>4331</v>
      </c>
      <c r="D133" s="243" t="s">
        <v>5238</v>
      </c>
      <c r="E133" s="321" t="s">
        <v>1013</v>
      </c>
      <c r="F133" s="243">
        <v>33</v>
      </c>
      <c r="G133" s="243" t="s">
        <v>5239</v>
      </c>
      <c r="H133" s="67" t="s">
        <v>1041</v>
      </c>
      <c r="I133" s="243" t="s">
        <v>5239</v>
      </c>
      <c r="J133" s="65"/>
      <c r="K133" s="65"/>
      <c r="L133" s="196"/>
      <c r="M133" s="196"/>
      <c r="N133" s="117"/>
      <c r="O133" s="171"/>
      <c r="P133" s="65"/>
      <c r="Q133" s="65"/>
      <c r="R133" s="65"/>
      <c r="S133" s="261"/>
      <c r="T133" s="261"/>
      <c r="U133" s="261"/>
      <c r="V133" s="261"/>
      <c r="W133" s="261"/>
      <c r="X133" s="261"/>
    </row>
    <row r="134" spans="1:24" s="61" customFormat="1" ht="15.75" customHeight="1">
      <c r="A134" s="243" t="s">
        <v>5233</v>
      </c>
      <c r="B134" s="65"/>
      <c r="C134" s="67" t="s">
        <v>4331</v>
      </c>
      <c r="D134" s="243" t="s">
        <v>5236</v>
      </c>
      <c r="E134" s="321" t="s">
        <v>1013</v>
      </c>
      <c r="F134" s="243">
        <v>67</v>
      </c>
      <c r="G134" s="243" t="s">
        <v>5237</v>
      </c>
      <c r="H134" s="67" t="s">
        <v>1041</v>
      </c>
      <c r="I134" s="243" t="s">
        <v>5237</v>
      </c>
      <c r="J134" s="65"/>
      <c r="K134" s="65"/>
      <c r="L134" s="196"/>
      <c r="M134" s="196"/>
      <c r="N134" s="117"/>
      <c r="O134" s="171"/>
      <c r="P134" s="65"/>
      <c r="Q134" s="65"/>
      <c r="R134" s="65"/>
      <c r="S134" s="261"/>
      <c r="T134" s="261"/>
      <c r="U134" s="261"/>
      <c r="V134" s="261"/>
      <c r="W134" s="261"/>
      <c r="X134" s="261"/>
    </row>
    <row r="135" spans="1:24" s="61" customFormat="1" ht="15.75" customHeight="1">
      <c r="A135" s="243" t="s">
        <v>5233</v>
      </c>
      <c r="B135" s="65"/>
      <c r="C135" s="67" t="s">
        <v>4331</v>
      </c>
      <c r="D135" s="243" t="s">
        <v>5234</v>
      </c>
      <c r="E135" s="321" t="s">
        <v>1013</v>
      </c>
      <c r="F135" s="243">
        <v>61</v>
      </c>
      <c r="G135" s="243" t="s">
        <v>5235</v>
      </c>
      <c r="H135" s="67" t="s">
        <v>1041</v>
      </c>
      <c r="I135" s="243" t="s">
        <v>5235</v>
      </c>
      <c r="J135" s="65"/>
      <c r="K135" s="65"/>
      <c r="L135" s="196"/>
      <c r="M135" s="196"/>
      <c r="N135" s="117"/>
      <c r="O135" s="171"/>
      <c r="P135" s="65"/>
      <c r="Q135" s="65"/>
      <c r="R135" s="65"/>
      <c r="S135" s="261"/>
      <c r="T135" s="261"/>
      <c r="U135" s="261"/>
      <c r="V135" s="261"/>
      <c r="W135" s="261"/>
      <c r="X135" s="261"/>
    </row>
    <row r="136" spans="1:24" s="61" customFormat="1" ht="15.75" customHeight="1">
      <c r="A136" s="243" t="s">
        <v>5218</v>
      </c>
      <c r="B136" s="65"/>
      <c r="C136" s="67" t="s">
        <v>4331</v>
      </c>
      <c r="D136" s="243" t="s">
        <v>5231</v>
      </c>
      <c r="E136" s="321" t="s">
        <v>1013</v>
      </c>
      <c r="F136" s="243">
        <v>57</v>
      </c>
      <c r="G136" s="243" t="s">
        <v>5232</v>
      </c>
      <c r="H136" s="67" t="s">
        <v>1041</v>
      </c>
      <c r="I136" s="243" t="s">
        <v>5232</v>
      </c>
      <c r="J136" s="65"/>
      <c r="K136" s="65"/>
      <c r="L136" s="196"/>
      <c r="M136" s="196"/>
      <c r="N136" s="117"/>
      <c r="O136" s="171"/>
      <c r="P136" s="65"/>
      <c r="Q136" s="65"/>
      <c r="R136" s="65"/>
      <c r="S136" s="261"/>
      <c r="T136" s="261"/>
      <c r="U136" s="261"/>
      <c r="V136" s="261"/>
      <c r="W136" s="261"/>
      <c r="X136" s="261"/>
    </row>
    <row r="137" spans="1:24" s="61" customFormat="1" ht="15.75" customHeight="1">
      <c r="A137" s="243" t="s">
        <v>5218</v>
      </c>
      <c r="B137" s="65"/>
      <c r="C137" s="67" t="s">
        <v>4331</v>
      </c>
      <c r="D137" s="243" t="s">
        <v>5229</v>
      </c>
      <c r="E137" s="321" t="s">
        <v>1013</v>
      </c>
      <c r="F137" s="243">
        <v>74</v>
      </c>
      <c r="G137" s="243" t="s">
        <v>5230</v>
      </c>
      <c r="H137" s="67" t="s">
        <v>1041</v>
      </c>
      <c r="I137" s="243" t="s">
        <v>5230</v>
      </c>
      <c r="J137" s="65"/>
      <c r="K137" s="65"/>
      <c r="L137" s="196"/>
      <c r="M137" s="196"/>
      <c r="N137" s="117"/>
      <c r="O137" s="171"/>
      <c r="P137" s="65"/>
      <c r="Q137" s="65"/>
      <c r="R137" s="65"/>
      <c r="S137" s="261"/>
      <c r="T137" s="261"/>
      <c r="U137" s="261"/>
      <c r="V137" s="261"/>
      <c r="W137" s="261"/>
      <c r="X137" s="261"/>
    </row>
    <row r="138" spans="1:24" s="61" customFormat="1" ht="15.75" customHeight="1">
      <c r="A138" s="243" t="s">
        <v>5218</v>
      </c>
      <c r="B138" s="65"/>
      <c r="C138" s="67" t="s">
        <v>4331</v>
      </c>
      <c r="D138" s="243" t="s">
        <v>5227</v>
      </c>
      <c r="E138" s="321" t="s">
        <v>1013</v>
      </c>
      <c r="F138" s="243">
        <v>54</v>
      </c>
      <c r="G138" s="243" t="s">
        <v>5228</v>
      </c>
      <c r="H138" s="67" t="s">
        <v>1041</v>
      </c>
      <c r="I138" s="243" t="s">
        <v>5228</v>
      </c>
      <c r="J138" s="65"/>
      <c r="K138" s="65"/>
      <c r="L138" s="196"/>
      <c r="M138" s="196"/>
      <c r="N138" s="117"/>
      <c r="O138" s="171"/>
      <c r="P138" s="65"/>
      <c r="Q138" s="65"/>
      <c r="R138" s="65"/>
      <c r="S138" s="261"/>
      <c r="T138" s="261"/>
      <c r="U138" s="261"/>
      <c r="V138" s="261"/>
      <c r="W138" s="261"/>
      <c r="X138" s="261"/>
    </row>
    <row r="139" spans="1:24" s="61" customFormat="1" ht="15.75" customHeight="1">
      <c r="A139" s="243" t="s">
        <v>5218</v>
      </c>
      <c r="B139" s="65"/>
      <c r="C139" s="67" t="s">
        <v>4331</v>
      </c>
      <c r="D139" s="243" t="s">
        <v>5225</v>
      </c>
      <c r="E139" s="321" t="s">
        <v>1013</v>
      </c>
      <c r="F139" s="243">
        <v>51</v>
      </c>
      <c r="G139" s="243" t="s">
        <v>5226</v>
      </c>
      <c r="H139" s="67" t="s">
        <v>1041</v>
      </c>
      <c r="I139" s="243" t="s">
        <v>5226</v>
      </c>
      <c r="J139" s="65"/>
      <c r="K139" s="65"/>
      <c r="L139" s="196"/>
      <c r="M139" s="196"/>
      <c r="N139" s="117"/>
      <c r="O139" s="171"/>
      <c r="P139" s="65"/>
      <c r="Q139" s="65"/>
      <c r="R139" s="65"/>
      <c r="S139" s="261"/>
      <c r="T139" s="261"/>
      <c r="U139" s="261"/>
      <c r="V139" s="261"/>
      <c r="W139" s="261"/>
      <c r="X139" s="261"/>
    </row>
    <row r="140" spans="1:24" s="61" customFormat="1" ht="15.75" customHeight="1">
      <c r="A140" s="243" t="s">
        <v>5218</v>
      </c>
      <c r="B140" s="65"/>
      <c r="C140" s="67" t="s">
        <v>4331</v>
      </c>
      <c r="D140" s="243" t="s">
        <v>5223</v>
      </c>
      <c r="E140" s="321" t="s">
        <v>1013</v>
      </c>
      <c r="F140" s="243">
        <v>72</v>
      </c>
      <c r="G140" s="243" t="s">
        <v>5224</v>
      </c>
      <c r="H140" s="67" t="s">
        <v>1041</v>
      </c>
      <c r="I140" s="243" t="s">
        <v>5224</v>
      </c>
      <c r="J140" s="65"/>
      <c r="K140" s="65"/>
      <c r="L140" s="196"/>
      <c r="M140" s="196"/>
      <c r="N140" s="117"/>
      <c r="O140" s="171"/>
      <c r="P140" s="65"/>
      <c r="Q140" s="65"/>
      <c r="R140" s="65"/>
      <c r="S140" s="261"/>
      <c r="T140" s="261"/>
      <c r="U140" s="261"/>
      <c r="V140" s="261"/>
      <c r="W140" s="261"/>
      <c r="X140" s="261"/>
    </row>
    <row r="141" spans="1:24" s="61" customFormat="1" ht="15.75" customHeight="1">
      <c r="A141" s="243" t="s">
        <v>5218</v>
      </c>
      <c r="B141" s="65"/>
      <c r="C141" s="67" t="s">
        <v>4331</v>
      </c>
      <c r="D141" s="243" t="s">
        <v>5221</v>
      </c>
      <c r="E141" s="321" t="s">
        <v>1021</v>
      </c>
      <c r="F141" s="243">
        <v>66</v>
      </c>
      <c r="G141" s="243" t="s">
        <v>5222</v>
      </c>
      <c r="H141" s="67" t="s">
        <v>1041</v>
      </c>
      <c r="I141" s="243" t="s">
        <v>5222</v>
      </c>
      <c r="J141" s="65"/>
      <c r="K141" s="65"/>
      <c r="L141" s="196"/>
      <c r="M141" s="196"/>
      <c r="N141" s="117"/>
      <c r="O141" s="171"/>
      <c r="P141" s="65"/>
      <c r="Q141" s="65"/>
      <c r="R141" s="65"/>
      <c r="S141" s="261"/>
      <c r="T141" s="261"/>
      <c r="U141" s="261"/>
      <c r="V141" s="261"/>
      <c r="W141" s="261"/>
      <c r="X141" s="261"/>
    </row>
    <row r="142" spans="1:24" s="61" customFormat="1" ht="15.75" customHeight="1">
      <c r="A142" s="243" t="s">
        <v>5218</v>
      </c>
      <c r="B142" s="65"/>
      <c r="C142" s="67" t="s">
        <v>4331</v>
      </c>
      <c r="D142" s="243" t="s">
        <v>5219</v>
      </c>
      <c r="E142" s="321" t="s">
        <v>1013</v>
      </c>
      <c r="F142" s="243">
        <v>67</v>
      </c>
      <c r="G142" s="243" t="s">
        <v>5220</v>
      </c>
      <c r="H142" s="67" t="s">
        <v>1041</v>
      </c>
      <c r="I142" s="243" t="s">
        <v>5220</v>
      </c>
      <c r="J142" s="65"/>
      <c r="K142" s="65"/>
      <c r="L142" s="196"/>
      <c r="M142" s="196"/>
      <c r="N142" s="117"/>
      <c r="O142" s="171"/>
      <c r="P142" s="65"/>
      <c r="Q142" s="65"/>
      <c r="R142" s="65"/>
      <c r="S142" s="261"/>
      <c r="T142" s="261"/>
      <c r="U142" s="261"/>
      <c r="V142" s="261"/>
      <c r="W142" s="261"/>
      <c r="X142" s="261"/>
    </row>
    <row r="143" spans="1:24" s="61" customFormat="1" ht="15.75" customHeight="1">
      <c r="A143" s="243" t="s">
        <v>5209</v>
      </c>
      <c r="B143" s="65"/>
      <c r="C143" s="67" t="s">
        <v>4331</v>
      </c>
      <c r="D143" s="243" t="s">
        <v>5216</v>
      </c>
      <c r="E143" s="321" t="s">
        <v>1013</v>
      </c>
      <c r="F143" s="243">
        <v>56</v>
      </c>
      <c r="G143" s="243" t="s">
        <v>5217</v>
      </c>
      <c r="H143" s="67" t="s">
        <v>1041</v>
      </c>
      <c r="I143" s="243" t="s">
        <v>5217</v>
      </c>
      <c r="J143" s="65"/>
      <c r="K143" s="65"/>
      <c r="L143" s="196"/>
      <c r="M143" s="196"/>
      <c r="N143" s="117"/>
      <c r="O143" s="171"/>
      <c r="P143" s="65"/>
      <c r="Q143" s="65"/>
      <c r="R143" s="65"/>
      <c r="S143" s="261"/>
      <c r="T143" s="261"/>
      <c r="U143" s="261"/>
      <c r="V143" s="261"/>
      <c r="W143" s="261"/>
      <c r="X143" s="261"/>
    </row>
    <row r="144" spans="1:24" s="61" customFormat="1" ht="15.75" customHeight="1">
      <c r="A144" s="243" t="s">
        <v>5209</v>
      </c>
      <c r="B144" s="65"/>
      <c r="C144" s="67" t="s">
        <v>4331</v>
      </c>
      <c r="D144" s="243" t="s">
        <v>5214</v>
      </c>
      <c r="E144" s="321" t="s">
        <v>1013</v>
      </c>
      <c r="F144" s="243">
        <v>56</v>
      </c>
      <c r="G144" s="243" t="s">
        <v>5215</v>
      </c>
      <c r="H144" s="67" t="s">
        <v>1041</v>
      </c>
      <c r="I144" s="243" t="s">
        <v>5215</v>
      </c>
      <c r="J144" s="65"/>
      <c r="K144" s="65"/>
      <c r="L144" s="196"/>
      <c r="M144" s="196"/>
      <c r="N144" s="117"/>
      <c r="O144" s="171"/>
      <c r="P144" s="65"/>
      <c r="Q144" s="65"/>
      <c r="R144" s="65"/>
      <c r="S144" s="261"/>
      <c r="T144" s="261"/>
      <c r="U144" s="261"/>
      <c r="V144" s="261"/>
      <c r="W144" s="261"/>
      <c r="X144" s="261"/>
    </row>
    <row r="145" spans="1:24" s="61" customFormat="1" ht="15.75" customHeight="1">
      <c r="A145" s="243" t="s">
        <v>5209</v>
      </c>
      <c r="B145" s="65"/>
      <c r="C145" s="67" t="s">
        <v>4331</v>
      </c>
      <c r="D145" s="243" t="s">
        <v>5212</v>
      </c>
      <c r="E145" s="321" t="s">
        <v>1021</v>
      </c>
      <c r="F145" s="243">
        <v>47</v>
      </c>
      <c r="G145" s="243" t="s">
        <v>5213</v>
      </c>
      <c r="H145" s="67" t="s">
        <v>1041</v>
      </c>
      <c r="I145" s="243" t="s">
        <v>5213</v>
      </c>
      <c r="J145" s="65"/>
      <c r="K145" s="65"/>
      <c r="L145" s="196"/>
      <c r="M145" s="196"/>
      <c r="N145" s="117"/>
      <c r="O145" s="171"/>
      <c r="P145" s="65"/>
      <c r="Q145" s="65"/>
      <c r="R145" s="65"/>
      <c r="S145" s="261"/>
      <c r="T145" s="261"/>
      <c r="U145" s="261"/>
      <c r="V145" s="261"/>
      <c r="W145" s="261"/>
      <c r="X145" s="261"/>
    </row>
    <row r="146" spans="1:24" s="61" customFormat="1" ht="15.75" customHeight="1">
      <c r="A146" s="243" t="s">
        <v>5209</v>
      </c>
      <c r="B146" s="65"/>
      <c r="C146" s="67" t="s">
        <v>4331</v>
      </c>
      <c r="D146" s="243" t="s">
        <v>5210</v>
      </c>
      <c r="E146" s="321" t="s">
        <v>1021</v>
      </c>
      <c r="F146" s="243">
        <v>80</v>
      </c>
      <c r="G146" s="243" t="s">
        <v>5211</v>
      </c>
      <c r="H146" s="67" t="s">
        <v>1041</v>
      </c>
      <c r="I146" s="243" t="s">
        <v>5211</v>
      </c>
      <c r="J146" s="65"/>
      <c r="K146" s="65"/>
      <c r="L146" s="196"/>
      <c r="M146" s="196"/>
      <c r="N146" s="117"/>
      <c r="O146" s="171"/>
      <c r="P146" s="65"/>
      <c r="Q146" s="65"/>
      <c r="R146" s="65"/>
      <c r="S146" s="261"/>
      <c r="T146" s="261"/>
      <c r="U146" s="261"/>
      <c r="V146" s="261"/>
      <c r="W146" s="261"/>
      <c r="X146" s="261"/>
    </row>
    <row r="147" spans="1:24" s="61" customFormat="1" ht="15.75" customHeight="1">
      <c r="A147" s="243" t="s">
        <v>5202</v>
      </c>
      <c r="B147" s="65"/>
      <c r="C147" s="67" t="s">
        <v>4331</v>
      </c>
      <c r="D147" s="243" t="s">
        <v>5207</v>
      </c>
      <c r="E147" s="321" t="s">
        <v>1013</v>
      </c>
      <c r="F147" s="243">
        <v>49</v>
      </c>
      <c r="G147" s="243" t="s">
        <v>5208</v>
      </c>
      <c r="H147" s="67" t="s">
        <v>1041</v>
      </c>
      <c r="I147" s="243" t="s">
        <v>5208</v>
      </c>
      <c r="J147" s="65"/>
      <c r="K147" s="65"/>
      <c r="L147" s="196"/>
      <c r="M147" s="196"/>
      <c r="N147" s="117"/>
      <c r="O147" s="171"/>
      <c r="P147" s="65"/>
      <c r="Q147" s="65"/>
      <c r="R147" s="65"/>
      <c r="S147" s="261"/>
      <c r="T147" s="261"/>
      <c r="U147" s="261"/>
      <c r="V147" s="261"/>
      <c r="W147" s="261"/>
      <c r="X147" s="261"/>
    </row>
    <row r="148" spans="1:24" s="61" customFormat="1" ht="15.75" customHeight="1">
      <c r="A148" s="243" t="s">
        <v>5202</v>
      </c>
      <c r="B148" s="65"/>
      <c r="C148" s="67" t="s">
        <v>4331</v>
      </c>
      <c r="D148" s="243" t="s">
        <v>5205</v>
      </c>
      <c r="E148" s="321" t="s">
        <v>1013</v>
      </c>
      <c r="F148" s="243">
        <v>50</v>
      </c>
      <c r="G148" s="243" t="s">
        <v>5206</v>
      </c>
      <c r="H148" s="67" t="s">
        <v>1041</v>
      </c>
      <c r="I148" s="243" t="s">
        <v>5206</v>
      </c>
      <c r="J148" s="65"/>
      <c r="K148" s="65"/>
      <c r="L148" s="196"/>
      <c r="M148" s="196"/>
      <c r="N148" s="117"/>
      <c r="O148" s="171"/>
      <c r="P148" s="65"/>
      <c r="Q148" s="65"/>
      <c r="R148" s="65"/>
      <c r="S148" s="261"/>
      <c r="T148" s="261"/>
      <c r="U148" s="261"/>
      <c r="V148" s="261"/>
      <c r="W148" s="261"/>
      <c r="X148" s="261"/>
    </row>
    <row r="149" spans="1:24" s="61" customFormat="1" ht="15.75" customHeight="1">
      <c r="A149" s="243" t="s">
        <v>5202</v>
      </c>
      <c r="B149" s="65"/>
      <c r="C149" s="67" t="s">
        <v>4331</v>
      </c>
      <c r="D149" s="243" t="s">
        <v>5203</v>
      </c>
      <c r="E149" s="321" t="s">
        <v>1013</v>
      </c>
      <c r="F149" s="243">
        <v>55</v>
      </c>
      <c r="G149" s="243" t="s">
        <v>5204</v>
      </c>
      <c r="H149" s="67" t="s">
        <v>1041</v>
      </c>
      <c r="I149" s="243" t="s">
        <v>5204</v>
      </c>
      <c r="J149" s="65"/>
      <c r="K149" s="65"/>
      <c r="L149" s="196"/>
      <c r="M149" s="196"/>
      <c r="N149" s="117"/>
      <c r="O149" s="171"/>
      <c r="P149" s="65"/>
      <c r="Q149" s="65"/>
      <c r="R149" s="65"/>
      <c r="S149" s="261"/>
      <c r="T149" s="261"/>
      <c r="U149" s="261"/>
      <c r="V149" s="261"/>
      <c r="W149" s="261"/>
      <c r="X149" s="261"/>
    </row>
    <row r="150" spans="1:24" s="61" customFormat="1" ht="15.75" customHeight="1">
      <c r="A150" s="243" t="s">
        <v>5199</v>
      </c>
      <c r="B150" s="65"/>
      <c r="C150" s="67" t="s">
        <v>4331</v>
      </c>
      <c r="D150" s="243" t="s">
        <v>5200</v>
      </c>
      <c r="E150" s="321" t="s">
        <v>1013</v>
      </c>
      <c r="F150" s="243">
        <v>57</v>
      </c>
      <c r="G150" s="243" t="s">
        <v>5201</v>
      </c>
      <c r="H150" s="67" t="s">
        <v>1041</v>
      </c>
      <c r="I150" s="243" t="s">
        <v>5201</v>
      </c>
      <c r="J150" s="65"/>
      <c r="K150" s="65"/>
      <c r="L150" s="196"/>
      <c r="M150" s="196"/>
      <c r="N150" s="117"/>
      <c r="O150" s="171"/>
      <c r="P150" s="65"/>
      <c r="Q150" s="65"/>
      <c r="R150" s="65"/>
      <c r="S150" s="261"/>
      <c r="T150" s="261"/>
      <c r="U150" s="261"/>
      <c r="V150" s="261"/>
      <c r="W150" s="261"/>
      <c r="X150" s="261"/>
    </row>
    <row r="151" spans="1:24" s="61" customFormat="1" ht="15.75" customHeight="1">
      <c r="A151" s="243" t="s">
        <v>5196</v>
      </c>
      <c r="B151" s="65"/>
      <c r="C151" s="67" t="s">
        <v>4331</v>
      </c>
      <c r="D151" s="243" t="s">
        <v>5197</v>
      </c>
      <c r="E151" s="321" t="s">
        <v>1013</v>
      </c>
      <c r="F151" s="243">
        <v>56</v>
      </c>
      <c r="G151" s="243" t="s">
        <v>5198</v>
      </c>
      <c r="H151" s="67" t="s">
        <v>1041</v>
      </c>
      <c r="I151" s="243" t="s">
        <v>5198</v>
      </c>
      <c r="J151" s="65"/>
      <c r="K151" s="65"/>
      <c r="L151" s="196"/>
      <c r="M151" s="196"/>
      <c r="N151" s="117"/>
      <c r="O151" s="171"/>
      <c r="P151" s="65"/>
      <c r="Q151" s="65"/>
      <c r="R151" s="65"/>
      <c r="S151" s="261"/>
      <c r="T151" s="261"/>
      <c r="U151" s="261"/>
      <c r="V151" s="261"/>
      <c r="W151" s="261"/>
      <c r="X151" s="261"/>
    </row>
    <row r="152" spans="1:24" s="61" customFormat="1" ht="15.75" customHeight="1">
      <c r="A152" s="243" t="s">
        <v>5189</v>
      </c>
      <c r="B152" s="65"/>
      <c r="C152" s="67" t="s">
        <v>4331</v>
      </c>
      <c r="D152" s="243" t="s">
        <v>5194</v>
      </c>
      <c r="E152" s="321" t="s">
        <v>1013</v>
      </c>
      <c r="F152" s="243">
        <v>44</v>
      </c>
      <c r="G152" s="243" t="s">
        <v>5195</v>
      </c>
      <c r="H152" s="67" t="s">
        <v>1041</v>
      </c>
      <c r="I152" s="243" t="s">
        <v>5195</v>
      </c>
      <c r="J152" s="65"/>
      <c r="K152" s="65"/>
      <c r="L152" s="196"/>
      <c r="M152" s="196"/>
      <c r="N152" s="117"/>
      <c r="O152" s="171"/>
      <c r="P152" s="65"/>
      <c r="Q152" s="65"/>
      <c r="R152" s="65"/>
      <c r="S152" s="261"/>
      <c r="T152" s="261"/>
      <c r="U152" s="261"/>
      <c r="V152" s="261"/>
      <c r="W152" s="261"/>
      <c r="X152" s="261"/>
    </row>
    <row r="153" spans="1:24" s="61" customFormat="1" ht="15.75" customHeight="1">
      <c r="A153" s="243" t="s">
        <v>5189</v>
      </c>
      <c r="B153" s="65"/>
      <c r="C153" s="67" t="s">
        <v>4331</v>
      </c>
      <c r="D153" s="243" t="s">
        <v>5192</v>
      </c>
      <c r="E153" s="321" t="s">
        <v>1013</v>
      </c>
      <c r="F153" s="243">
        <v>46</v>
      </c>
      <c r="G153" s="243" t="s">
        <v>5193</v>
      </c>
      <c r="H153" s="67" t="s">
        <v>1041</v>
      </c>
      <c r="I153" s="243" t="s">
        <v>5193</v>
      </c>
      <c r="J153" s="65"/>
      <c r="K153" s="65"/>
      <c r="L153" s="196"/>
      <c r="M153" s="196"/>
      <c r="N153" s="117"/>
      <c r="O153" s="171"/>
      <c r="P153" s="65"/>
      <c r="Q153" s="65"/>
      <c r="R153" s="65"/>
      <c r="S153" s="261"/>
      <c r="T153" s="261"/>
      <c r="U153" s="261"/>
      <c r="V153" s="261"/>
      <c r="W153" s="261"/>
      <c r="X153" s="261"/>
    </row>
    <row r="154" spans="1:24" s="61" customFormat="1" ht="15.75" customHeight="1">
      <c r="A154" s="243" t="s">
        <v>5189</v>
      </c>
      <c r="B154" s="65"/>
      <c r="C154" s="67" t="s">
        <v>4331</v>
      </c>
      <c r="D154" s="243" t="s">
        <v>5190</v>
      </c>
      <c r="E154" s="321" t="s">
        <v>1021</v>
      </c>
      <c r="F154" s="243">
        <v>29</v>
      </c>
      <c r="G154" s="243" t="s">
        <v>5191</v>
      </c>
      <c r="H154" s="67" t="s">
        <v>1041</v>
      </c>
      <c r="I154" s="243" t="s">
        <v>5191</v>
      </c>
      <c r="J154" s="65"/>
      <c r="K154" s="65"/>
      <c r="L154" s="196"/>
      <c r="M154" s="196"/>
      <c r="N154" s="117"/>
      <c r="O154" s="171"/>
      <c r="P154" s="65"/>
      <c r="Q154" s="65"/>
      <c r="R154" s="65"/>
      <c r="S154" s="261"/>
      <c r="T154" s="261"/>
      <c r="U154" s="261"/>
      <c r="V154" s="261"/>
      <c r="W154" s="261"/>
      <c r="X154" s="261"/>
    </row>
    <row r="155" spans="1:24" s="61" customFormat="1" ht="15.75" customHeight="1">
      <c r="A155" s="243" t="s">
        <v>5182</v>
      </c>
      <c r="B155" s="65"/>
      <c r="C155" s="67" t="s">
        <v>4331</v>
      </c>
      <c r="D155" s="243" t="s">
        <v>5187</v>
      </c>
      <c r="E155" s="321" t="s">
        <v>1013</v>
      </c>
      <c r="F155" s="243">
        <v>54</v>
      </c>
      <c r="G155" s="243" t="s">
        <v>5188</v>
      </c>
      <c r="H155" s="67" t="s">
        <v>1041</v>
      </c>
      <c r="I155" s="243" t="s">
        <v>5188</v>
      </c>
      <c r="J155" s="65"/>
      <c r="K155" s="65"/>
      <c r="L155" s="196"/>
      <c r="M155" s="196"/>
      <c r="N155" s="117"/>
      <c r="O155" s="171"/>
      <c r="P155" s="65"/>
      <c r="Q155" s="65"/>
      <c r="R155" s="65"/>
      <c r="S155" s="261"/>
      <c r="T155" s="261"/>
      <c r="U155" s="261"/>
      <c r="V155" s="261"/>
      <c r="W155" s="261"/>
      <c r="X155" s="261"/>
    </row>
    <row r="156" spans="1:24" s="61" customFormat="1" ht="15.75" customHeight="1">
      <c r="A156" s="243" t="s">
        <v>5182</v>
      </c>
      <c r="B156" s="65"/>
      <c r="C156" s="67" t="s">
        <v>4331</v>
      </c>
      <c r="D156" s="243" t="s">
        <v>5185</v>
      </c>
      <c r="E156" s="321" t="s">
        <v>1013</v>
      </c>
      <c r="F156" s="243">
        <v>58</v>
      </c>
      <c r="G156" s="243" t="s">
        <v>5186</v>
      </c>
      <c r="H156" s="67" t="s">
        <v>1041</v>
      </c>
      <c r="I156" s="243" t="s">
        <v>5186</v>
      </c>
      <c r="J156" s="65"/>
      <c r="K156" s="65"/>
      <c r="L156" s="196"/>
      <c r="M156" s="196"/>
      <c r="N156" s="117"/>
      <c r="O156" s="171"/>
      <c r="P156" s="65"/>
      <c r="Q156" s="65"/>
      <c r="R156" s="65"/>
      <c r="S156" s="261"/>
      <c r="T156" s="261"/>
      <c r="U156" s="261"/>
      <c r="V156" s="261"/>
      <c r="W156" s="261"/>
      <c r="X156" s="261"/>
    </row>
    <row r="157" spans="1:24" s="61" customFormat="1" ht="15.75" customHeight="1">
      <c r="A157" s="243" t="s">
        <v>5182</v>
      </c>
      <c r="B157" s="65"/>
      <c r="C157" s="67" t="s">
        <v>4331</v>
      </c>
      <c r="D157" s="243" t="s">
        <v>5183</v>
      </c>
      <c r="E157" s="321" t="s">
        <v>1021</v>
      </c>
      <c r="F157" s="243">
        <v>53</v>
      </c>
      <c r="G157" s="243" t="s">
        <v>5184</v>
      </c>
      <c r="H157" s="67" t="s">
        <v>1041</v>
      </c>
      <c r="I157" s="243" t="s">
        <v>5184</v>
      </c>
      <c r="J157" s="65"/>
      <c r="K157" s="65"/>
      <c r="L157" s="196"/>
      <c r="M157" s="196"/>
      <c r="N157" s="117"/>
      <c r="O157" s="171"/>
      <c r="P157" s="65"/>
      <c r="Q157" s="65"/>
      <c r="R157" s="65"/>
      <c r="S157" s="261"/>
      <c r="T157" s="261"/>
      <c r="U157" s="261"/>
      <c r="V157" s="261"/>
      <c r="W157" s="261"/>
      <c r="X157" s="261"/>
    </row>
    <row r="158" spans="1:24" s="61" customFormat="1" ht="15.75" customHeight="1">
      <c r="A158" s="243" t="s">
        <v>5179</v>
      </c>
      <c r="B158" s="65"/>
      <c r="C158" s="67" t="s">
        <v>4331</v>
      </c>
      <c r="D158" s="243" t="s">
        <v>5180</v>
      </c>
      <c r="E158" s="321" t="s">
        <v>1021</v>
      </c>
      <c r="F158" s="243">
        <v>57</v>
      </c>
      <c r="G158" s="243" t="s">
        <v>5181</v>
      </c>
      <c r="H158" s="67" t="s">
        <v>1041</v>
      </c>
      <c r="I158" s="243" t="s">
        <v>5181</v>
      </c>
      <c r="J158" s="65"/>
      <c r="K158" s="65"/>
      <c r="L158" s="196"/>
      <c r="M158" s="196"/>
      <c r="N158" s="117"/>
      <c r="O158" s="171"/>
      <c r="P158" s="65"/>
      <c r="Q158" s="65"/>
      <c r="R158" s="65"/>
      <c r="S158" s="261"/>
      <c r="T158" s="261"/>
      <c r="U158" s="261"/>
      <c r="V158" s="261"/>
      <c r="W158" s="261"/>
      <c r="X158" s="261"/>
    </row>
    <row r="159" spans="1:24" s="61" customFormat="1" ht="15.75" customHeight="1">
      <c r="A159" s="243" t="s">
        <v>5174</v>
      </c>
      <c r="B159" s="65"/>
      <c r="C159" s="67" t="s">
        <v>4331</v>
      </c>
      <c r="D159" s="243" t="s">
        <v>5177</v>
      </c>
      <c r="E159" s="321" t="s">
        <v>1013</v>
      </c>
      <c r="F159" s="243">
        <v>83</v>
      </c>
      <c r="G159" s="243" t="s">
        <v>5178</v>
      </c>
      <c r="H159" s="67" t="s">
        <v>1041</v>
      </c>
      <c r="I159" s="243" t="s">
        <v>5178</v>
      </c>
      <c r="J159" s="65"/>
      <c r="K159" s="65"/>
      <c r="L159" s="196"/>
      <c r="M159" s="196"/>
      <c r="N159" s="117"/>
      <c r="O159" s="171"/>
      <c r="P159" s="65"/>
      <c r="Q159" s="65"/>
      <c r="R159" s="65"/>
      <c r="S159" s="261"/>
      <c r="T159" s="261"/>
      <c r="U159" s="261"/>
      <c r="V159" s="261"/>
      <c r="W159" s="261"/>
      <c r="X159" s="261"/>
    </row>
    <row r="160" spans="1:24" s="61" customFormat="1" ht="15.75" customHeight="1">
      <c r="A160" s="243" t="s">
        <v>5174</v>
      </c>
      <c r="B160" s="65"/>
      <c r="C160" s="67" t="s">
        <v>4331</v>
      </c>
      <c r="D160" s="243" t="s">
        <v>5175</v>
      </c>
      <c r="E160" s="321" t="s">
        <v>1013</v>
      </c>
      <c r="F160" s="243">
        <v>58</v>
      </c>
      <c r="G160" s="243" t="s">
        <v>5176</v>
      </c>
      <c r="H160" s="67" t="s">
        <v>1041</v>
      </c>
      <c r="I160" s="243" t="s">
        <v>5176</v>
      </c>
      <c r="J160" s="65"/>
      <c r="K160" s="65"/>
      <c r="L160" s="196"/>
      <c r="M160" s="196"/>
      <c r="N160" s="117"/>
      <c r="O160" s="171"/>
      <c r="P160" s="65"/>
      <c r="Q160" s="65"/>
      <c r="R160" s="65"/>
      <c r="S160" s="261"/>
      <c r="T160" s="261"/>
      <c r="U160" s="261"/>
      <c r="V160" s="261"/>
      <c r="W160" s="261"/>
      <c r="X160" s="261"/>
    </row>
    <row r="161" spans="1:24" s="61" customFormat="1" ht="15.75" customHeight="1">
      <c r="A161" s="243" t="s">
        <v>5171</v>
      </c>
      <c r="B161" s="65"/>
      <c r="C161" s="67" t="s">
        <v>4331</v>
      </c>
      <c r="D161" s="243" t="s">
        <v>5172</v>
      </c>
      <c r="E161" s="321" t="s">
        <v>1021</v>
      </c>
      <c r="F161" s="243">
        <v>68</v>
      </c>
      <c r="G161" s="243" t="s">
        <v>5173</v>
      </c>
      <c r="H161" s="67" t="s">
        <v>1041</v>
      </c>
      <c r="I161" s="243" t="s">
        <v>5173</v>
      </c>
      <c r="J161" s="65"/>
      <c r="K161" s="65"/>
      <c r="L161" s="196"/>
      <c r="M161" s="196"/>
      <c r="N161" s="117"/>
      <c r="O161" s="171"/>
      <c r="P161" s="65"/>
      <c r="Q161" s="65"/>
      <c r="R161" s="65"/>
      <c r="S161" s="261"/>
      <c r="T161" s="261"/>
      <c r="U161" s="261"/>
      <c r="V161" s="261"/>
      <c r="W161" s="261"/>
      <c r="X161" s="261"/>
    </row>
    <row r="162" spans="1:24" s="61" customFormat="1" ht="15.75" customHeight="1">
      <c r="A162" s="243" t="s">
        <v>5166</v>
      </c>
      <c r="B162" s="65"/>
      <c r="C162" s="67" t="s">
        <v>4331</v>
      </c>
      <c r="D162" s="243" t="s">
        <v>5169</v>
      </c>
      <c r="E162" s="321" t="s">
        <v>1013</v>
      </c>
      <c r="F162" s="243">
        <v>55</v>
      </c>
      <c r="G162" s="243" t="s">
        <v>5170</v>
      </c>
      <c r="H162" s="67" t="s">
        <v>1041</v>
      </c>
      <c r="I162" s="243" t="s">
        <v>5170</v>
      </c>
      <c r="J162" s="65"/>
      <c r="K162" s="65"/>
      <c r="L162" s="196"/>
      <c r="M162" s="196"/>
      <c r="N162" s="117"/>
      <c r="O162" s="171"/>
      <c r="P162" s="65"/>
      <c r="Q162" s="65"/>
      <c r="R162" s="65"/>
      <c r="S162" s="261"/>
      <c r="T162" s="261"/>
      <c r="U162" s="261"/>
      <c r="V162" s="261"/>
      <c r="W162" s="261"/>
      <c r="X162" s="261"/>
    </row>
    <row r="163" spans="1:24" s="61" customFormat="1" ht="15.75" customHeight="1">
      <c r="A163" s="243" t="s">
        <v>5166</v>
      </c>
      <c r="B163" s="65"/>
      <c r="C163" s="67" t="s">
        <v>4331</v>
      </c>
      <c r="D163" s="243" t="s">
        <v>5167</v>
      </c>
      <c r="E163" s="321" t="s">
        <v>1013</v>
      </c>
      <c r="F163" s="243">
        <v>71</v>
      </c>
      <c r="G163" s="243" t="s">
        <v>5168</v>
      </c>
      <c r="H163" s="67" t="s">
        <v>1041</v>
      </c>
      <c r="I163" s="243" t="s">
        <v>5168</v>
      </c>
      <c r="J163" s="65"/>
      <c r="K163" s="65"/>
      <c r="L163" s="196"/>
      <c r="M163" s="196"/>
      <c r="N163" s="117"/>
      <c r="O163" s="171"/>
      <c r="P163" s="65"/>
      <c r="Q163" s="65"/>
      <c r="R163" s="65"/>
      <c r="S163" s="261"/>
      <c r="T163" s="261"/>
      <c r="U163" s="261"/>
      <c r="V163" s="261"/>
      <c r="W163" s="261"/>
      <c r="X163" s="261"/>
    </row>
    <row r="164" spans="1:24" s="61" customFormat="1" ht="15.75" customHeight="1">
      <c r="A164" s="243" t="s">
        <v>5161</v>
      </c>
      <c r="B164" s="65"/>
      <c r="C164" s="67" t="s">
        <v>4331</v>
      </c>
      <c r="D164" s="243" t="s">
        <v>5164</v>
      </c>
      <c r="E164" s="321" t="s">
        <v>1021</v>
      </c>
      <c r="F164" s="243">
        <v>52</v>
      </c>
      <c r="G164" s="243" t="s">
        <v>5165</v>
      </c>
      <c r="H164" s="67" t="s">
        <v>1041</v>
      </c>
      <c r="I164" s="243" t="s">
        <v>5165</v>
      </c>
      <c r="J164" s="65"/>
      <c r="K164" s="65"/>
      <c r="L164" s="196"/>
      <c r="M164" s="196"/>
      <c r="N164" s="117"/>
      <c r="O164" s="171"/>
      <c r="P164" s="65"/>
      <c r="Q164" s="65"/>
      <c r="R164" s="65"/>
      <c r="S164" s="261"/>
      <c r="T164" s="261"/>
      <c r="U164" s="261"/>
      <c r="V164" s="261"/>
      <c r="W164" s="261"/>
      <c r="X164" s="261"/>
    </row>
    <row r="165" spans="1:24" s="61" customFormat="1" ht="15.75" customHeight="1">
      <c r="A165" s="243" t="s">
        <v>5161</v>
      </c>
      <c r="B165" s="65"/>
      <c r="C165" s="67" t="s">
        <v>4331</v>
      </c>
      <c r="D165" s="243" t="s">
        <v>5162</v>
      </c>
      <c r="E165" s="321" t="s">
        <v>1013</v>
      </c>
      <c r="F165" s="243">
        <v>72</v>
      </c>
      <c r="G165" s="243" t="s">
        <v>5163</v>
      </c>
      <c r="H165" s="67" t="s">
        <v>1041</v>
      </c>
      <c r="I165" s="243" t="s">
        <v>5163</v>
      </c>
      <c r="J165" s="65"/>
      <c r="K165" s="65"/>
      <c r="L165" s="196"/>
      <c r="M165" s="196"/>
      <c r="N165" s="117"/>
      <c r="O165" s="171"/>
      <c r="P165" s="65"/>
      <c r="Q165" s="65"/>
      <c r="R165" s="65"/>
      <c r="S165" s="261"/>
      <c r="T165" s="261"/>
      <c r="U165" s="261"/>
      <c r="V165" s="261"/>
      <c r="W165" s="261"/>
      <c r="X165" s="261"/>
    </row>
    <row r="166" spans="1:24" s="61" customFormat="1" ht="15.75" customHeight="1">
      <c r="A166" s="65" t="s">
        <v>5116</v>
      </c>
      <c r="B166" s="65"/>
      <c r="C166" s="67" t="s">
        <v>4331</v>
      </c>
      <c r="D166" s="65" t="s">
        <v>5117</v>
      </c>
      <c r="E166" s="31" t="s">
        <v>20</v>
      </c>
      <c r="F166" s="263">
        <v>56</v>
      </c>
      <c r="G166" s="65" t="s">
        <v>5118</v>
      </c>
      <c r="H166" s="67" t="s">
        <v>1041</v>
      </c>
      <c r="I166" s="65" t="s">
        <v>5118</v>
      </c>
      <c r="J166" s="65" t="s">
        <v>926</v>
      </c>
      <c r="K166" s="65">
        <v>4</v>
      </c>
      <c r="L166" s="196">
        <v>0.27600000000000002</v>
      </c>
      <c r="M166" s="196">
        <v>48</v>
      </c>
      <c r="N166" s="117">
        <f>L:L*M:M</f>
        <v>13.248000000000001</v>
      </c>
      <c r="O166" s="171"/>
      <c r="P166" s="65"/>
      <c r="Q166" s="65"/>
      <c r="R166" s="65"/>
      <c r="S166" s="261"/>
      <c r="T166" s="261"/>
      <c r="U166" s="261"/>
      <c r="V166" s="261"/>
      <c r="W166" s="261"/>
      <c r="X166" s="261"/>
    </row>
    <row r="167" spans="1:24" s="61" customFormat="1" ht="15.75" customHeight="1">
      <c r="A167" s="65" t="s">
        <v>5109</v>
      </c>
      <c r="B167" s="65"/>
      <c r="C167" s="67" t="s">
        <v>4331</v>
      </c>
      <c r="D167" s="65" t="s">
        <v>5114</v>
      </c>
      <c r="E167" s="31" t="s">
        <v>20</v>
      </c>
      <c r="F167" s="263">
        <v>70</v>
      </c>
      <c r="G167" s="65" t="s">
        <v>5115</v>
      </c>
      <c r="H167" s="67" t="s">
        <v>1041</v>
      </c>
      <c r="I167" s="65" t="s">
        <v>5115</v>
      </c>
      <c r="J167" s="65" t="s">
        <v>926</v>
      </c>
      <c r="K167" s="65">
        <v>4</v>
      </c>
      <c r="L167" s="196">
        <v>0.59599999999999997</v>
      </c>
      <c r="M167" s="196">
        <v>48</v>
      </c>
      <c r="N167" s="117">
        <v>28.607999999999997</v>
      </c>
      <c r="O167" s="174">
        <v>16.607999999999997</v>
      </c>
      <c r="P167" s="65">
        <v>10</v>
      </c>
      <c r="Q167" s="117">
        <f>N167-O167-P167</f>
        <v>2</v>
      </c>
      <c r="R167" s="65" t="s">
        <v>5064</v>
      </c>
      <c r="S167" s="261"/>
      <c r="T167" s="261"/>
      <c r="U167" s="261"/>
      <c r="V167" s="261"/>
      <c r="W167" s="261"/>
      <c r="X167" s="261"/>
    </row>
    <row r="168" spans="1:24" s="61" customFormat="1" ht="15.75" customHeight="1">
      <c r="A168" s="65" t="s">
        <v>5109</v>
      </c>
      <c r="B168" s="65"/>
      <c r="C168" s="67" t="s">
        <v>4331</v>
      </c>
      <c r="D168" s="65" t="s">
        <v>5112</v>
      </c>
      <c r="E168" s="31" t="s">
        <v>41</v>
      </c>
      <c r="F168" s="263">
        <v>77</v>
      </c>
      <c r="G168" s="65" t="s">
        <v>5113</v>
      </c>
      <c r="H168" s="67" t="s">
        <v>1041</v>
      </c>
      <c r="I168" s="65" t="s">
        <v>5113</v>
      </c>
      <c r="J168" s="65" t="s">
        <v>4988</v>
      </c>
      <c r="K168" s="65">
        <v>4</v>
      </c>
      <c r="L168" s="196">
        <v>0.83799999999999997</v>
      </c>
      <c r="M168" s="196">
        <v>50</v>
      </c>
      <c r="N168" s="117">
        <v>41.9</v>
      </c>
      <c r="O168" s="174">
        <v>30</v>
      </c>
      <c r="P168" s="65">
        <v>10</v>
      </c>
      <c r="Q168" s="117">
        <f>N168-O168-P168</f>
        <v>1.8999999999999986</v>
      </c>
      <c r="R168" s="65" t="s">
        <v>5064</v>
      </c>
      <c r="S168" s="261"/>
      <c r="T168" s="261"/>
      <c r="U168" s="261"/>
      <c r="V168" s="261"/>
      <c r="W168" s="261"/>
      <c r="X168" s="261"/>
    </row>
    <row r="169" spans="1:24" s="61" customFormat="1" ht="15.75" customHeight="1">
      <c r="A169" s="65" t="s">
        <v>5109</v>
      </c>
      <c r="B169" s="65"/>
      <c r="C169" s="67" t="s">
        <v>4331</v>
      </c>
      <c r="D169" s="65" t="s">
        <v>5110</v>
      </c>
      <c r="E169" s="31" t="s">
        <v>20</v>
      </c>
      <c r="F169" s="263">
        <v>51</v>
      </c>
      <c r="G169" s="65" t="s">
        <v>5111</v>
      </c>
      <c r="H169" s="67" t="s">
        <v>1041</v>
      </c>
      <c r="I169" s="65" t="s">
        <v>5111</v>
      </c>
      <c r="J169" s="65" t="s">
        <v>926</v>
      </c>
      <c r="K169" s="65">
        <v>4</v>
      </c>
      <c r="L169" s="196">
        <v>0.35399999999999998</v>
      </c>
      <c r="M169" s="196">
        <v>48</v>
      </c>
      <c r="N169" s="117">
        <f>L:L*M:M</f>
        <v>16.991999999999997</v>
      </c>
      <c r="O169" s="171"/>
      <c r="P169" s="65"/>
      <c r="Q169" s="65"/>
      <c r="R169" s="65"/>
      <c r="S169" s="261"/>
      <c r="T169" s="261"/>
      <c r="U169" s="261"/>
      <c r="V169" s="261"/>
      <c r="W169" s="261"/>
      <c r="X169" s="261"/>
    </row>
    <row r="170" spans="1:24" s="61" customFormat="1" ht="15.75" customHeight="1">
      <c r="A170" s="65" t="s">
        <v>5098</v>
      </c>
      <c r="B170" s="65"/>
      <c r="C170" s="67" t="s">
        <v>4331</v>
      </c>
      <c r="D170" s="65" t="s">
        <v>5107</v>
      </c>
      <c r="E170" s="31" t="s">
        <v>20</v>
      </c>
      <c r="F170" s="263">
        <v>52</v>
      </c>
      <c r="G170" s="65" t="s">
        <v>5108</v>
      </c>
      <c r="H170" s="67" t="s">
        <v>1041</v>
      </c>
      <c r="I170" s="65" t="s">
        <v>5108</v>
      </c>
      <c r="J170" s="65" t="s">
        <v>4988</v>
      </c>
      <c r="K170" s="65">
        <v>4</v>
      </c>
      <c r="L170" s="196">
        <v>1.1299999999999999</v>
      </c>
      <c r="M170" s="196">
        <v>50</v>
      </c>
      <c r="N170" s="117">
        <v>56.499999999999993</v>
      </c>
      <c r="O170" s="174">
        <v>30</v>
      </c>
      <c r="P170" s="65">
        <v>10</v>
      </c>
      <c r="Q170" s="117">
        <f>N170-O170-P170</f>
        <v>16.499999999999993</v>
      </c>
      <c r="R170" s="65" t="s">
        <v>5064</v>
      </c>
      <c r="S170" s="261"/>
      <c r="T170" s="261"/>
      <c r="U170" s="261"/>
      <c r="V170" s="261"/>
      <c r="W170" s="261"/>
      <c r="X170" s="261"/>
    </row>
    <row r="171" spans="1:24" s="61" customFormat="1" ht="15.75" customHeight="1">
      <c r="A171" s="65" t="s">
        <v>5098</v>
      </c>
      <c r="B171" s="65"/>
      <c r="C171" s="67" t="s">
        <v>4331</v>
      </c>
      <c r="D171" s="65" t="s">
        <v>5105</v>
      </c>
      <c r="E171" s="31" t="s">
        <v>20</v>
      </c>
      <c r="F171" s="263">
        <v>51</v>
      </c>
      <c r="G171" s="65" t="s">
        <v>5106</v>
      </c>
      <c r="H171" s="67" t="s">
        <v>1041</v>
      </c>
      <c r="I171" s="65" t="s">
        <v>5106</v>
      </c>
      <c r="J171" s="65" t="s">
        <v>926</v>
      </c>
      <c r="K171" s="65">
        <v>4</v>
      </c>
      <c r="L171" s="196">
        <v>1.21</v>
      </c>
      <c r="M171" s="196">
        <v>48</v>
      </c>
      <c r="N171" s="117">
        <v>58.08</v>
      </c>
      <c r="O171" s="174">
        <v>30</v>
      </c>
      <c r="P171" s="65">
        <v>10</v>
      </c>
      <c r="Q171" s="117">
        <f>N171-O171-P171</f>
        <v>18.079999999999998</v>
      </c>
      <c r="R171" s="65" t="s">
        <v>5064</v>
      </c>
      <c r="S171" s="261"/>
      <c r="T171" s="261"/>
      <c r="U171" s="261"/>
      <c r="V171" s="261"/>
      <c r="W171" s="261"/>
      <c r="X171" s="261"/>
    </row>
    <row r="172" spans="1:24" s="61" customFormat="1" ht="15.75" customHeight="1">
      <c r="A172" s="65" t="s">
        <v>5098</v>
      </c>
      <c r="B172" s="65"/>
      <c r="C172" s="67" t="s">
        <v>4331</v>
      </c>
      <c r="D172" s="65" t="s">
        <v>5103</v>
      </c>
      <c r="E172" s="31" t="s">
        <v>20</v>
      </c>
      <c r="F172" s="263">
        <v>56</v>
      </c>
      <c r="G172" s="65" t="s">
        <v>5104</v>
      </c>
      <c r="H172" s="67" t="s">
        <v>1041</v>
      </c>
      <c r="I172" s="65" t="s">
        <v>5104</v>
      </c>
      <c r="J172" s="65" t="s">
        <v>926</v>
      </c>
      <c r="K172" s="65">
        <v>4</v>
      </c>
      <c r="L172" s="196">
        <v>1.41</v>
      </c>
      <c r="M172" s="196">
        <v>48</v>
      </c>
      <c r="N172" s="117">
        <v>67.679999999999993</v>
      </c>
      <c r="O172" s="174">
        <v>30</v>
      </c>
      <c r="P172" s="65">
        <v>10</v>
      </c>
      <c r="Q172" s="117">
        <f>N172-O172-P172</f>
        <v>27.679999999999993</v>
      </c>
      <c r="R172" s="65" t="s">
        <v>5064</v>
      </c>
      <c r="S172" s="261"/>
      <c r="T172" s="261"/>
      <c r="U172" s="261"/>
      <c r="V172" s="261"/>
      <c r="W172" s="261"/>
      <c r="X172" s="261"/>
    </row>
    <row r="173" spans="1:24" s="61" customFormat="1" ht="15.75" customHeight="1">
      <c r="A173" s="65" t="s">
        <v>5098</v>
      </c>
      <c r="B173" s="65"/>
      <c r="C173" s="67" t="s">
        <v>4331</v>
      </c>
      <c r="D173" s="65" t="s">
        <v>5101</v>
      </c>
      <c r="E173" s="31" t="s">
        <v>20</v>
      </c>
      <c r="F173" s="263">
        <v>69</v>
      </c>
      <c r="G173" s="65" t="s">
        <v>5102</v>
      </c>
      <c r="H173" s="67" t="s">
        <v>1041</v>
      </c>
      <c r="I173" s="65" t="s">
        <v>5102</v>
      </c>
      <c r="J173" s="65" t="s">
        <v>926</v>
      </c>
      <c r="K173" s="65">
        <v>4</v>
      </c>
      <c r="L173" s="196">
        <v>0.59599999999999997</v>
      </c>
      <c r="M173" s="196">
        <v>48</v>
      </c>
      <c r="N173" s="117">
        <v>28.607999999999997</v>
      </c>
      <c r="O173" s="174">
        <v>16.607999999999997</v>
      </c>
      <c r="P173" s="65">
        <v>10</v>
      </c>
      <c r="Q173" s="117">
        <f>N173-O173-P173</f>
        <v>2</v>
      </c>
      <c r="R173" s="65" t="s">
        <v>5064</v>
      </c>
      <c r="S173" s="261"/>
      <c r="T173" s="261"/>
      <c r="U173" s="261"/>
      <c r="V173" s="261"/>
      <c r="W173" s="261"/>
      <c r="X173" s="261"/>
    </row>
    <row r="174" spans="1:24" s="61" customFormat="1" ht="15.75" customHeight="1">
      <c r="A174" s="65" t="s">
        <v>5098</v>
      </c>
      <c r="B174" s="65"/>
      <c r="C174" s="67" t="s">
        <v>4331</v>
      </c>
      <c r="D174" s="65" t="s">
        <v>5099</v>
      </c>
      <c r="E174" s="31" t="s">
        <v>20</v>
      </c>
      <c r="F174" s="263">
        <v>47</v>
      </c>
      <c r="G174" s="65" t="s">
        <v>5100</v>
      </c>
      <c r="H174" s="67" t="s">
        <v>1041</v>
      </c>
      <c r="I174" s="65" t="s">
        <v>5100</v>
      </c>
      <c r="J174" s="65" t="s">
        <v>926</v>
      </c>
      <c r="K174" s="65">
        <v>4</v>
      </c>
      <c r="L174" s="196">
        <v>0.56399999999999995</v>
      </c>
      <c r="M174" s="196">
        <v>48</v>
      </c>
      <c r="N174" s="117">
        <v>27.071999999999996</v>
      </c>
      <c r="O174" s="174">
        <v>15.071999999999996</v>
      </c>
      <c r="P174" s="65">
        <v>10</v>
      </c>
      <c r="Q174" s="117">
        <f>N174-O174-P174</f>
        <v>2</v>
      </c>
      <c r="R174" s="65" t="s">
        <v>5064</v>
      </c>
      <c r="S174" s="261"/>
      <c r="T174" s="261"/>
      <c r="U174" s="261"/>
      <c r="V174" s="261"/>
      <c r="W174" s="261"/>
      <c r="X174" s="261"/>
    </row>
    <row r="175" spans="1:24" s="61" customFormat="1" ht="15.75" customHeight="1">
      <c r="A175" s="65" t="s">
        <v>5091</v>
      </c>
      <c r="B175" s="65"/>
      <c r="C175" s="67" t="s">
        <v>4331</v>
      </c>
      <c r="D175" s="65" t="s">
        <v>5096</v>
      </c>
      <c r="E175" s="31" t="s">
        <v>41</v>
      </c>
      <c r="F175" s="263">
        <v>45</v>
      </c>
      <c r="G175" s="65" t="s">
        <v>5097</v>
      </c>
      <c r="H175" s="67" t="s">
        <v>1041</v>
      </c>
      <c r="I175" s="65" t="s">
        <v>5097</v>
      </c>
      <c r="J175" s="65" t="s">
        <v>4988</v>
      </c>
      <c r="K175" s="126">
        <v>4</v>
      </c>
      <c r="L175" s="126">
        <v>0.41199999999999998</v>
      </c>
      <c r="M175" s="291">
        <v>50</v>
      </c>
      <c r="N175" s="117">
        <f>L:L*M:M</f>
        <v>20.599999999999998</v>
      </c>
      <c r="O175" s="171"/>
      <c r="P175" s="65"/>
      <c r="Q175" s="65"/>
      <c r="R175" s="65"/>
      <c r="S175" s="261"/>
      <c r="T175" s="261"/>
      <c r="U175" s="261"/>
      <c r="V175" s="261"/>
      <c r="W175" s="261"/>
      <c r="X175" s="261"/>
    </row>
    <row r="176" spans="1:24" ht="15.75" customHeight="1">
      <c r="A176" s="65" t="s">
        <v>5091</v>
      </c>
      <c r="C176" s="67" t="s">
        <v>4331</v>
      </c>
      <c r="D176" s="65" t="s">
        <v>5094</v>
      </c>
      <c r="E176" s="31" t="s">
        <v>20</v>
      </c>
      <c r="F176" s="263">
        <v>52</v>
      </c>
      <c r="G176" s="65" t="s">
        <v>5095</v>
      </c>
      <c r="H176" s="67" t="s">
        <v>1041</v>
      </c>
      <c r="I176" s="134" t="s">
        <v>5095</v>
      </c>
      <c r="J176" s="65" t="s">
        <v>4988</v>
      </c>
      <c r="K176" s="126">
        <v>4</v>
      </c>
      <c r="L176" s="126">
        <v>0.9</v>
      </c>
      <c r="M176" s="291">
        <v>50</v>
      </c>
      <c r="N176" s="117">
        <f>L:L*M:M</f>
        <v>45</v>
      </c>
      <c r="S176" s="261"/>
      <c r="T176" s="261"/>
      <c r="U176" s="261"/>
      <c r="V176" s="261"/>
      <c r="W176" s="261"/>
      <c r="X176" s="261"/>
    </row>
    <row r="177" spans="1:24" ht="15.75" customHeight="1">
      <c r="A177" s="65" t="s">
        <v>5091</v>
      </c>
      <c r="B177" s="67" t="s">
        <v>3385</v>
      </c>
      <c r="C177" s="67" t="s">
        <v>4331</v>
      </c>
      <c r="D177" s="65" t="s">
        <v>5092</v>
      </c>
      <c r="E177" s="31" t="s">
        <v>20</v>
      </c>
      <c r="F177" s="263">
        <v>58</v>
      </c>
      <c r="G177" s="65" t="s">
        <v>5093</v>
      </c>
      <c r="H177" s="67" t="s">
        <v>1041</v>
      </c>
      <c r="I177" s="134" t="s">
        <v>5093</v>
      </c>
      <c r="J177" s="65" t="s">
        <v>926</v>
      </c>
      <c r="K177" s="65">
        <v>4</v>
      </c>
      <c r="L177" s="196">
        <v>1.03</v>
      </c>
      <c r="M177" s="196">
        <v>48</v>
      </c>
      <c r="N177" s="117">
        <v>49.44</v>
      </c>
      <c r="O177" s="174">
        <v>30</v>
      </c>
      <c r="P177" s="65">
        <v>10</v>
      </c>
      <c r="Q177" s="117">
        <f>N177-O177-P177</f>
        <v>9.4399999999999977</v>
      </c>
      <c r="R177" s="65" t="s">
        <v>5064</v>
      </c>
      <c r="S177" s="261"/>
      <c r="T177" s="261"/>
      <c r="U177" s="261"/>
      <c r="V177" s="261"/>
      <c r="W177" s="261"/>
      <c r="X177" s="261"/>
    </row>
    <row r="178" spans="1:24" ht="15.75" customHeight="1">
      <c r="A178" s="65" t="s">
        <v>5084</v>
      </c>
      <c r="C178" s="67" t="s">
        <v>4331</v>
      </c>
      <c r="D178" s="65" t="s">
        <v>5089</v>
      </c>
      <c r="E178" s="31" t="s">
        <v>41</v>
      </c>
      <c r="F178" s="263">
        <v>76</v>
      </c>
      <c r="G178" s="65" t="s">
        <v>5090</v>
      </c>
      <c r="H178" s="67" t="s">
        <v>1041</v>
      </c>
      <c r="I178" s="134" t="s">
        <v>5090</v>
      </c>
      <c r="J178" s="65" t="s">
        <v>926</v>
      </c>
      <c r="K178" s="65">
        <v>4</v>
      </c>
      <c r="L178" s="196">
        <v>0.86</v>
      </c>
      <c r="M178" s="196">
        <v>48</v>
      </c>
      <c r="N178" s="117">
        <v>41.28</v>
      </c>
      <c r="O178" s="174">
        <v>29.28</v>
      </c>
      <c r="P178" s="65">
        <v>10</v>
      </c>
      <c r="Q178" s="117">
        <f>N178-O178-P178</f>
        <v>2</v>
      </c>
      <c r="R178" s="65" t="s">
        <v>5064</v>
      </c>
      <c r="S178" s="261"/>
      <c r="T178" s="261"/>
      <c r="U178" s="261"/>
      <c r="V178" s="261"/>
      <c r="W178" s="261"/>
      <c r="X178" s="261"/>
    </row>
    <row r="179" spans="1:24" ht="15.75" customHeight="1">
      <c r="A179" s="65" t="s">
        <v>5084</v>
      </c>
      <c r="C179" s="67" t="s">
        <v>4331</v>
      </c>
      <c r="D179" s="65" t="s">
        <v>5087</v>
      </c>
      <c r="E179" s="31" t="s">
        <v>20</v>
      </c>
      <c r="F179" s="263">
        <v>48</v>
      </c>
      <c r="G179" s="65" t="s">
        <v>5088</v>
      </c>
      <c r="H179" s="67" t="s">
        <v>1041</v>
      </c>
      <c r="I179" s="134" t="s">
        <v>5088</v>
      </c>
      <c r="J179" s="65" t="s">
        <v>926</v>
      </c>
      <c r="K179" s="65">
        <v>4</v>
      </c>
      <c r="L179" s="196">
        <v>0.40400000000000003</v>
      </c>
      <c r="M179" s="196">
        <v>48</v>
      </c>
      <c r="N179" s="117">
        <f>L:L*M:M</f>
        <v>19.392000000000003</v>
      </c>
      <c r="S179" s="261"/>
      <c r="T179" s="261"/>
      <c r="U179" s="261"/>
      <c r="V179" s="261"/>
      <c r="W179" s="261"/>
      <c r="X179" s="261"/>
    </row>
    <row r="180" spans="1:24" ht="15.75" customHeight="1">
      <c r="A180" s="65" t="s">
        <v>5084</v>
      </c>
      <c r="C180" s="67" t="s">
        <v>4331</v>
      </c>
      <c r="D180" s="65" t="s">
        <v>5085</v>
      </c>
      <c r="E180" s="31" t="s">
        <v>20</v>
      </c>
      <c r="F180" s="263">
        <v>74</v>
      </c>
      <c r="G180" s="65" t="s">
        <v>5086</v>
      </c>
      <c r="H180" s="67" t="s">
        <v>1041</v>
      </c>
      <c r="I180" s="134" t="s">
        <v>5086</v>
      </c>
      <c r="J180" s="65" t="s">
        <v>926</v>
      </c>
      <c r="K180" s="65">
        <v>4</v>
      </c>
      <c r="L180" s="196">
        <v>0.68600000000000005</v>
      </c>
      <c r="M180" s="196">
        <v>48</v>
      </c>
      <c r="N180" s="117">
        <v>32.928000000000004</v>
      </c>
      <c r="O180" s="174">
        <v>20.928000000000004</v>
      </c>
      <c r="P180" s="65">
        <v>10</v>
      </c>
      <c r="Q180" s="117">
        <f>N180-O180-P180</f>
        <v>2</v>
      </c>
      <c r="R180" s="65" t="s">
        <v>5064</v>
      </c>
      <c r="S180" s="261"/>
      <c r="T180" s="261"/>
      <c r="U180" s="261"/>
      <c r="V180" s="261"/>
      <c r="W180" s="261"/>
      <c r="X180" s="261"/>
    </row>
    <row r="181" spans="1:24" ht="15.75" customHeight="1">
      <c r="A181" s="65" t="s">
        <v>5156</v>
      </c>
      <c r="C181" s="67" t="s">
        <v>4331</v>
      </c>
      <c r="D181" s="65" t="s">
        <v>5159</v>
      </c>
      <c r="E181" s="31" t="s">
        <v>20</v>
      </c>
      <c r="F181" s="263">
        <v>77</v>
      </c>
      <c r="G181" s="65" t="s">
        <v>5160</v>
      </c>
      <c r="H181" s="67" t="s">
        <v>1041</v>
      </c>
      <c r="I181" s="134" t="s">
        <v>5160</v>
      </c>
      <c r="J181" s="65" t="s">
        <v>926</v>
      </c>
      <c r="K181" s="65">
        <v>4</v>
      </c>
      <c r="L181" s="196">
        <v>1.51</v>
      </c>
      <c r="M181" s="196">
        <v>48</v>
      </c>
      <c r="N181" s="117">
        <v>72.48</v>
      </c>
      <c r="O181" s="174">
        <v>30</v>
      </c>
      <c r="P181" s="65">
        <v>10</v>
      </c>
      <c r="Q181" s="117">
        <f>N181-O181-P181</f>
        <v>32.480000000000004</v>
      </c>
      <c r="R181" s="65" t="s">
        <v>5064</v>
      </c>
      <c r="S181" s="261"/>
      <c r="T181" s="261"/>
      <c r="U181" s="261"/>
      <c r="V181" s="261"/>
      <c r="W181" s="261"/>
      <c r="X181" s="261"/>
    </row>
    <row r="182" spans="1:24" ht="15.75" customHeight="1">
      <c r="A182" s="65" t="s">
        <v>5156</v>
      </c>
      <c r="C182" s="67" t="s">
        <v>4331</v>
      </c>
      <c r="D182" s="65" t="s">
        <v>5157</v>
      </c>
      <c r="E182" s="31" t="s">
        <v>41</v>
      </c>
      <c r="F182" s="263">
        <v>59</v>
      </c>
      <c r="G182" s="65" t="s">
        <v>5158</v>
      </c>
      <c r="H182" s="67" t="s">
        <v>1041</v>
      </c>
      <c r="I182" s="134" t="s">
        <v>5158</v>
      </c>
      <c r="J182" s="65" t="s">
        <v>926</v>
      </c>
      <c r="K182" s="65">
        <v>4</v>
      </c>
      <c r="L182" s="196">
        <v>0.628</v>
      </c>
      <c r="M182" s="196">
        <v>48</v>
      </c>
      <c r="N182" s="117">
        <v>30.143999999999998</v>
      </c>
      <c r="O182" s="174">
        <v>18.143999999999998</v>
      </c>
      <c r="P182" s="65">
        <v>10</v>
      </c>
      <c r="Q182" s="117">
        <f>N182-O182-P182</f>
        <v>2</v>
      </c>
      <c r="R182" s="65" t="s">
        <v>5064</v>
      </c>
      <c r="S182" s="261"/>
      <c r="T182" s="261"/>
      <c r="U182" s="261"/>
      <c r="V182" s="261"/>
      <c r="W182" s="261"/>
      <c r="X182" s="261"/>
    </row>
    <row r="183" spans="1:24" ht="15.75" customHeight="1">
      <c r="A183" s="65" t="s">
        <v>5151</v>
      </c>
      <c r="C183" s="67" t="s">
        <v>4331</v>
      </c>
      <c r="D183" s="65" t="s">
        <v>5154</v>
      </c>
      <c r="E183" s="31" t="s">
        <v>20</v>
      </c>
      <c r="F183" s="263">
        <v>64</v>
      </c>
      <c r="G183" s="65" t="s">
        <v>5155</v>
      </c>
      <c r="H183" s="67" t="s">
        <v>1041</v>
      </c>
      <c r="I183" s="134" t="s">
        <v>5155</v>
      </c>
      <c r="J183" s="65" t="s">
        <v>926</v>
      </c>
      <c r="K183" s="65">
        <v>4</v>
      </c>
      <c r="L183" s="196">
        <v>1.22</v>
      </c>
      <c r="M183" s="196">
        <v>48</v>
      </c>
      <c r="N183" s="117">
        <v>58.56</v>
      </c>
      <c r="O183" s="174">
        <v>30</v>
      </c>
      <c r="P183" s="65">
        <v>10</v>
      </c>
      <c r="Q183" s="117">
        <f>N183-O183-P183</f>
        <v>18.560000000000002</v>
      </c>
      <c r="R183" s="65" t="s">
        <v>5064</v>
      </c>
      <c r="S183" s="261"/>
      <c r="T183" s="261"/>
      <c r="U183" s="261"/>
      <c r="V183" s="261"/>
      <c r="W183" s="261"/>
      <c r="X183" s="261"/>
    </row>
    <row r="184" spans="1:24" ht="15.75" customHeight="1">
      <c r="A184" s="65" t="s">
        <v>5151</v>
      </c>
      <c r="B184" s="67" t="s">
        <v>3385</v>
      </c>
      <c r="C184" s="67" t="s">
        <v>4331</v>
      </c>
      <c r="D184" s="65" t="s">
        <v>5152</v>
      </c>
      <c r="E184" s="31" t="s">
        <v>41</v>
      </c>
      <c r="F184" s="263">
        <v>55</v>
      </c>
      <c r="G184" s="65" t="s">
        <v>5153</v>
      </c>
      <c r="H184" s="67" t="s">
        <v>1041</v>
      </c>
      <c r="I184" s="134" t="s">
        <v>5153</v>
      </c>
      <c r="J184" s="65" t="s">
        <v>926</v>
      </c>
      <c r="K184" s="65">
        <v>4</v>
      </c>
      <c r="L184" s="196">
        <v>0.77600000000000002</v>
      </c>
      <c r="M184" s="196">
        <v>48</v>
      </c>
      <c r="N184" s="117">
        <v>37.248000000000005</v>
      </c>
      <c r="O184" s="174">
        <v>25.248000000000005</v>
      </c>
      <c r="P184" s="65">
        <v>10</v>
      </c>
      <c r="Q184" s="117">
        <f>N184-O184-P184</f>
        <v>2</v>
      </c>
      <c r="R184" s="65" t="s">
        <v>5064</v>
      </c>
      <c r="S184" s="261"/>
      <c r="T184" s="261"/>
      <c r="U184" s="261"/>
      <c r="V184" s="261"/>
      <c r="W184" s="261"/>
      <c r="X184" s="261"/>
    </row>
    <row r="185" spans="1:24" ht="15.75" customHeight="1">
      <c r="A185" s="65" t="s">
        <v>5140</v>
      </c>
      <c r="C185" s="67" t="s">
        <v>4331</v>
      </c>
      <c r="D185" s="65" t="s">
        <v>5149</v>
      </c>
      <c r="E185" s="31" t="s">
        <v>20</v>
      </c>
      <c r="F185" s="263">
        <v>63</v>
      </c>
      <c r="G185" s="65" t="s">
        <v>5150</v>
      </c>
      <c r="H185" s="67" t="s">
        <v>1041</v>
      </c>
      <c r="I185" s="134" t="s">
        <v>5150</v>
      </c>
      <c r="J185" s="65" t="s">
        <v>926</v>
      </c>
      <c r="K185" s="65">
        <v>4</v>
      </c>
      <c r="L185" s="196">
        <v>0.59799999999999998</v>
      </c>
      <c r="M185" s="196">
        <v>48</v>
      </c>
      <c r="N185" s="117">
        <v>28.704000000000001</v>
      </c>
      <c r="O185" s="174">
        <v>16.704000000000001</v>
      </c>
      <c r="P185" s="65">
        <v>10</v>
      </c>
      <c r="Q185" s="117">
        <f>N185-O185-P185</f>
        <v>2</v>
      </c>
      <c r="R185" s="65" t="s">
        <v>5064</v>
      </c>
      <c r="S185" s="261"/>
      <c r="T185" s="261"/>
      <c r="U185" s="261"/>
      <c r="V185" s="261"/>
      <c r="W185" s="261"/>
      <c r="X185" s="261"/>
    </row>
    <row r="186" spans="1:24" ht="15.75" customHeight="1">
      <c r="A186" s="65" t="s">
        <v>5140</v>
      </c>
      <c r="C186" s="67" t="s">
        <v>4331</v>
      </c>
      <c r="D186" s="65" t="s">
        <v>5147</v>
      </c>
      <c r="E186" s="31" t="s">
        <v>20</v>
      </c>
      <c r="F186" s="263">
        <v>46</v>
      </c>
      <c r="G186" s="65" t="s">
        <v>5148</v>
      </c>
      <c r="H186" s="67" t="s">
        <v>1041</v>
      </c>
      <c r="I186" s="134" t="s">
        <v>5148</v>
      </c>
      <c r="J186" s="65" t="s">
        <v>926</v>
      </c>
      <c r="K186" s="65">
        <v>4</v>
      </c>
      <c r="L186" s="196">
        <v>0.49199999999999999</v>
      </c>
      <c r="M186" s="196">
        <v>48</v>
      </c>
      <c r="N186" s="117">
        <v>23.616</v>
      </c>
      <c r="O186" s="174">
        <v>11.616</v>
      </c>
      <c r="P186" s="65">
        <v>10</v>
      </c>
      <c r="Q186" s="117">
        <f>N186-O186-P186</f>
        <v>2</v>
      </c>
      <c r="R186" s="65" t="s">
        <v>5064</v>
      </c>
      <c r="S186" s="261"/>
      <c r="T186" s="261"/>
      <c r="U186" s="261"/>
      <c r="V186" s="261"/>
      <c r="W186" s="261"/>
      <c r="X186" s="261"/>
    </row>
    <row r="187" spans="1:24" ht="15.75" customHeight="1">
      <c r="A187" s="65" t="s">
        <v>5140</v>
      </c>
      <c r="C187" s="67" t="s">
        <v>4331</v>
      </c>
      <c r="D187" s="65" t="s">
        <v>5145</v>
      </c>
      <c r="E187" s="31" t="s">
        <v>41</v>
      </c>
      <c r="F187" s="263">
        <v>75</v>
      </c>
      <c r="G187" s="65" t="s">
        <v>5146</v>
      </c>
      <c r="H187" s="67" t="s">
        <v>1041</v>
      </c>
      <c r="I187" s="134" t="s">
        <v>5146</v>
      </c>
      <c r="J187" s="65" t="s">
        <v>926</v>
      </c>
      <c r="K187" s="65">
        <v>4</v>
      </c>
      <c r="L187" s="196">
        <v>0.57199999999999995</v>
      </c>
      <c r="M187" s="196">
        <v>48</v>
      </c>
      <c r="N187" s="117">
        <v>27.455999999999996</v>
      </c>
      <c r="O187" s="174">
        <v>15.455999999999996</v>
      </c>
      <c r="P187" s="65">
        <v>10</v>
      </c>
      <c r="Q187" s="117">
        <f>N187-O187-P187</f>
        <v>2</v>
      </c>
      <c r="R187" s="65" t="s">
        <v>5064</v>
      </c>
      <c r="S187" s="261"/>
      <c r="T187" s="261"/>
      <c r="U187" s="261"/>
      <c r="V187" s="261"/>
      <c r="W187" s="261"/>
      <c r="X187" s="261"/>
    </row>
    <row r="188" spans="1:24" ht="15.75" customHeight="1">
      <c r="A188" s="65" t="s">
        <v>5140</v>
      </c>
      <c r="C188" s="67" t="s">
        <v>4331</v>
      </c>
      <c r="D188" s="65" t="s">
        <v>5143</v>
      </c>
      <c r="E188" s="31" t="s">
        <v>41</v>
      </c>
      <c r="F188" s="263">
        <v>72</v>
      </c>
      <c r="G188" s="65" t="s">
        <v>5144</v>
      </c>
      <c r="H188" s="67" t="s">
        <v>1041</v>
      </c>
      <c r="I188" s="134" t="s">
        <v>5144</v>
      </c>
      <c r="J188" s="65" t="s">
        <v>926</v>
      </c>
      <c r="K188" s="65">
        <v>4</v>
      </c>
      <c r="L188" s="196">
        <v>1.02</v>
      </c>
      <c r="M188" s="196">
        <v>48</v>
      </c>
      <c r="N188" s="117">
        <v>48.96</v>
      </c>
      <c r="O188" s="174">
        <v>30</v>
      </c>
      <c r="P188" s="65">
        <v>10</v>
      </c>
      <c r="Q188" s="117">
        <f>N188-O188-P188</f>
        <v>8.9600000000000009</v>
      </c>
      <c r="R188" s="65" t="s">
        <v>5064</v>
      </c>
      <c r="S188" s="261"/>
      <c r="T188" s="261"/>
      <c r="U188" s="261"/>
      <c r="V188" s="261"/>
      <c r="W188" s="261"/>
      <c r="X188" s="261"/>
    </row>
    <row r="189" spans="1:24" ht="15.75" customHeight="1">
      <c r="A189" s="65" t="s">
        <v>5140</v>
      </c>
      <c r="C189" s="67" t="s">
        <v>4331</v>
      </c>
      <c r="D189" s="65" t="s">
        <v>5141</v>
      </c>
      <c r="E189" s="31" t="s">
        <v>41</v>
      </c>
      <c r="F189" s="263">
        <v>51</v>
      </c>
      <c r="G189" s="65" t="s">
        <v>5142</v>
      </c>
      <c r="H189" s="67" t="s">
        <v>1041</v>
      </c>
      <c r="I189" s="134" t="s">
        <v>5142</v>
      </c>
      <c r="J189" s="65" t="s">
        <v>926</v>
      </c>
      <c r="K189" s="333">
        <v>4</v>
      </c>
      <c r="L189" s="126">
        <v>63</v>
      </c>
      <c r="M189" s="126">
        <v>48</v>
      </c>
      <c r="N189" s="117">
        <f>L:L*M:M</f>
        <v>3024</v>
      </c>
      <c r="O189" s="174">
        <v>30</v>
      </c>
      <c r="S189" s="261"/>
      <c r="T189" s="261"/>
      <c r="U189" s="261"/>
      <c r="V189" s="261"/>
      <c r="W189" s="261"/>
      <c r="X189" s="261"/>
    </row>
    <row r="190" spans="1:24" ht="15.75" customHeight="1">
      <c r="A190" s="65" t="s">
        <v>5125</v>
      </c>
      <c r="C190" s="67" t="s">
        <v>4331</v>
      </c>
      <c r="D190" s="65" t="s">
        <v>5138</v>
      </c>
      <c r="E190" s="31" t="s">
        <v>41</v>
      </c>
      <c r="F190" s="263">
        <v>54</v>
      </c>
      <c r="G190" s="65" t="s">
        <v>5139</v>
      </c>
      <c r="H190" s="67" t="s">
        <v>1041</v>
      </c>
      <c r="I190" s="134" t="s">
        <v>5139</v>
      </c>
      <c r="J190" s="65" t="s">
        <v>926</v>
      </c>
      <c r="K190" s="65">
        <v>4</v>
      </c>
      <c r="L190" s="196">
        <v>0.75</v>
      </c>
      <c r="M190" s="196">
        <v>48</v>
      </c>
      <c r="N190" s="117">
        <v>36</v>
      </c>
      <c r="O190" s="174">
        <v>24</v>
      </c>
      <c r="P190" s="65">
        <v>10</v>
      </c>
      <c r="Q190" s="117">
        <f>N190-O190-P190</f>
        <v>2</v>
      </c>
      <c r="R190" s="65" t="s">
        <v>5064</v>
      </c>
      <c r="S190" s="261"/>
      <c r="T190" s="261"/>
      <c r="U190" s="261"/>
      <c r="V190" s="261"/>
      <c r="W190" s="261"/>
      <c r="X190" s="261"/>
    </row>
    <row r="191" spans="1:24" ht="15.75" customHeight="1">
      <c r="A191" s="65" t="s">
        <v>5125</v>
      </c>
      <c r="C191" s="67" t="s">
        <v>4331</v>
      </c>
      <c r="D191" s="65" t="s">
        <v>5136</v>
      </c>
      <c r="E191" s="31" t="s">
        <v>41</v>
      </c>
      <c r="F191" s="263">
        <v>33</v>
      </c>
      <c r="G191" s="65" t="s">
        <v>5137</v>
      </c>
      <c r="H191" s="67" t="s">
        <v>1041</v>
      </c>
      <c r="I191" s="134" t="s">
        <v>5137</v>
      </c>
      <c r="J191" s="65" t="s">
        <v>926</v>
      </c>
      <c r="K191" s="65">
        <v>4</v>
      </c>
      <c r="L191" s="196">
        <v>0.49</v>
      </c>
      <c r="M191" s="196">
        <v>48</v>
      </c>
      <c r="N191" s="117">
        <v>23.52</v>
      </c>
      <c r="O191" s="174">
        <v>11.52</v>
      </c>
      <c r="P191" s="65">
        <v>10</v>
      </c>
      <c r="Q191" s="117">
        <f>N191-O191-P191</f>
        <v>2</v>
      </c>
      <c r="R191" s="65" t="s">
        <v>5064</v>
      </c>
      <c r="S191" s="261"/>
      <c r="T191" s="261"/>
      <c r="U191" s="261"/>
      <c r="V191" s="261"/>
      <c r="W191" s="261"/>
      <c r="X191" s="261"/>
    </row>
    <row r="192" spans="1:24" ht="15.75" customHeight="1">
      <c r="A192" s="65" t="s">
        <v>5125</v>
      </c>
      <c r="C192" s="67" t="s">
        <v>4331</v>
      </c>
      <c r="D192" s="65" t="s">
        <v>5134</v>
      </c>
      <c r="E192" s="31" t="s">
        <v>20</v>
      </c>
      <c r="F192" s="263">
        <v>56</v>
      </c>
      <c r="G192" s="65" t="s">
        <v>5135</v>
      </c>
      <c r="H192" s="67" t="s">
        <v>1041</v>
      </c>
      <c r="I192" s="134" t="s">
        <v>5135</v>
      </c>
      <c r="J192" s="65" t="s">
        <v>926</v>
      </c>
      <c r="K192" s="65">
        <v>4</v>
      </c>
      <c r="L192" s="196">
        <v>0.316</v>
      </c>
      <c r="M192" s="196">
        <v>48</v>
      </c>
      <c r="N192" s="117">
        <f>L:L*M:M</f>
        <v>15.167999999999999</v>
      </c>
      <c r="S192" s="261"/>
      <c r="T192" s="261"/>
      <c r="U192" s="261"/>
      <c r="V192" s="261"/>
      <c r="W192" s="261"/>
      <c r="X192" s="261"/>
    </row>
    <row r="193" spans="1:24" ht="15.75" customHeight="1">
      <c r="A193" s="65" t="s">
        <v>5125</v>
      </c>
      <c r="C193" s="67" t="s">
        <v>4331</v>
      </c>
      <c r="D193" s="65" t="s">
        <v>5132</v>
      </c>
      <c r="E193" s="31" t="s">
        <v>41</v>
      </c>
      <c r="F193" s="263">
        <v>53</v>
      </c>
      <c r="G193" s="65" t="s">
        <v>5133</v>
      </c>
      <c r="H193" s="67" t="s">
        <v>1041</v>
      </c>
      <c r="I193" s="134" t="s">
        <v>5133</v>
      </c>
      <c r="J193" s="65" t="s">
        <v>4988</v>
      </c>
      <c r="K193" s="126" t="s">
        <v>941</v>
      </c>
      <c r="L193" s="126"/>
      <c r="M193" s="291"/>
      <c r="N193" s="117">
        <f>L:L*M:M</f>
        <v>0</v>
      </c>
      <c r="S193" s="261"/>
      <c r="T193" s="261"/>
      <c r="U193" s="261"/>
      <c r="V193" s="261"/>
      <c r="W193" s="261"/>
      <c r="X193" s="261"/>
    </row>
    <row r="194" spans="1:24" ht="15.75" customHeight="1">
      <c r="A194" s="65" t="s">
        <v>5125</v>
      </c>
      <c r="C194" s="67" t="s">
        <v>4331</v>
      </c>
      <c r="D194" s="65" t="s">
        <v>5130</v>
      </c>
      <c r="E194" s="31" t="s">
        <v>20</v>
      </c>
      <c r="F194" s="263">
        <v>49</v>
      </c>
      <c r="G194" s="65" t="s">
        <v>5131</v>
      </c>
      <c r="H194" s="67" t="s">
        <v>1041</v>
      </c>
      <c r="I194" s="134" t="s">
        <v>5131</v>
      </c>
      <c r="J194" s="65" t="s">
        <v>4988</v>
      </c>
      <c r="K194" s="126" t="s">
        <v>941</v>
      </c>
      <c r="L194" s="126"/>
      <c r="M194" s="291"/>
      <c r="N194" s="117">
        <f>L:L*M:M</f>
        <v>0</v>
      </c>
      <c r="S194" s="261"/>
      <c r="T194" s="261"/>
      <c r="U194" s="261"/>
      <c r="V194" s="261"/>
      <c r="W194" s="261"/>
      <c r="X194" s="261"/>
    </row>
    <row r="195" spans="1:24" ht="16.5" customHeight="1" thickBot="1">
      <c r="A195" s="65" t="s">
        <v>5125</v>
      </c>
      <c r="C195" s="67" t="s">
        <v>4331</v>
      </c>
      <c r="D195" s="65" t="s">
        <v>5128</v>
      </c>
      <c r="E195" s="31" t="s">
        <v>41</v>
      </c>
      <c r="F195" s="263">
        <v>49</v>
      </c>
      <c r="G195" s="65" t="s">
        <v>5129</v>
      </c>
      <c r="H195" s="67" t="s">
        <v>1041</v>
      </c>
      <c r="I195" s="134" t="s">
        <v>5129</v>
      </c>
      <c r="J195" s="65" t="s">
        <v>926</v>
      </c>
      <c r="K195" s="289">
        <v>4</v>
      </c>
      <c r="L195" s="290">
        <v>1.53</v>
      </c>
      <c r="M195" s="290">
        <v>48</v>
      </c>
      <c r="N195" s="117">
        <v>73.44</v>
      </c>
      <c r="O195" s="174">
        <v>30</v>
      </c>
      <c r="P195" s="65">
        <v>10</v>
      </c>
      <c r="Q195" s="117">
        <f>N195-O195-P195</f>
        <v>33.44</v>
      </c>
      <c r="R195" s="65" t="s">
        <v>5064</v>
      </c>
      <c r="S195" s="261"/>
      <c r="T195" s="261"/>
      <c r="U195" s="261"/>
      <c r="V195" s="261"/>
      <c r="W195" s="261"/>
      <c r="X195" s="261"/>
    </row>
    <row r="196" spans="1:24" ht="15.75" customHeight="1">
      <c r="A196" s="65" t="s">
        <v>5125</v>
      </c>
      <c r="C196" s="67" t="s">
        <v>4331</v>
      </c>
      <c r="D196" s="65" t="s">
        <v>5126</v>
      </c>
      <c r="E196" s="31" t="s">
        <v>20</v>
      </c>
      <c r="F196" s="263">
        <v>67</v>
      </c>
      <c r="G196" s="65" t="s">
        <v>5127</v>
      </c>
      <c r="H196" s="67" t="s">
        <v>1041</v>
      </c>
      <c r="I196" s="134" t="s">
        <v>5127</v>
      </c>
      <c r="J196" s="65" t="s">
        <v>926</v>
      </c>
      <c r="K196" s="65">
        <v>4</v>
      </c>
      <c r="L196" s="196">
        <v>0.95199999999999996</v>
      </c>
      <c r="M196" s="196">
        <v>48</v>
      </c>
      <c r="N196" s="117">
        <v>45.695999999999998</v>
      </c>
      <c r="O196" s="174">
        <v>30</v>
      </c>
      <c r="P196" s="65">
        <v>10</v>
      </c>
      <c r="Q196" s="117">
        <f>N196-O196-P196</f>
        <v>5.695999999999998</v>
      </c>
      <c r="R196" s="65" t="s">
        <v>5124</v>
      </c>
      <c r="S196" s="261"/>
      <c r="T196" s="261"/>
      <c r="U196" s="261"/>
      <c r="V196" s="261"/>
      <c r="W196" s="261"/>
      <c r="X196" s="261"/>
    </row>
    <row r="197" spans="1:24" ht="14.25" customHeight="1">
      <c r="A197" s="65" t="s">
        <v>5119</v>
      </c>
      <c r="C197" s="67" t="s">
        <v>4331</v>
      </c>
      <c r="D197" s="65" t="s">
        <v>5122</v>
      </c>
      <c r="E197" s="31" t="s">
        <v>20</v>
      </c>
      <c r="F197" s="263">
        <v>41</v>
      </c>
      <c r="G197" s="65" t="s">
        <v>5123</v>
      </c>
      <c r="H197" s="67" t="s">
        <v>1041</v>
      </c>
      <c r="I197" s="65" t="s">
        <v>5123</v>
      </c>
      <c r="J197" s="65" t="s">
        <v>926</v>
      </c>
      <c r="K197" s="65">
        <v>4</v>
      </c>
      <c r="L197" s="196">
        <v>0.71799999999999997</v>
      </c>
      <c r="M197" s="196">
        <v>48</v>
      </c>
      <c r="N197" s="117">
        <v>34.463999999999999</v>
      </c>
      <c r="O197" s="174">
        <v>22.463999999999999</v>
      </c>
      <c r="P197" s="65">
        <v>10</v>
      </c>
      <c r="Q197" s="117">
        <f>N197-O197-P197</f>
        <v>2</v>
      </c>
      <c r="R197" s="65" t="s">
        <v>5124</v>
      </c>
      <c r="S197" s="261"/>
      <c r="T197" s="261"/>
      <c r="U197" s="261"/>
      <c r="V197" s="261"/>
      <c r="W197" s="261"/>
      <c r="X197" s="261"/>
    </row>
    <row r="198" spans="1:24" ht="14.25" customHeight="1">
      <c r="A198" s="65" t="s">
        <v>5119</v>
      </c>
      <c r="C198" s="67" t="s">
        <v>4331</v>
      </c>
      <c r="D198" s="65" t="s">
        <v>5120</v>
      </c>
      <c r="E198" s="31" t="s">
        <v>20</v>
      </c>
      <c r="F198" s="263">
        <v>61</v>
      </c>
      <c r="G198" s="65" t="s">
        <v>5121</v>
      </c>
      <c r="H198" s="67" t="s">
        <v>1041</v>
      </c>
      <c r="I198" s="65" t="s">
        <v>5121</v>
      </c>
      <c r="J198" s="65" t="s">
        <v>926</v>
      </c>
      <c r="K198" s="65">
        <v>4</v>
      </c>
      <c r="L198" s="196">
        <v>0.81200000000000006</v>
      </c>
      <c r="M198" s="196">
        <v>48</v>
      </c>
      <c r="N198" s="117">
        <v>38.975999999999999</v>
      </c>
      <c r="O198" s="179">
        <v>27.975999999999999</v>
      </c>
      <c r="P198" s="65">
        <v>10</v>
      </c>
      <c r="Q198" s="117">
        <f>N198-O198-P198</f>
        <v>1</v>
      </c>
      <c r="R198" s="65" t="s">
        <v>5036</v>
      </c>
      <c r="S198" s="261"/>
      <c r="T198" s="261"/>
      <c r="U198" s="261"/>
      <c r="V198" s="261"/>
      <c r="W198" s="261"/>
      <c r="X198" s="261"/>
    </row>
    <row r="199" spans="1:24" ht="15" thickBot="1">
      <c r="A199" s="65" t="s">
        <v>5067</v>
      </c>
      <c r="B199" s="67" t="s">
        <v>3385</v>
      </c>
      <c r="C199" s="67" t="s">
        <v>4331</v>
      </c>
      <c r="D199" s="65" t="s">
        <v>5082</v>
      </c>
      <c r="E199" s="31" t="s">
        <v>20</v>
      </c>
      <c r="F199" s="263">
        <v>55</v>
      </c>
      <c r="G199" s="65" t="s">
        <v>5083</v>
      </c>
      <c r="H199" s="67" t="s">
        <v>1041</v>
      </c>
      <c r="I199" s="65" t="s">
        <v>5083</v>
      </c>
      <c r="J199" s="65" t="s">
        <v>926</v>
      </c>
      <c r="K199" s="289">
        <v>4</v>
      </c>
      <c r="L199" s="290">
        <v>1.1599999999999999</v>
      </c>
      <c r="M199" s="290">
        <v>48</v>
      </c>
      <c r="N199" s="117">
        <v>55.679999999999993</v>
      </c>
      <c r="O199" s="179">
        <v>30</v>
      </c>
      <c r="P199" s="65">
        <v>10</v>
      </c>
      <c r="Q199" s="117">
        <f>N199-O199-P199</f>
        <v>15.679999999999993</v>
      </c>
      <c r="R199" s="65" t="s">
        <v>5036</v>
      </c>
      <c r="S199" s="261"/>
      <c r="T199" s="261"/>
      <c r="U199" s="261"/>
      <c r="V199" s="261"/>
      <c r="W199" s="261"/>
      <c r="X199" s="261"/>
    </row>
    <row r="200" spans="1:24">
      <c r="A200" s="65" t="s">
        <v>5067</v>
      </c>
      <c r="C200" s="67" t="s">
        <v>4331</v>
      </c>
      <c r="D200" s="65" t="s">
        <v>5080</v>
      </c>
      <c r="E200" s="31" t="s">
        <v>20</v>
      </c>
      <c r="F200" s="263">
        <v>54</v>
      </c>
      <c r="G200" s="65" t="s">
        <v>5081</v>
      </c>
      <c r="H200" s="67" t="s">
        <v>1041</v>
      </c>
      <c r="I200" s="65" t="s">
        <v>5081</v>
      </c>
      <c r="J200" s="65" t="s">
        <v>926</v>
      </c>
      <c r="K200" s="65">
        <v>4</v>
      </c>
      <c r="L200" s="196">
        <v>1.71</v>
      </c>
      <c r="M200" s="196">
        <v>48</v>
      </c>
      <c r="N200" s="117">
        <v>82.08</v>
      </c>
      <c r="O200" s="179">
        <v>30</v>
      </c>
      <c r="P200" s="65">
        <v>10</v>
      </c>
      <c r="Q200" s="117">
        <f>N200-O200-P200</f>
        <v>42.08</v>
      </c>
      <c r="R200" s="65" t="s">
        <v>5036</v>
      </c>
      <c r="S200" s="261"/>
      <c r="T200" s="261"/>
      <c r="U200" s="261"/>
      <c r="V200" s="261"/>
      <c r="W200" s="261"/>
      <c r="X200" s="261"/>
    </row>
    <row r="201" spans="1:24">
      <c r="A201" s="65" t="s">
        <v>5067</v>
      </c>
      <c r="C201" s="67" t="s">
        <v>4331</v>
      </c>
      <c r="D201" s="65" t="s">
        <v>5078</v>
      </c>
      <c r="E201" s="31" t="s">
        <v>41</v>
      </c>
      <c r="F201" s="263">
        <v>42</v>
      </c>
      <c r="G201" s="65" t="s">
        <v>5079</v>
      </c>
      <c r="H201" s="67" t="s">
        <v>1041</v>
      </c>
      <c r="I201" s="65" t="s">
        <v>5079</v>
      </c>
      <c r="J201" s="65" t="s">
        <v>926</v>
      </c>
      <c r="K201" s="65">
        <v>4</v>
      </c>
      <c r="L201" s="196">
        <v>1.02</v>
      </c>
      <c r="M201" s="196">
        <v>48</v>
      </c>
      <c r="N201" s="117">
        <v>48.96</v>
      </c>
      <c r="O201" s="179">
        <v>30</v>
      </c>
      <c r="P201" s="65">
        <v>10</v>
      </c>
      <c r="Q201" s="117">
        <f>N201-O201-P201</f>
        <v>8.9600000000000009</v>
      </c>
      <c r="R201" s="65" t="s">
        <v>5036</v>
      </c>
      <c r="S201" s="261"/>
      <c r="T201" s="261"/>
      <c r="U201" s="261"/>
      <c r="V201" s="261"/>
      <c r="W201" s="261"/>
      <c r="X201" s="261"/>
    </row>
    <row r="202" spans="1:24">
      <c r="A202" s="65" t="s">
        <v>5067</v>
      </c>
      <c r="C202" s="67" t="s">
        <v>4331</v>
      </c>
      <c r="D202" s="65" t="s">
        <v>5076</v>
      </c>
      <c r="E202" s="31" t="s">
        <v>41</v>
      </c>
      <c r="F202" s="263">
        <v>58</v>
      </c>
      <c r="G202" s="65" t="s">
        <v>5077</v>
      </c>
      <c r="H202" s="67" t="s">
        <v>1041</v>
      </c>
      <c r="I202" s="65" t="s">
        <v>5077</v>
      </c>
      <c r="J202" s="65" t="s">
        <v>926</v>
      </c>
      <c r="K202" s="65">
        <v>4</v>
      </c>
      <c r="L202" s="196">
        <v>0.78</v>
      </c>
      <c r="M202" s="196">
        <v>48</v>
      </c>
      <c r="N202" s="117">
        <v>37.44</v>
      </c>
      <c r="O202" s="179">
        <v>26.439999999999998</v>
      </c>
      <c r="P202" s="65">
        <v>10</v>
      </c>
      <c r="Q202" s="117">
        <f>N202-O202-P202</f>
        <v>1</v>
      </c>
      <c r="R202" s="65" t="s">
        <v>5036</v>
      </c>
      <c r="S202" s="261"/>
      <c r="T202" s="261"/>
      <c r="U202" s="261"/>
      <c r="V202" s="261"/>
      <c r="W202" s="261"/>
      <c r="X202" s="261"/>
    </row>
    <row r="203" spans="1:24">
      <c r="A203" s="65" t="s">
        <v>5067</v>
      </c>
      <c r="C203" s="67" t="s">
        <v>4331</v>
      </c>
      <c r="D203" s="65" t="s">
        <v>5074</v>
      </c>
      <c r="E203" s="31" t="s">
        <v>20</v>
      </c>
      <c r="F203" s="263">
        <v>52</v>
      </c>
      <c r="G203" s="65" t="s">
        <v>5075</v>
      </c>
      <c r="H203" s="67" t="s">
        <v>1041</v>
      </c>
      <c r="I203" s="65" t="s">
        <v>5075</v>
      </c>
      <c r="J203" s="65" t="s">
        <v>926</v>
      </c>
      <c r="K203" s="65">
        <v>4</v>
      </c>
      <c r="L203" s="196">
        <v>0.97199999999999998</v>
      </c>
      <c r="M203" s="196">
        <v>48</v>
      </c>
      <c r="N203" s="117">
        <v>46.655999999999999</v>
      </c>
      <c r="O203" s="179">
        <v>30</v>
      </c>
      <c r="P203" s="65">
        <v>10</v>
      </c>
      <c r="Q203" s="117">
        <f>N203-O203-P203</f>
        <v>6.6559999999999988</v>
      </c>
      <c r="R203" s="65" t="s">
        <v>5036</v>
      </c>
      <c r="S203" s="261"/>
      <c r="T203" s="261"/>
      <c r="U203" s="261"/>
      <c r="V203" s="261"/>
      <c r="W203" s="261"/>
      <c r="X203" s="261"/>
    </row>
    <row r="204" spans="1:24">
      <c r="A204" s="65" t="s">
        <v>5067</v>
      </c>
      <c r="C204" s="67" t="s">
        <v>4331</v>
      </c>
      <c r="D204" s="65" t="s">
        <v>5072</v>
      </c>
      <c r="E204" s="31" t="s">
        <v>20</v>
      </c>
      <c r="F204" s="263">
        <v>56</v>
      </c>
      <c r="G204" s="65" t="s">
        <v>5073</v>
      </c>
      <c r="H204" s="67" t="s">
        <v>1041</v>
      </c>
      <c r="I204" s="65" t="s">
        <v>5073</v>
      </c>
      <c r="J204" s="65" t="s">
        <v>926</v>
      </c>
      <c r="K204" s="65">
        <v>4</v>
      </c>
      <c r="L204" s="196">
        <v>1.25</v>
      </c>
      <c r="M204" s="196">
        <v>48</v>
      </c>
      <c r="N204" s="117">
        <v>60</v>
      </c>
      <c r="O204" s="179">
        <v>30</v>
      </c>
      <c r="P204" s="65">
        <v>10</v>
      </c>
      <c r="Q204" s="117">
        <f>N204-O204-P204</f>
        <v>20</v>
      </c>
      <c r="R204" s="65" t="s">
        <v>5036</v>
      </c>
      <c r="S204" s="261"/>
      <c r="T204" s="261"/>
      <c r="U204" s="261"/>
      <c r="V204" s="261"/>
      <c r="W204" s="261"/>
      <c r="X204" s="261"/>
    </row>
    <row r="205" spans="1:24">
      <c r="A205" s="65" t="s">
        <v>5067</v>
      </c>
      <c r="C205" s="67" t="s">
        <v>4331</v>
      </c>
      <c r="D205" s="65" t="s">
        <v>5070</v>
      </c>
      <c r="E205" s="31" t="s">
        <v>41</v>
      </c>
      <c r="F205" s="263">
        <v>71</v>
      </c>
      <c r="G205" s="65" t="s">
        <v>5071</v>
      </c>
      <c r="H205" s="67" t="s">
        <v>1041</v>
      </c>
      <c r="I205" s="65" t="s">
        <v>5071</v>
      </c>
      <c r="J205" s="65" t="s">
        <v>926</v>
      </c>
      <c r="K205" s="65">
        <v>4</v>
      </c>
      <c r="L205" s="196">
        <v>1.68</v>
      </c>
      <c r="M205" s="196">
        <v>48</v>
      </c>
      <c r="N205" s="117">
        <v>80.64</v>
      </c>
      <c r="O205" s="179">
        <v>30</v>
      </c>
      <c r="P205" s="65">
        <v>10</v>
      </c>
      <c r="Q205" s="117">
        <f>N205-O205-P205</f>
        <v>40.64</v>
      </c>
      <c r="R205" s="65" t="s">
        <v>5036</v>
      </c>
      <c r="S205" s="261"/>
      <c r="T205" s="261"/>
      <c r="U205" s="261"/>
      <c r="V205" s="261"/>
      <c r="W205" s="261"/>
      <c r="X205" s="261"/>
    </row>
    <row r="206" spans="1:24">
      <c r="A206" s="65" t="s">
        <v>5067</v>
      </c>
      <c r="C206" s="67" t="s">
        <v>4331</v>
      </c>
      <c r="D206" s="65" t="s">
        <v>5068</v>
      </c>
      <c r="E206" s="31" t="s">
        <v>41</v>
      </c>
      <c r="F206" s="263">
        <v>63</v>
      </c>
      <c r="G206" s="65" t="s">
        <v>5069</v>
      </c>
      <c r="H206" s="67" t="s">
        <v>1041</v>
      </c>
      <c r="I206" s="65" t="s">
        <v>5069</v>
      </c>
      <c r="J206" s="65" t="s">
        <v>926</v>
      </c>
      <c r="K206" s="65">
        <v>4</v>
      </c>
      <c r="L206" s="196">
        <v>1.08</v>
      </c>
      <c r="M206" s="196">
        <v>48</v>
      </c>
      <c r="N206" s="117">
        <v>51.84</v>
      </c>
      <c r="O206" s="179">
        <v>30</v>
      </c>
      <c r="P206" s="65">
        <v>10</v>
      </c>
      <c r="Q206" s="117">
        <f>N206-O206-P206</f>
        <v>11.840000000000003</v>
      </c>
      <c r="R206" s="65" t="s">
        <v>5036</v>
      </c>
      <c r="S206" s="261"/>
      <c r="T206" s="261"/>
      <c r="U206" s="261"/>
      <c r="V206" s="261"/>
      <c r="W206" s="261"/>
      <c r="X206" s="261"/>
    </row>
    <row r="207" spans="1:24" ht="15" thickBot="1">
      <c r="A207" s="65" t="s">
        <v>5057</v>
      </c>
      <c r="C207" s="67" t="s">
        <v>4331</v>
      </c>
      <c r="D207" s="65" t="s">
        <v>5065</v>
      </c>
      <c r="E207" s="31" t="s">
        <v>41</v>
      </c>
      <c r="F207" s="263">
        <v>62</v>
      </c>
      <c r="G207" s="65" t="s">
        <v>5066</v>
      </c>
      <c r="H207" s="67" t="s">
        <v>1041</v>
      </c>
      <c r="I207" s="65" t="s">
        <v>5066</v>
      </c>
      <c r="J207" s="65" t="s">
        <v>926</v>
      </c>
      <c r="K207" s="289">
        <v>4</v>
      </c>
      <c r="L207" s="290">
        <v>0.59799999999999998</v>
      </c>
      <c r="M207" s="290">
        <v>48</v>
      </c>
      <c r="N207" s="117">
        <v>28.704000000000001</v>
      </c>
      <c r="O207" s="179">
        <v>17.704000000000001</v>
      </c>
      <c r="P207" s="65">
        <v>10</v>
      </c>
      <c r="Q207" s="117">
        <f>N207-O207-P207</f>
        <v>1</v>
      </c>
      <c r="R207" s="65" t="s">
        <v>5036</v>
      </c>
      <c r="S207" s="261"/>
      <c r="T207" s="261"/>
      <c r="U207" s="261"/>
      <c r="V207" s="261"/>
      <c r="W207" s="261"/>
      <c r="X207" s="261"/>
    </row>
    <row r="208" spans="1:24">
      <c r="A208" s="65" t="s">
        <v>5057</v>
      </c>
      <c r="C208" s="67" t="s">
        <v>4331</v>
      </c>
      <c r="D208" s="65" t="s">
        <v>5062</v>
      </c>
      <c r="E208" s="31" t="s">
        <v>20</v>
      </c>
      <c r="F208" s="263">
        <v>55</v>
      </c>
      <c r="G208" s="65" t="s">
        <v>5063</v>
      </c>
      <c r="H208" s="67" t="s">
        <v>1041</v>
      </c>
      <c r="I208" s="65" t="s">
        <v>5063</v>
      </c>
      <c r="J208" s="65" t="s">
        <v>926</v>
      </c>
      <c r="K208" s="65">
        <v>4</v>
      </c>
      <c r="L208" s="196">
        <v>0.432</v>
      </c>
      <c r="M208" s="196">
        <v>48</v>
      </c>
      <c r="N208" s="117">
        <f>L:L*M:M</f>
        <v>20.736000000000001</v>
      </c>
      <c r="P208" s="65">
        <v>10</v>
      </c>
      <c r="R208" s="65" t="s">
        <v>5064</v>
      </c>
      <c r="S208" s="261"/>
      <c r="T208" s="261"/>
      <c r="U208" s="261"/>
      <c r="V208" s="261"/>
      <c r="W208" s="261"/>
      <c r="X208" s="261"/>
    </row>
    <row r="209" spans="1:24">
      <c r="A209" s="65" t="s">
        <v>5057</v>
      </c>
      <c r="C209" s="67" t="s">
        <v>4331</v>
      </c>
      <c r="D209" s="65" t="s">
        <v>5060</v>
      </c>
      <c r="E209" s="31" t="s">
        <v>41</v>
      </c>
      <c r="F209" s="263">
        <v>49</v>
      </c>
      <c r="G209" s="65" t="s">
        <v>5061</v>
      </c>
      <c r="H209" s="67" t="s">
        <v>1041</v>
      </c>
      <c r="I209" s="65" t="s">
        <v>5061</v>
      </c>
      <c r="J209" s="65" t="s">
        <v>926</v>
      </c>
      <c r="K209" s="65">
        <v>4</v>
      </c>
      <c r="L209" s="196">
        <v>0.49399999999999999</v>
      </c>
      <c r="M209" s="196">
        <v>48</v>
      </c>
      <c r="N209" s="117">
        <v>23.712</v>
      </c>
      <c r="O209" s="179">
        <v>12.712</v>
      </c>
      <c r="P209" s="65">
        <v>10</v>
      </c>
      <c r="Q209" s="117">
        <f>N209-O209-P209</f>
        <v>1</v>
      </c>
      <c r="R209" s="65" t="s">
        <v>5036</v>
      </c>
      <c r="S209" s="261"/>
      <c r="T209" s="261"/>
      <c r="U209" s="261"/>
      <c r="V209" s="261"/>
      <c r="W209" s="261"/>
      <c r="X209" s="261"/>
    </row>
    <row r="210" spans="1:24">
      <c r="A210" s="65" t="s">
        <v>5057</v>
      </c>
      <c r="C210" s="67" t="s">
        <v>4331</v>
      </c>
      <c r="D210" s="65" t="s">
        <v>5058</v>
      </c>
      <c r="E210" s="31" t="s">
        <v>20</v>
      </c>
      <c r="F210" s="263">
        <v>64</v>
      </c>
      <c r="G210" s="65" t="s">
        <v>5059</v>
      </c>
      <c r="H210" s="67" t="s">
        <v>1041</v>
      </c>
      <c r="I210" s="65" t="s">
        <v>5059</v>
      </c>
      <c r="J210" s="65" t="s">
        <v>926</v>
      </c>
      <c r="K210" s="65">
        <v>4</v>
      </c>
      <c r="L210" s="196">
        <v>0.82</v>
      </c>
      <c r="M210" s="196">
        <v>48</v>
      </c>
      <c r="N210" s="117">
        <v>39.36</v>
      </c>
      <c r="O210" s="179">
        <v>28.36</v>
      </c>
      <c r="P210" s="65">
        <v>10</v>
      </c>
      <c r="Q210" s="117">
        <f>N210-O210-P210</f>
        <v>1</v>
      </c>
      <c r="R210" s="65" t="s">
        <v>5036</v>
      </c>
      <c r="S210" s="261"/>
      <c r="T210" s="261"/>
      <c r="U210" s="261"/>
      <c r="V210" s="261"/>
      <c r="W210" s="261"/>
      <c r="X210" s="261"/>
    </row>
    <row r="211" spans="1:24">
      <c r="A211" s="65" t="s">
        <v>5054</v>
      </c>
      <c r="C211" s="67" t="s">
        <v>4331</v>
      </c>
      <c r="D211" s="65" t="s">
        <v>5055</v>
      </c>
      <c r="E211" s="31" t="s">
        <v>20</v>
      </c>
      <c r="F211" s="263">
        <v>46</v>
      </c>
      <c r="G211" s="65" t="s">
        <v>5056</v>
      </c>
      <c r="H211" s="67" t="s">
        <v>1041</v>
      </c>
      <c r="I211" s="65" t="s">
        <v>5056</v>
      </c>
      <c r="J211" s="65" t="s">
        <v>926</v>
      </c>
      <c r="K211" s="65">
        <v>4</v>
      </c>
      <c r="L211" s="196">
        <v>0.35799999999999998</v>
      </c>
      <c r="M211" s="196">
        <v>48</v>
      </c>
      <c r="N211" s="117">
        <f>L:L*M:M</f>
        <v>17.183999999999997</v>
      </c>
      <c r="S211" s="261"/>
      <c r="T211" s="261"/>
      <c r="U211" s="261"/>
      <c r="V211" s="261"/>
      <c r="W211" s="261"/>
      <c r="X211" s="261"/>
    </row>
    <row r="212" spans="1:24">
      <c r="A212" s="65" t="s">
        <v>5045</v>
      </c>
      <c r="C212" s="67" t="s">
        <v>4331</v>
      </c>
      <c r="D212" s="65" t="s">
        <v>5052</v>
      </c>
      <c r="E212" s="31" t="s">
        <v>20</v>
      </c>
      <c r="F212" s="263">
        <v>69</v>
      </c>
      <c r="G212" s="65" t="s">
        <v>5053</v>
      </c>
      <c r="H212" s="67" t="s">
        <v>1041</v>
      </c>
      <c r="I212" s="65" t="s">
        <v>5053</v>
      </c>
      <c r="J212" s="65" t="s">
        <v>926</v>
      </c>
      <c r="K212" s="65">
        <v>4</v>
      </c>
      <c r="L212" s="196">
        <v>1.25</v>
      </c>
      <c r="M212" s="196">
        <v>48</v>
      </c>
      <c r="N212" s="117">
        <v>60</v>
      </c>
      <c r="O212" s="179">
        <v>30</v>
      </c>
      <c r="P212" s="65">
        <v>10</v>
      </c>
      <c r="Q212" s="117">
        <f>N212-O212-P212</f>
        <v>20</v>
      </c>
      <c r="R212" s="65" t="s">
        <v>5036</v>
      </c>
      <c r="S212" s="261"/>
      <c r="T212" s="261"/>
      <c r="U212" s="261"/>
      <c r="V212" s="261"/>
      <c r="W212" s="261"/>
      <c r="X212" s="261"/>
    </row>
    <row r="213" spans="1:24">
      <c r="A213" s="65" t="s">
        <v>5045</v>
      </c>
      <c r="C213" s="67" t="s">
        <v>4331</v>
      </c>
      <c r="D213" s="65" t="s">
        <v>5050</v>
      </c>
      <c r="E213" s="31" t="s">
        <v>20</v>
      </c>
      <c r="F213" s="263">
        <v>64</v>
      </c>
      <c r="G213" s="65" t="s">
        <v>5051</v>
      </c>
      <c r="H213" s="67" t="s">
        <v>1041</v>
      </c>
      <c r="I213" s="65" t="s">
        <v>5051</v>
      </c>
      <c r="J213" s="65" t="s">
        <v>4988</v>
      </c>
      <c r="K213" s="126">
        <v>4</v>
      </c>
      <c r="L213" s="126">
        <v>2.1800000000000002</v>
      </c>
      <c r="M213" s="291">
        <v>50</v>
      </c>
      <c r="N213" s="117">
        <f>L:L*M:M</f>
        <v>109.00000000000001</v>
      </c>
      <c r="S213" s="261"/>
      <c r="T213" s="261"/>
      <c r="U213" s="261"/>
      <c r="V213" s="261"/>
      <c r="W213" s="261"/>
      <c r="X213" s="261"/>
    </row>
    <row r="214" spans="1:24">
      <c r="A214" s="65" t="s">
        <v>5045</v>
      </c>
      <c r="C214" s="67" t="s">
        <v>4331</v>
      </c>
      <c r="D214" s="65" t="s">
        <v>5048</v>
      </c>
      <c r="E214" s="31" t="s">
        <v>20</v>
      </c>
      <c r="F214" s="263">
        <v>71</v>
      </c>
      <c r="G214" s="65" t="s">
        <v>5049</v>
      </c>
      <c r="H214" s="67" t="s">
        <v>1041</v>
      </c>
      <c r="I214" s="65" t="s">
        <v>5049</v>
      </c>
      <c r="J214" s="65" t="s">
        <v>926</v>
      </c>
      <c r="K214" s="65">
        <v>4</v>
      </c>
      <c r="L214" s="196">
        <v>1.47</v>
      </c>
      <c r="M214" s="196">
        <v>48</v>
      </c>
      <c r="N214" s="117">
        <v>70.56</v>
      </c>
      <c r="O214" s="179">
        <v>30</v>
      </c>
      <c r="P214" s="65">
        <v>10</v>
      </c>
      <c r="Q214" s="117">
        <f>N214-O214-P214</f>
        <v>30.560000000000002</v>
      </c>
      <c r="R214" s="65" t="s">
        <v>5036</v>
      </c>
      <c r="S214" s="261"/>
      <c r="T214" s="261"/>
      <c r="U214" s="261"/>
      <c r="V214" s="261"/>
      <c r="W214" s="261"/>
      <c r="X214" s="261"/>
    </row>
    <row r="215" spans="1:24">
      <c r="A215" s="65" t="s">
        <v>5045</v>
      </c>
      <c r="C215" s="67" t="s">
        <v>4331</v>
      </c>
      <c r="D215" s="65" t="s">
        <v>5046</v>
      </c>
      <c r="E215" s="31" t="s">
        <v>20</v>
      </c>
      <c r="F215" s="263">
        <v>63</v>
      </c>
      <c r="G215" s="65" t="s">
        <v>5047</v>
      </c>
      <c r="H215" s="67" t="s">
        <v>1041</v>
      </c>
      <c r="I215" s="65" t="s">
        <v>5047</v>
      </c>
      <c r="J215" s="65" t="s">
        <v>926</v>
      </c>
      <c r="K215" s="65">
        <v>4</v>
      </c>
      <c r="L215" s="196">
        <v>1.22</v>
      </c>
      <c r="M215" s="196">
        <v>48</v>
      </c>
      <c r="N215" s="117">
        <v>58.56</v>
      </c>
      <c r="O215" s="179">
        <v>30</v>
      </c>
      <c r="P215" s="65">
        <v>10</v>
      </c>
      <c r="Q215" s="117">
        <f>N215-O215-P215</f>
        <v>18.560000000000002</v>
      </c>
      <c r="R215" s="65" t="s">
        <v>5036</v>
      </c>
      <c r="S215" s="261"/>
      <c r="T215" s="261"/>
      <c r="U215" s="261"/>
      <c r="V215" s="261"/>
      <c r="W215" s="261"/>
      <c r="X215" s="261"/>
    </row>
    <row r="216" spans="1:24">
      <c r="A216" s="65" t="s">
        <v>5033</v>
      </c>
      <c r="C216" s="67" t="s">
        <v>4331</v>
      </c>
      <c r="D216" s="65" t="s">
        <v>5043</v>
      </c>
      <c r="E216" s="31" t="s">
        <v>20</v>
      </c>
      <c r="F216" s="263">
        <v>62</v>
      </c>
      <c r="G216" s="65" t="s">
        <v>5044</v>
      </c>
      <c r="H216" s="67" t="s">
        <v>1041</v>
      </c>
      <c r="I216" s="65" t="s">
        <v>5044</v>
      </c>
      <c r="J216" s="65" t="s">
        <v>926</v>
      </c>
      <c r="K216" s="65">
        <v>4</v>
      </c>
      <c r="L216" s="196">
        <v>0.73199999999999998</v>
      </c>
      <c r="M216" s="196">
        <v>48</v>
      </c>
      <c r="N216" s="117">
        <v>35.135999999999996</v>
      </c>
      <c r="O216" s="179">
        <v>24.135999999999996</v>
      </c>
      <c r="P216" s="65">
        <v>10</v>
      </c>
      <c r="Q216" s="117">
        <f>N216-O216-P216</f>
        <v>1</v>
      </c>
      <c r="R216" s="65" t="s">
        <v>5036</v>
      </c>
      <c r="S216" s="261"/>
      <c r="T216" s="261"/>
      <c r="U216" s="261"/>
      <c r="V216" s="261"/>
      <c r="W216" s="261"/>
      <c r="X216" s="261"/>
    </row>
    <row r="217" spans="1:24">
      <c r="A217" s="65" t="s">
        <v>5033</v>
      </c>
      <c r="C217" s="67" t="s">
        <v>4331</v>
      </c>
      <c r="D217" s="65" t="s">
        <v>5041</v>
      </c>
      <c r="E217" s="31" t="s">
        <v>41</v>
      </c>
      <c r="F217" s="263">
        <v>64</v>
      </c>
      <c r="G217" s="65" t="s">
        <v>5042</v>
      </c>
      <c r="H217" s="67" t="s">
        <v>1041</v>
      </c>
      <c r="I217" s="65" t="s">
        <v>5042</v>
      </c>
      <c r="J217" s="65" t="s">
        <v>926</v>
      </c>
      <c r="K217" s="65">
        <v>4</v>
      </c>
      <c r="L217" s="196">
        <v>1.01</v>
      </c>
      <c r="M217" s="196">
        <v>48</v>
      </c>
      <c r="N217" s="117">
        <v>48.480000000000004</v>
      </c>
      <c r="O217" s="179">
        <v>30</v>
      </c>
      <c r="P217" s="65">
        <v>10</v>
      </c>
      <c r="Q217" s="117">
        <f>N217-O217-P217</f>
        <v>8.480000000000004</v>
      </c>
      <c r="R217" s="65" t="s">
        <v>5036</v>
      </c>
      <c r="S217" s="261"/>
      <c r="T217" s="261"/>
      <c r="U217" s="261"/>
      <c r="V217" s="261"/>
      <c r="W217" s="261"/>
      <c r="X217" s="261"/>
    </row>
    <row r="218" spans="1:24">
      <c r="A218" s="65" t="s">
        <v>5033</v>
      </c>
      <c r="C218" s="67" t="s">
        <v>4331</v>
      </c>
      <c r="D218" s="65" t="s">
        <v>5039</v>
      </c>
      <c r="E218" s="31" t="s">
        <v>20</v>
      </c>
      <c r="F218" s="263">
        <v>47</v>
      </c>
      <c r="G218" s="65" t="s">
        <v>5040</v>
      </c>
      <c r="H218" s="67" t="s">
        <v>1041</v>
      </c>
      <c r="I218" s="65" t="s">
        <v>5040</v>
      </c>
      <c r="J218" s="65" t="s">
        <v>926</v>
      </c>
      <c r="K218" s="65">
        <v>4</v>
      </c>
      <c r="L218" s="196">
        <v>0.51800000000000002</v>
      </c>
      <c r="M218" s="196">
        <v>48</v>
      </c>
      <c r="N218" s="117">
        <v>24.864000000000001</v>
      </c>
      <c r="O218" s="179">
        <v>13.864000000000001</v>
      </c>
      <c r="P218" s="65">
        <v>10</v>
      </c>
      <c r="Q218" s="117">
        <f>N218-O218-P218</f>
        <v>1</v>
      </c>
      <c r="R218" s="65" t="s">
        <v>5036</v>
      </c>
      <c r="S218" s="261"/>
      <c r="T218" s="261"/>
      <c r="U218" s="261"/>
      <c r="V218" s="261"/>
      <c r="W218" s="261"/>
      <c r="X218" s="261"/>
    </row>
    <row r="219" spans="1:24">
      <c r="A219" s="65" t="s">
        <v>5033</v>
      </c>
      <c r="C219" s="67" t="s">
        <v>4331</v>
      </c>
      <c r="D219" s="65" t="s">
        <v>5037</v>
      </c>
      <c r="E219" s="31" t="s">
        <v>41</v>
      </c>
      <c r="F219" s="263">
        <v>65</v>
      </c>
      <c r="G219" s="65" t="s">
        <v>5038</v>
      </c>
      <c r="H219" s="67" t="s">
        <v>1041</v>
      </c>
      <c r="I219" s="65" t="s">
        <v>5038</v>
      </c>
      <c r="J219" s="65" t="s">
        <v>926</v>
      </c>
      <c r="K219" s="65">
        <v>4</v>
      </c>
      <c r="L219" s="196">
        <v>0.63400000000000001</v>
      </c>
      <c r="M219" s="196">
        <v>48</v>
      </c>
      <c r="N219" s="117">
        <v>30.432000000000002</v>
      </c>
      <c r="O219" s="179">
        <v>19.432000000000002</v>
      </c>
      <c r="P219" s="65">
        <v>10</v>
      </c>
      <c r="Q219" s="117">
        <f>N219-O219-P219</f>
        <v>1</v>
      </c>
      <c r="R219" s="65" t="s">
        <v>5036</v>
      </c>
      <c r="S219" s="261"/>
      <c r="T219" s="261"/>
      <c r="U219" s="261"/>
      <c r="V219" s="261"/>
      <c r="W219" s="261"/>
      <c r="X219" s="261"/>
    </row>
    <row r="220" spans="1:24">
      <c r="A220" s="67" t="s">
        <v>5033</v>
      </c>
      <c r="C220" s="67" t="s">
        <v>4331</v>
      </c>
      <c r="D220" s="65" t="s">
        <v>5034</v>
      </c>
      <c r="E220" s="31" t="s">
        <v>20</v>
      </c>
      <c r="F220" s="263">
        <v>63</v>
      </c>
      <c r="G220" s="65" t="s">
        <v>5035</v>
      </c>
      <c r="H220" s="67" t="s">
        <v>1041</v>
      </c>
      <c r="I220" s="65" t="s">
        <v>5035</v>
      </c>
      <c r="J220" s="65" t="s">
        <v>926</v>
      </c>
      <c r="K220" s="65">
        <v>4</v>
      </c>
      <c r="L220" s="196">
        <v>0.63600000000000001</v>
      </c>
      <c r="M220" s="196">
        <v>48</v>
      </c>
      <c r="N220" s="117">
        <v>30.527999999999999</v>
      </c>
      <c r="O220" s="179">
        <v>19.527999999999999</v>
      </c>
      <c r="P220" s="65">
        <v>10</v>
      </c>
      <c r="Q220" s="117">
        <f>N220-O220-P220</f>
        <v>1</v>
      </c>
      <c r="R220" s="65" t="s">
        <v>5036</v>
      </c>
      <c r="S220" s="261"/>
      <c r="T220" s="261"/>
      <c r="U220" s="261"/>
      <c r="V220" s="261"/>
      <c r="W220" s="261"/>
      <c r="X220" s="261"/>
    </row>
    <row r="221" spans="1:24">
      <c r="A221" s="67" t="s">
        <v>5030</v>
      </c>
      <c r="C221" s="67" t="s">
        <v>4331</v>
      </c>
      <c r="D221" s="65" t="s">
        <v>5031</v>
      </c>
      <c r="E221" s="31" t="s">
        <v>41</v>
      </c>
      <c r="F221" s="263">
        <v>56</v>
      </c>
      <c r="G221" s="65" t="s">
        <v>5032</v>
      </c>
      <c r="H221" s="67" t="s">
        <v>1041</v>
      </c>
      <c r="I221" s="65" t="s">
        <v>5032</v>
      </c>
      <c r="J221" s="65" t="s">
        <v>4988</v>
      </c>
      <c r="K221" s="126">
        <v>4</v>
      </c>
      <c r="L221" s="126">
        <v>1.85</v>
      </c>
      <c r="M221" s="291">
        <v>50</v>
      </c>
      <c r="N221" s="117">
        <f>L:L*M:M</f>
        <v>92.5</v>
      </c>
      <c r="S221" s="261"/>
      <c r="T221" s="261"/>
      <c r="U221" s="261"/>
      <c r="V221" s="261"/>
      <c r="W221" s="261"/>
      <c r="X221" s="261"/>
    </row>
    <row r="222" spans="1:24">
      <c r="A222" s="65" t="s">
        <v>5027</v>
      </c>
      <c r="B222" s="67"/>
      <c r="C222" s="67" t="s">
        <v>4331</v>
      </c>
      <c r="D222" s="65" t="s">
        <v>5028</v>
      </c>
      <c r="E222" s="31" t="s">
        <v>20</v>
      </c>
      <c r="F222" s="263">
        <v>68</v>
      </c>
      <c r="G222" s="65" t="s">
        <v>5029</v>
      </c>
      <c r="H222" s="67" t="s">
        <v>1045</v>
      </c>
      <c r="I222" s="65" t="s">
        <v>5029</v>
      </c>
      <c r="J222" s="65" t="s">
        <v>926</v>
      </c>
      <c r="K222" s="65">
        <v>4</v>
      </c>
      <c r="L222" s="196">
        <v>0.3</v>
      </c>
      <c r="M222" s="196">
        <v>47</v>
      </c>
      <c r="N222" s="251">
        <f>M222*L222</f>
        <v>14.1</v>
      </c>
      <c r="O222" s="195"/>
      <c r="P222" s="65">
        <v>10</v>
      </c>
      <c r="S222" s="261"/>
      <c r="T222" s="261"/>
      <c r="U222" s="261"/>
      <c r="V222" s="261"/>
      <c r="W222" s="261"/>
      <c r="X222" s="261"/>
    </row>
    <row r="223" spans="1:24">
      <c r="A223" s="65" t="s">
        <v>5015</v>
      </c>
      <c r="B223" s="67"/>
      <c r="C223" s="67" t="s">
        <v>4331</v>
      </c>
      <c r="D223" s="65" t="s">
        <v>5025</v>
      </c>
      <c r="E223" s="31" t="s">
        <v>20</v>
      </c>
      <c r="F223" s="263">
        <v>67</v>
      </c>
      <c r="G223" s="65" t="s">
        <v>5026</v>
      </c>
      <c r="H223" s="67" t="s">
        <v>1045</v>
      </c>
      <c r="I223" s="65" t="s">
        <v>5026</v>
      </c>
      <c r="J223" s="65" t="s">
        <v>926</v>
      </c>
      <c r="K223" s="65">
        <v>4</v>
      </c>
      <c r="L223" s="196">
        <v>0.36199999999999999</v>
      </c>
      <c r="M223" s="196">
        <v>49</v>
      </c>
      <c r="N223" s="251">
        <f>M223*L223</f>
        <v>17.738</v>
      </c>
      <c r="O223" s="195"/>
      <c r="P223" s="65">
        <v>10</v>
      </c>
      <c r="S223" s="261"/>
      <c r="T223" s="261"/>
      <c r="U223" s="261"/>
      <c r="V223" s="261"/>
      <c r="W223" s="261"/>
      <c r="X223" s="261"/>
    </row>
    <row r="224" spans="1:24" ht="14.25" customHeight="1">
      <c r="A224" s="161" t="s">
        <v>4759</v>
      </c>
      <c r="B224" s="67"/>
      <c r="C224" s="67" t="s">
        <v>4331</v>
      </c>
      <c r="D224" s="118" t="s">
        <v>4760</v>
      </c>
      <c r="E224" s="319" t="s">
        <v>1021</v>
      </c>
      <c r="F224" s="162">
        <v>38</v>
      </c>
      <c r="G224" s="161" t="s">
        <v>4761</v>
      </c>
      <c r="H224" s="67" t="s">
        <v>1134</v>
      </c>
      <c r="I224" s="185" t="s">
        <v>4762</v>
      </c>
      <c r="J224" s="65" t="s">
        <v>1787</v>
      </c>
      <c r="K224" s="126">
        <v>4</v>
      </c>
      <c r="L224" s="198">
        <v>0.53400000000000003</v>
      </c>
      <c r="M224" s="198">
        <v>57</v>
      </c>
      <c r="N224" s="251">
        <f>M224*L224</f>
        <v>30.438000000000002</v>
      </c>
      <c r="O224" s="179">
        <v>20.438000000000002</v>
      </c>
      <c r="P224" s="67">
        <v>10</v>
      </c>
      <c r="Q224" s="251">
        <f>N224-O224-P224</f>
        <v>0</v>
      </c>
      <c r="R224" s="67"/>
      <c r="S224" s="61"/>
      <c r="T224" s="61"/>
      <c r="U224" s="61"/>
      <c r="V224" s="61"/>
      <c r="W224" s="61"/>
      <c r="X224" s="61"/>
    </row>
    <row r="225" spans="1:24" ht="15" customHeight="1" thickBot="1">
      <c r="A225" s="161" t="s">
        <v>4763</v>
      </c>
      <c r="B225" s="67"/>
      <c r="C225" s="67" t="s">
        <v>4331</v>
      </c>
      <c r="D225" s="118" t="s">
        <v>4774</v>
      </c>
      <c r="E225" s="319" t="s">
        <v>1013</v>
      </c>
      <c r="F225" s="162">
        <v>41</v>
      </c>
      <c r="G225" s="161" t="s">
        <v>4775</v>
      </c>
      <c r="H225" s="67" t="s">
        <v>1134</v>
      </c>
      <c r="I225" s="185" t="s">
        <v>4776</v>
      </c>
      <c r="J225" s="65" t="s">
        <v>4777</v>
      </c>
      <c r="K225" s="126">
        <v>4</v>
      </c>
      <c r="L225" s="198" t="s">
        <v>4778</v>
      </c>
      <c r="M225" s="198" t="s">
        <v>4779</v>
      </c>
      <c r="N225" s="251" t="e">
        <f>M225*L225</f>
        <v>#VALUE!</v>
      </c>
      <c r="O225" s="174">
        <v>40</v>
      </c>
      <c r="P225" s="67">
        <v>10</v>
      </c>
      <c r="Q225" s="67" t="e">
        <f>N225-O225-P225</f>
        <v>#VALUE!</v>
      </c>
      <c r="R225" s="67"/>
      <c r="S225" s="61"/>
      <c r="T225" s="61"/>
      <c r="U225" s="61"/>
      <c r="V225" s="61"/>
      <c r="W225" s="61"/>
      <c r="X225" s="61"/>
    </row>
    <row r="226" spans="1:24" ht="15" customHeight="1" thickBot="1">
      <c r="A226" s="161" t="s">
        <v>4763</v>
      </c>
      <c r="B226" s="67"/>
      <c r="C226" s="67" t="s">
        <v>4331</v>
      </c>
      <c r="D226" s="118" t="s">
        <v>4770</v>
      </c>
      <c r="E226" s="319" t="s">
        <v>1013</v>
      </c>
      <c r="F226" s="162">
        <v>65</v>
      </c>
      <c r="G226" s="161" t="s">
        <v>4771</v>
      </c>
      <c r="H226" s="67" t="s">
        <v>1134</v>
      </c>
      <c r="I226" s="185" t="s">
        <v>4772</v>
      </c>
      <c r="J226" s="65" t="s">
        <v>4547</v>
      </c>
      <c r="K226" s="300">
        <v>4</v>
      </c>
      <c r="L226" s="335" t="s">
        <v>4773</v>
      </c>
      <c r="M226" s="335">
        <v>56</v>
      </c>
      <c r="N226" s="251" t="e">
        <f>M226*L226</f>
        <v>#VALUE!</v>
      </c>
      <c r="O226" s="179">
        <v>40</v>
      </c>
      <c r="P226" s="67">
        <v>10</v>
      </c>
      <c r="Q226" s="67" t="e">
        <f>N226-O226-P226</f>
        <v>#VALUE!</v>
      </c>
      <c r="R226" s="67"/>
      <c r="S226" s="61"/>
      <c r="T226" s="61"/>
      <c r="U226" s="61"/>
      <c r="V226" s="61"/>
      <c r="W226" s="61"/>
      <c r="X226" s="61"/>
    </row>
    <row r="227" spans="1:24" ht="15" customHeight="1" thickBot="1">
      <c r="A227" s="161" t="s">
        <v>4763</v>
      </c>
      <c r="B227" s="67"/>
      <c r="C227" s="67" t="s">
        <v>4331</v>
      </c>
      <c r="D227" s="118" t="s">
        <v>4767</v>
      </c>
      <c r="E227" s="319" t="s">
        <v>1021</v>
      </c>
      <c r="F227" s="162">
        <v>62</v>
      </c>
      <c r="G227" s="161" t="s">
        <v>4768</v>
      </c>
      <c r="H227" s="67" t="s">
        <v>1134</v>
      </c>
      <c r="I227" s="185" t="s">
        <v>4769</v>
      </c>
      <c r="J227" s="65" t="s">
        <v>1787</v>
      </c>
      <c r="K227" s="300">
        <v>4</v>
      </c>
      <c r="L227" s="335">
        <v>1.21</v>
      </c>
      <c r="M227" s="335">
        <v>56</v>
      </c>
      <c r="N227" s="251">
        <f>M227*L227</f>
        <v>67.759999999999991</v>
      </c>
      <c r="O227" s="179">
        <v>40</v>
      </c>
      <c r="P227" s="67">
        <v>10</v>
      </c>
      <c r="Q227" s="67">
        <f>N227-O227-P227</f>
        <v>17.759999999999991</v>
      </c>
      <c r="R227" s="67"/>
      <c r="S227" s="61"/>
      <c r="T227" s="61"/>
      <c r="U227" s="61"/>
      <c r="V227" s="61"/>
      <c r="W227" s="61"/>
      <c r="X227" s="61"/>
    </row>
    <row r="228" spans="1:24" ht="14.25" customHeight="1">
      <c r="A228" s="161" t="s">
        <v>4763</v>
      </c>
      <c r="B228" s="67"/>
      <c r="C228" s="67" t="s">
        <v>4331</v>
      </c>
      <c r="D228" s="118" t="s">
        <v>4764</v>
      </c>
      <c r="E228" s="319" t="s">
        <v>1013</v>
      </c>
      <c r="F228" s="162">
        <v>64</v>
      </c>
      <c r="G228" s="161" t="s">
        <v>4765</v>
      </c>
      <c r="H228" s="67" t="s">
        <v>1134</v>
      </c>
      <c r="I228" s="185" t="s">
        <v>4766</v>
      </c>
      <c r="J228" s="65" t="s">
        <v>1787</v>
      </c>
      <c r="K228" s="126">
        <v>4</v>
      </c>
      <c r="L228" s="198">
        <v>0.63</v>
      </c>
      <c r="M228" s="198">
        <v>50</v>
      </c>
      <c r="N228" s="251">
        <f>M228*L228</f>
        <v>31.5</v>
      </c>
      <c r="O228" s="179">
        <v>21.5</v>
      </c>
      <c r="P228" s="67">
        <v>10</v>
      </c>
      <c r="Q228" s="67">
        <f>N228-O228-P228</f>
        <v>0</v>
      </c>
      <c r="R228" s="67"/>
      <c r="S228" s="61"/>
      <c r="T228" s="61"/>
      <c r="U228" s="61"/>
      <c r="V228" s="61"/>
      <c r="W228" s="61"/>
      <c r="X228" s="61"/>
    </row>
    <row r="229" spans="1:24" ht="14.25" customHeight="1">
      <c r="A229" s="161" t="s">
        <v>4780</v>
      </c>
      <c r="B229" s="67"/>
      <c r="C229" s="67" t="s">
        <v>4331</v>
      </c>
      <c r="D229" s="118" t="s">
        <v>4795</v>
      </c>
      <c r="E229" s="319" t="s">
        <v>1013</v>
      </c>
      <c r="F229" s="162">
        <v>72</v>
      </c>
      <c r="G229" s="161" t="s">
        <v>4796</v>
      </c>
      <c r="H229" s="67" t="s">
        <v>1134</v>
      </c>
      <c r="I229" s="185" t="s">
        <v>4797</v>
      </c>
      <c r="J229" s="65" t="s">
        <v>1787</v>
      </c>
      <c r="K229" s="126">
        <v>4</v>
      </c>
      <c r="L229" s="198">
        <v>2.12</v>
      </c>
      <c r="M229" s="198">
        <v>51</v>
      </c>
      <c r="N229" s="251">
        <f>M229*L229</f>
        <v>108.12</v>
      </c>
      <c r="O229" s="174">
        <v>40</v>
      </c>
      <c r="P229" s="67">
        <v>10</v>
      </c>
      <c r="Q229" s="67">
        <f>N229-O229-P229</f>
        <v>58.120000000000005</v>
      </c>
      <c r="R229" s="67"/>
      <c r="S229" s="61"/>
      <c r="T229" s="61"/>
      <c r="U229" s="61"/>
      <c r="V229" s="61"/>
      <c r="W229" s="61"/>
      <c r="X229" s="61"/>
    </row>
    <row r="230" spans="1:24" ht="14.25" customHeight="1">
      <c r="A230" s="161" t="s">
        <v>4780</v>
      </c>
      <c r="B230" s="67"/>
      <c r="C230" s="67" t="s">
        <v>4331</v>
      </c>
      <c r="D230" s="118" t="s">
        <v>4790</v>
      </c>
      <c r="E230" s="319" t="s">
        <v>1013</v>
      </c>
      <c r="F230" s="162">
        <v>75</v>
      </c>
      <c r="G230" s="161" t="s">
        <v>4791</v>
      </c>
      <c r="H230" s="67" t="s">
        <v>1134</v>
      </c>
      <c r="I230" s="185" t="s">
        <v>4792</v>
      </c>
      <c r="J230" s="65" t="s">
        <v>4547</v>
      </c>
      <c r="K230" s="126">
        <v>4</v>
      </c>
      <c r="L230" s="198" t="s">
        <v>4793</v>
      </c>
      <c r="M230" s="198">
        <v>51</v>
      </c>
      <c r="N230" s="251" t="e">
        <f>M230*L230</f>
        <v>#VALUE!</v>
      </c>
      <c r="O230" s="179" t="s">
        <v>4794</v>
      </c>
      <c r="P230" s="67">
        <v>10</v>
      </c>
      <c r="Q230" s="67" t="e">
        <f>N230-O230-P230</f>
        <v>#VALUE!</v>
      </c>
      <c r="R230" s="67"/>
      <c r="S230" s="61"/>
      <c r="T230" s="61"/>
      <c r="U230" s="61"/>
      <c r="V230" s="61"/>
      <c r="W230" s="61"/>
      <c r="X230" s="61"/>
    </row>
    <row r="231" spans="1:24" ht="14.25" customHeight="1">
      <c r="A231" s="161" t="s">
        <v>4780</v>
      </c>
      <c r="B231" s="67" t="s">
        <v>3385</v>
      </c>
      <c r="C231" s="67" t="s">
        <v>4331</v>
      </c>
      <c r="D231" s="118" t="s">
        <v>4786</v>
      </c>
      <c r="E231" s="319" t="s">
        <v>1013</v>
      </c>
      <c r="F231" s="162">
        <v>37</v>
      </c>
      <c r="G231" s="161" t="s">
        <v>4787</v>
      </c>
      <c r="H231" s="67" t="s">
        <v>1134</v>
      </c>
      <c r="I231" s="185" t="s">
        <v>4788</v>
      </c>
      <c r="J231" s="65" t="s">
        <v>4547</v>
      </c>
      <c r="K231" s="126">
        <v>4</v>
      </c>
      <c r="L231" s="198" t="s">
        <v>4789</v>
      </c>
      <c r="M231" s="198">
        <v>51</v>
      </c>
      <c r="N231" s="251" t="e">
        <f>M231*L231</f>
        <v>#VALUE!</v>
      </c>
      <c r="O231" s="179">
        <v>40</v>
      </c>
      <c r="P231" s="67">
        <v>10</v>
      </c>
      <c r="Q231" s="67" t="e">
        <f>N231-O231-P231</f>
        <v>#VALUE!</v>
      </c>
      <c r="R231" s="67"/>
      <c r="S231" s="61"/>
      <c r="T231" s="61"/>
      <c r="U231" s="61"/>
      <c r="V231" s="61"/>
      <c r="W231" s="61"/>
      <c r="X231" s="61"/>
    </row>
    <row r="232" spans="1:24" ht="14.25" customHeight="1">
      <c r="A232" s="161" t="s">
        <v>4780</v>
      </c>
      <c r="B232" s="67"/>
      <c r="C232" s="67" t="s">
        <v>4331</v>
      </c>
      <c r="D232" s="118" t="s">
        <v>4781</v>
      </c>
      <c r="E232" s="319" t="s">
        <v>1021</v>
      </c>
      <c r="F232" s="162">
        <v>47</v>
      </c>
      <c r="G232" s="161" t="s">
        <v>4782</v>
      </c>
      <c r="H232" s="67" t="s">
        <v>1134</v>
      </c>
      <c r="I232" s="185" t="s">
        <v>4783</v>
      </c>
      <c r="J232" s="65" t="s">
        <v>4547</v>
      </c>
      <c r="K232" s="126">
        <v>4</v>
      </c>
      <c r="L232" s="198" t="s">
        <v>4784</v>
      </c>
      <c r="M232" s="198">
        <v>51</v>
      </c>
      <c r="N232" s="251" t="e">
        <f>M232*L232</f>
        <v>#VALUE!</v>
      </c>
      <c r="O232" s="179" t="s">
        <v>4785</v>
      </c>
      <c r="P232" s="67">
        <v>10</v>
      </c>
      <c r="Q232" s="67" t="e">
        <f>N232-O232-P232</f>
        <v>#VALUE!</v>
      </c>
      <c r="R232" s="67"/>
      <c r="S232" s="61"/>
      <c r="T232" s="61"/>
      <c r="U232" s="61"/>
      <c r="V232" s="61"/>
      <c r="W232" s="61"/>
      <c r="X232" s="61"/>
    </row>
    <row r="233" spans="1:24" ht="14.25" customHeight="1">
      <c r="A233" s="161" t="s">
        <v>4798</v>
      </c>
      <c r="B233" s="67"/>
      <c r="C233" s="67" t="s">
        <v>4331</v>
      </c>
      <c r="D233" s="118" t="s">
        <v>4802</v>
      </c>
      <c r="E233" s="319" t="s">
        <v>1013</v>
      </c>
      <c r="F233" s="162">
        <v>42</v>
      </c>
      <c r="G233" s="161" t="s">
        <v>4803</v>
      </c>
      <c r="H233" s="67" t="s">
        <v>1134</v>
      </c>
      <c r="I233" s="185" t="s">
        <v>4804</v>
      </c>
      <c r="J233" s="65" t="s">
        <v>1787</v>
      </c>
      <c r="K233" s="126">
        <v>4</v>
      </c>
      <c r="L233" s="198">
        <v>0.67800000000000005</v>
      </c>
      <c r="M233" s="198">
        <v>52</v>
      </c>
      <c r="N233" s="251">
        <f>M233*L233</f>
        <v>35.256</v>
      </c>
      <c r="O233" s="179">
        <v>25.256</v>
      </c>
      <c r="P233" s="67">
        <v>10</v>
      </c>
      <c r="Q233" s="67">
        <f>N233-O233-P233</f>
        <v>0</v>
      </c>
      <c r="R233" s="67"/>
      <c r="S233" s="61"/>
      <c r="T233" s="61"/>
      <c r="U233" s="61"/>
      <c r="V233" s="61"/>
      <c r="W233" s="61"/>
      <c r="X233" s="61"/>
    </row>
    <row r="234" spans="1:24" ht="14.25" customHeight="1">
      <c r="A234" s="161" t="s">
        <v>4798</v>
      </c>
      <c r="B234" s="67"/>
      <c r="C234" s="67" t="s">
        <v>4331</v>
      </c>
      <c r="D234" s="118" t="s">
        <v>4799</v>
      </c>
      <c r="E234" s="319" t="s">
        <v>1013</v>
      </c>
      <c r="F234" s="162">
        <v>69</v>
      </c>
      <c r="G234" s="161" t="s">
        <v>4800</v>
      </c>
      <c r="H234" s="67" t="s">
        <v>1134</v>
      </c>
      <c r="I234" s="185" t="s">
        <v>4801</v>
      </c>
      <c r="J234" s="65" t="s">
        <v>1787</v>
      </c>
      <c r="K234" s="126">
        <v>4</v>
      </c>
      <c r="L234" s="198">
        <v>0.94199999999999995</v>
      </c>
      <c r="M234" s="198">
        <v>53</v>
      </c>
      <c r="N234" s="251">
        <f>M234*L234</f>
        <v>49.925999999999995</v>
      </c>
      <c r="O234" s="179">
        <v>39.925999999999995</v>
      </c>
      <c r="P234" s="67">
        <v>10</v>
      </c>
      <c r="Q234" s="67">
        <f>N234-O234-P234</f>
        <v>0</v>
      </c>
      <c r="R234" s="67"/>
      <c r="S234" s="61"/>
      <c r="T234" s="61"/>
      <c r="U234" s="61"/>
      <c r="V234" s="61"/>
      <c r="W234" s="61"/>
      <c r="X234" s="61"/>
    </row>
    <row r="235" spans="1:24" ht="14.25" customHeight="1">
      <c r="A235" s="161" t="s">
        <v>4805</v>
      </c>
      <c r="B235" s="67"/>
      <c r="C235" s="67" t="s">
        <v>4331</v>
      </c>
      <c r="D235" s="118" t="s">
        <v>4806</v>
      </c>
      <c r="E235" s="319" t="s">
        <v>1021</v>
      </c>
      <c r="F235" s="162">
        <v>69</v>
      </c>
      <c r="G235" s="161" t="s">
        <v>4807</v>
      </c>
      <c r="H235" s="67" t="s">
        <v>1134</v>
      </c>
      <c r="I235" s="185" t="s">
        <v>4808</v>
      </c>
      <c r="J235" s="65" t="s">
        <v>1787</v>
      </c>
      <c r="K235" s="126">
        <v>4</v>
      </c>
      <c r="L235" s="198">
        <v>1.3</v>
      </c>
      <c r="M235" s="198">
        <v>54</v>
      </c>
      <c r="N235" s="251">
        <f>M235*L235</f>
        <v>70.2</v>
      </c>
      <c r="O235" s="179">
        <v>40</v>
      </c>
      <c r="P235" s="67">
        <v>10</v>
      </c>
      <c r="Q235" s="67">
        <f>N235-O235-P235</f>
        <v>20.200000000000003</v>
      </c>
      <c r="R235" s="67"/>
      <c r="S235" s="61"/>
      <c r="T235" s="61"/>
      <c r="U235" s="61"/>
      <c r="V235" s="61"/>
      <c r="W235" s="61"/>
      <c r="X235" s="61"/>
    </row>
    <row r="236" spans="1:24" ht="14.25" customHeight="1">
      <c r="A236" s="161" t="s">
        <v>4809</v>
      </c>
      <c r="B236" s="67"/>
      <c r="C236" s="67" t="s">
        <v>4331</v>
      </c>
      <c r="D236" s="118" t="s">
        <v>4810</v>
      </c>
      <c r="E236" s="319" t="s">
        <v>1013</v>
      </c>
      <c r="F236" s="162">
        <v>80</v>
      </c>
      <c r="G236" s="161" t="s">
        <v>4811</v>
      </c>
      <c r="H236" s="67" t="s">
        <v>1134</v>
      </c>
      <c r="I236" s="185" t="s">
        <v>4812</v>
      </c>
      <c r="J236" s="65" t="s">
        <v>4547</v>
      </c>
      <c r="K236" s="126">
        <v>4</v>
      </c>
      <c r="L236" s="198" t="s">
        <v>4813</v>
      </c>
      <c r="M236" s="198">
        <v>50</v>
      </c>
      <c r="N236" s="251" t="e">
        <f>M236*L236</f>
        <v>#VALUE!</v>
      </c>
      <c r="O236" s="179">
        <v>40</v>
      </c>
      <c r="P236" s="67">
        <v>10</v>
      </c>
      <c r="Q236" s="67" t="e">
        <f>N236-O236-P236</f>
        <v>#VALUE!</v>
      </c>
      <c r="R236" s="67"/>
      <c r="S236" s="61"/>
      <c r="T236" s="61"/>
      <c r="U236" s="61"/>
      <c r="V236" s="61"/>
      <c r="W236" s="61"/>
      <c r="X236" s="61"/>
    </row>
    <row r="237" spans="1:24" ht="14.25" customHeight="1">
      <c r="A237" s="161" t="s">
        <v>4814</v>
      </c>
      <c r="B237" s="67"/>
      <c r="C237" s="67" t="s">
        <v>4331</v>
      </c>
      <c r="D237" s="118" t="s">
        <v>4815</v>
      </c>
      <c r="E237" s="319" t="s">
        <v>1021</v>
      </c>
      <c r="F237" s="162">
        <v>60</v>
      </c>
      <c r="G237" s="161" t="s">
        <v>4816</v>
      </c>
      <c r="H237" s="67" t="s">
        <v>1134</v>
      </c>
      <c r="I237" s="185" t="s">
        <v>4817</v>
      </c>
      <c r="J237" s="65" t="s">
        <v>1787</v>
      </c>
      <c r="K237" s="126">
        <v>4</v>
      </c>
      <c r="L237" s="198">
        <v>1.99</v>
      </c>
      <c r="M237" s="198">
        <v>52</v>
      </c>
      <c r="N237" s="251">
        <f>M237*L237</f>
        <v>103.48</v>
      </c>
      <c r="O237" s="179">
        <v>40</v>
      </c>
      <c r="P237" s="67">
        <v>10</v>
      </c>
      <c r="Q237" s="67">
        <f>N237-O237-P237</f>
        <v>53.480000000000004</v>
      </c>
      <c r="R237" s="67"/>
      <c r="S237" s="61"/>
      <c r="T237" s="61"/>
      <c r="U237" s="61"/>
      <c r="V237" s="61"/>
      <c r="W237" s="61"/>
      <c r="X237" s="61"/>
    </row>
    <row r="238" spans="1:24" ht="14.25" customHeight="1">
      <c r="A238" s="161" t="s">
        <v>4818</v>
      </c>
      <c r="B238" s="67"/>
      <c r="C238" s="67" t="s">
        <v>4331</v>
      </c>
      <c r="D238" s="118" t="s">
        <v>4824</v>
      </c>
      <c r="E238" s="319" t="s">
        <v>1013</v>
      </c>
      <c r="F238" s="162">
        <v>49</v>
      </c>
      <c r="G238" s="161" t="s">
        <v>4825</v>
      </c>
      <c r="H238" s="67" t="s">
        <v>1134</v>
      </c>
      <c r="I238" s="185" t="s">
        <v>4826</v>
      </c>
      <c r="J238" s="65" t="s">
        <v>1787</v>
      </c>
      <c r="K238" s="126">
        <v>4</v>
      </c>
      <c r="L238" s="199" t="s">
        <v>4827</v>
      </c>
      <c r="M238" s="198">
        <v>51</v>
      </c>
      <c r="N238" s="251" t="e">
        <f>M238*L238</f>
        <v>#VALUE!</v>
      </c>
      <c r="O238" s="174">
        <v>40</v>
      </c>
      <c r="P238" s="200">
        <v>2.0341880341880341</v>
      </c>
      <c r="Q238" s="67" t="e">
        <f>N238-O238-P238</f>
        <v>#VALUE!</v>
      </c>
      <c r="R238" s="187" t="s">
        <v>4828</v>
      </c>
      <c r="S238" s="61"/>
      <c r="T238" s="61"/>
      <c r="U238" s="61"/>
      <c r="V238" s="61"/>
      <c r="W238" s="61"/>
      <c r="X238" s="61"/>
    </row>
    <row r="239" spans="1:24" ht="14.25" customHeight="1">
      <c r="A239" s="161" t="s">
        <v>4818</v>
      </c>
      <c r="B239" s="67"/>
      <c r="C239" s="67" t="s">
        <v>4331</v>
      </c>
      <c r="D239" s="118" t="s">
        <v>4819</v>
      </c>
      <c r="E239" s="319" t="s">
        <v>1021</v>
      </c>
      <c r="F239" s="162">
        <v>62</v>
      </c>
      <c r="G239" s="161" t="s">
        <v>4820</v>
      </c>
      <c r="H239" s="67" t="s">
        <v>1134</v>
      </c>
      <c r="I239" s="185" t="s">
        <v>4821</v>
      </c>
      <c r="J239" s="65" t="s">
        <v>4547</v>
      </c>
      <c r="K239" s="126">
        <v>4</v>
      </c>
      <c r="L239" s="198" t="s">
        <v>4822</v>
      </c>
      <c r="M239" s="198">
        <v>50</v>
      </c>
      <c r="N239" s="251" t="e">
        <f>M239*L239</f>
        <v>#VALUE!</v>
      </c>
      <c r="O239" s="179" t="s">
        <v>4823</v>
      </c>
      <c r="P239" s="67">
        <v>10</v>
      </c>
      <c r="Q239" s="67" t="e">
        <f>N239-O239-P239</f>
        <v>#VALUE!</v>
      </c>
      <c r="R239" s="67"/>
      <c r="S239" s="61"/>
      <c r="T239" s="61"/>
      <c r="U239" s="61"/>
      <c r="V239" s="61"/>
      <c r="W239" s="61"/>
      <c r="X239" s="61"/>
    </row>
    <row r="240" spans="1:24" ht="14.25" customHeight="1">
      <c r="A240" s="161" t="s">
        <v>4829</v>
      </c>
      <c r="B240" s="67"/>
      <c r="C240" s="67" t="s">
        <v>4331</v>
      </c>
      <c r="D240" s="118" t="s">
        <v>4830</v>
      </c>
      <c r="E240" s="319" t="s">
        <v>1013</v>
      </c>
      <c r="F240" s="162">
        <v>62</v>
      </c>
      <c r="G240" s="161" t="s">
        <v>4831</v>
      </c>
      <c r="H240" s="67" t="s">
        <v>1134</v>
      </c>
      <c r="I240" s="185" t="s">
        <v>4832</v>
      </c>
      <c r="J240" s="65" t="s">
        <v>4547</v>
      </c>
      <c r="K240" s="126">
        <v>4</v>
      </c>
      <c r="L240" s="198" t="s">
        <v>4833</v>
      </c>
      <c r="M240" s="198">
        <v>50</v>
      </c>
      <c r="N240" s="251" t="e">
        <f>M240*L240</f>
        <v>#VALUE!</v>
      </c>
      <c r="O240" s="179" t="s">
        <v>4834</v>
      </c>
      <c r="P240" s="67">
        <v>10</v>
      </c>
      <c r="Q240" s="67" t="e">
        <f>N240-O240-P240</f>
        <v>#VALUE!</v>
      </c>
      <c r="R240" s="67"/>
      <c r="S240" s="61"/>
      <c r="T240" s="61"/>
      <c r="U240" s="61"/>
      <c r="V240" s="61"/>
      <c r="W240" s="61"/>
      <c r="X240" s="61"/>
    </row>
    <row r="241" spans="1:24" ht="15" customHeight="1" thickBot="1">
      <c r="A241" s="161" t="s">
        <v>4835</v>
      </c>
      <c r="B241" s="67"/>
      <c r="C241" s="67" t="s">
        <v>4331</v>
      </c>
      <c r="D241" s="118" t="s">
        <v>4836</v>
      </c>
      <c r="E241" s="319" t="s">
        <v>1013</v>
      </c>
      <c r="F241" s="162">
        <v>32</v>
      </c>
      <c r="G241" s="161" t="s">
        <v>4837</v>
      </c>
      <c r="H241" s="67" t="s">
        <v>1134</v>
      </c>
      <c r="I241" s="185" t="s">
        <v>4838</v>
      </c>
      <c r="J241" s="65" t="s">
        <v>4547</v>
      </c>
      <c r="K241" s="108">
        <v>4</v>
      </c>
      <c r="L241" s="334" t="s">
        <v>4839</v>
      </c>
      <c r="M241" s="334">
        <v>51</v>
      </c>
      <c r="N241" s="251" t="e">
        <f>M241*L241</f>
        <v>#VALUE!</v>
      </c>
      <c r="O241" s="179">
        <v>29.474000000000004</v>
      </c>
      <c r="P241" s="67">
        <v>10</v>
      </c>
      <c r="Q241" s="67" t="e">
        <f>N241-O241-P241</f>
        <v>#VALUE!</v>
      </c>
      <c r="R241" s="67"/>
      <c r="S241" s="61"/>
      <c r="T241" s="61"/>
      <c r="U241" s="61"/>
      <c r="V241" s="61"/>
      <c r="W241" s="61"/>
      <c r="X241" s="61"/>
    </row>
    <row r="242" spans="1:24" ht="15" customHeight="1" thickBot="1">
      <c r="A242" s="161" t="s">
        <v>4840</v>
      </c>
      <c r="B242" s="67"/>
      <c r="C242" s="67" t="s">
        <v>4331</v>
      </c>
      <c r="D242" s="118" t="s">
        <v>4852</v>
      </c>
      <c r="E242" s="319" t="s">
        <v>1013</v>
      </c>
      <c r="F242" s="162">
        <v>70</v>
      </c>
      <c r="G242" s="161" t="s">
        <v>4853</v>
      </c>
      <c r="H242" s="67" t="s">
        <v>1134</v>
      </c>
      <c r="I242" s="185" t="s">
        <v>4854</v>
      </c>
      <c r="J242" s="65" t="s">
        <v>1787</v>
      </c>
      <c r="K242" s="108">
        <v>4</v>
      </c>
      <c r="L242" s="334">
        <v>31.6</v>
      </c>
      <c r="M242" s="334">
        <v>52</v>
      </c>
      <c r="N242" s="251">
        <f>M242*L242</f>
        <v>1643.2</v>
      </c>
      <c r="O242" s="179">
        <v>40</v>
      </c>
      <c r="P242" s="67">
        <v>10</v>
      </c>
      <c r="Q242" s="67">
        <f>N242-O242-P242</f>
        <v>1593.2</v>
      </c>
      <c r="R242" s="67"/>
      <c r="S242" s="61"/>
      <c r="T242" s="61"/>
      <c r="U242" s="61"/>
      <c r="V242" s="61"/>
      <c r="W242" s="61"/>
      <c r="X242" s="61"/>
    </row>
    <row r="243" spans="1:24" ht="14.25" customHeight="1">
      <c r="A243" s="161" t="s">
        <v>4840</v>
      </c>
      <c r="B243" s="67"/>
      <c r="C243" s="67" t="s">
        <v>4331</v>
      </c>
      <c r="D243" s="118" t="s">
        <v>4847</v>
      </c>
      <c r="E243" s="319" t="s">
        <v>1021</v>
      </c>
      <c r="F243" s="162">
        <v>46</v>
      </c>
      <c r="G243" s="161" t="s">
        <v>4848</v>
      </c>
      <c r="H243" s="67" t="s">
        <v>1134</v>
      </c>
      <c r="I243" s="185" t="s">
        <v>4849</v>
      </c>
      <c r="J243" s="65" t="s">
        <v>4850</v>
      </c>
      <c r="K243" s="126">
        <v>4</v>
      </c>
      <c r="L243" s="198" t="s">
        <v>4851</v>
      </c>
      <c r="M243" s="198">
        <v>52</v>
      </c>
      <c r="N243" s="251" t="e">
        <f>M243*L243</f>
        <v>#VALUE!</v>
      </c>
      <c r="O243" s="179">
        <v>23.591999999999999</v>
      </c>
      <c r="P243" s="67">
        <v>10</v>
      </c>
      <c r="Q243" s="67" t="e">
        <f>N243-O243-P243</f>
        <v>#VALUE!</v>
      </c>
      <c r="R243" s="67"/>
      <c r="S243" s="61"/>
      <c r="T243" s="61"/>
      <c r="U243" s="61"/>
      <c r="V243" s="61"/>
      <c r="W243" s="61"/>
      <c r="X243" s="61"/>
    </row>
    <row r="244" spans="1:24" ht="14.25" customHeight="1">
      <c r="A244" s="161" t="s">
        <v>4840</v>
      </c>
      <c r="B244" s="67"/>
      <c r="C244" s="67" t="s">
        <v>4331</v>
      </c>
      <c r="D244" s="118" t="s">
        <v>4844</v>
      </c>
      <c r="E244" s="319" t="s">
        <v>1013</v>
      </c>
      <c r="F244" s="162">
        <v>70</v>
      </c>
      <c r="G244" s="161" t="s">
        <v>4845</v>
      </c>
      <c r="H244" s="67" t="s">
        <v>1134</v>
      </c>
      <c r="I244" s="185" t="s">
        <v>4846</v>
      </c>
      <c r="J244" s="65" t="s">
        <v>1787</v>
      </c>
      <c r="K244" s="126">
        <v>4</v>
      </c>
      <c r="L244" s="198">
        <v>1.64</v>
      </c>
      <c r="M244" s="198">
        <v>45</v>
      </c>
      <c r="N244" s="251">
        <f>M244*L244</f>
        <v>73.8</v>
      </c>
      <c r="O244" s="179">
        <v>40</v>
      </c>
      <c r="P244" s="67">
        <v>10</v>
      </c>
      <c r="Q244" s="67">
        <f>N244-O244-P244</f>
        <v>23.799999999999997</v>
      </c>
      <c r="R244" s="67"/>
      <c r="S244" s="61"/>
      <c r="T244" s="61"/>
      <c r="U244" s="61"/>
      <c r="V244" s="61"/>
      <c r="W244" s="61"/>
      <c r="X244" s="61"/>
    </row>
    <row r="245" spans="1:24" ht="14.25" customHeight="1">
      <c r="A245" s="161" t="s">
        <v>4840</v>
      </c>
      <c r="B245" s="67"/>
      <c r="C245" s="67" t="s">
        <v>4331</v>
      </c>
      <c r="D245" s="118" t="s">
        <v>4841</v>
      </c>
      <c r="E245" s="319" t="s">
        <v>1013</v>
      </c>
      <c r="F245" s="162">
        <v>44</v>
      </c>
      <c r="G245" s="161" t="s">
        <v>4842</v>
      </c>
      <c r="H245" s="67" t="s">
        <v>1134</v>
      </c>
      <c r="I245" s="185" t="s">
        <v>4843</v>
      </c>
      <c r="J245" s="65" t="s">
        <v>1787</v>
      </c>
      <c r="K245" s="126">
        <v>4</v>
      </c>
      <c r="L245" s="198">
        <v>0.89900000000000002</v>
      </c>
      <c r="M245" s="198">
        <v>46</v>
      </c>
      <c r="N245" s="251">
        <f>M245*L245</f>
        <v>41.353999999999999</v>
      </c>
      <c r="O245" s="179">
        <v>31.353999999999999</v>
      </c>
      <c r="P245" s="67">
        <v>10</v>
      </c>
      <c r="Q245" s="67">
        <f>N245-O245-P245</f>
        <v>0</v>
      </c>
      <c r="R245" s="67"/>
      <c r="S245" s="61"/>
      <c r="T245" s="61"/>
      <c r="U245" s="61"/>
      <c r="V245" s="61"/>
      <c r="W245" s="61"/>
      <c r="X245" s="61"/>
    </row>
    <row r="246" spans="1:24" ht="15" customHeight="1" thickBot="1">
      <c r="A246" s="161" t="s">
        <v>4855</v>
      </c>
      <c r="B246" s="67"/>
      <c r="C246" s="67" t="s">
        <v>4331</v>
      </c>
      <c r="D246" s="118" t="s">
        <v>4856</v>
      </c>
      <c r="E246" s="319" t="s">
        <v>1013</v>
      </c>
      <c r="F246" s="162">
        <v>63</v>
      </c>
      <c r="G246" s="161" t="s">
        <v>4857</v>
      </c>
      <c r="H246" s="67" t="s">
        <v>1134</v>
      </c>
      <c r="I246" s="185" t="s">
        <v>4858</v>
      </c>
      <c r="J246" s="65" t="s">
        <v>1787</v>
      </c>
      <c r="K246" s="108">
        <v>4</v>
      </c>
      <c r="L246" s="334">
        <v>0.33800000000000002</v>
      </c>
      <c r="M246" s="334">
        <v>46</v>
      </c>
      <c r="N246" s="251">
        <f>M246*L246</f>
        <v>15.548000000000002</v>
      </c>
      <c r="O246" s="179"/>
      <c r="P246" s="67">
        <v>10</v>
      </c>
      <c r="Q246" s="67">
        <f>N246-O246-P246</f>
        <v>5.5480000000000018</v>
      </c>
      <c r="R246" s="67"/>
      <c r="S246" s="61"/>
      <c r="T246" s="61"/>
      <c r="U246" s="61"/>
      <c r="V246" s="61"/>
      <c r="W246" s="61"/>
      <c r="X246" s="61"/>
    </row>
    <row r="247" spans="1:24" ht="14.25" customHeight="1">
      <c r="A247" s="161" t="s">
        <v>4859</v>
      </c>
      <c r="B247" s="67"/>
      <c r="C247" s="67" t="s">
        <v>4331</v>
      </c>
      <c r="D247" s="118" t="s">
        <v>4868</v>
      </c>
      <c r="E247" s="319" t="s">
        <v>1021</v>
      </c>
      <c r="F247" s="162">
        <v>55</v>
      </c>
      <c r="G247" s="161" t="s">
        <v>4869</v>
      </c>
      <c r="H247" s="67" t="s">
        <v>1134</v>
      </c>
      <c r="I247" s="185" t="s">
        <v>4870</v>
      </c>
      <c r="J247" s="65" t="s">
        <v>1787</v>
      </c>
      <c r="K247" s="126">
        <v>4</v>
      </c>
      <c r="L247" s="198">
        <v>1.92</v>
      </c>
      <c r="M247" s="198">
        <v>46</v>
      </c>
      <c r="N247" s="251">
        <f>M247*L247</f>
        <v>88.32</v>
      </c>
      <c r="O247" s="179">
        <v>40</v>
      </c>
      <c r="P247" s="67">
        <v>10</v>
      </c>
      <c r="Q247" s="67">
        <f>N247-O247-P247</f>
        <v>38.319999999999993</v>
      </c>
      <c r="R247" s="67"/>
      <c r="S247" s="61"/>
      <c r="T247" s="61"/>
      <c r="U247" s="61"/>
      <c r="V247" s="61"/>
      <c r="W247" s="61"/>
      <c r="X247" s="61"/>
    </row>
    <row r="248" spans="1:24" ht="14.25" customHeight="1">
      <c r="A248" s="161" t="s">
        <v>4859</v>
      </c>
      <c r="B248" s="67"/>
      <c r="C248" s="67" t="s">
        <v>4331</v>
      </c>
      <c r="D248" s="118" t="s">
        <v>4865</v>
      </c>
      <c r="E248" s="319" t="s">
        <v>1013</v>
      </c>
      <c r="F248" s="162">
        <v>68</v>
      </c>
      <c r="G248" s="161" t="s">
        <v>4866</v>
      </c>
      <c r="H248" s="67" t="s">
        <v>1134</v>
      </c>
      <c r="I248" s="185" t="s">
        <v>4867</v>
      </c>
      <c r="J248" s="65" t="s">
        <v>1787</v>
      </c>
      <c r="K248" s="126">
        <v>4</v>
      </c>
      <c r="L248" s="198">
        <v>3.8</v>
      </c>
      <c r="M248" s="198">
        <v>46</v>
      </c>
      <c r="N248" s="251">
        <f>M248*L248</f>
        <v>174.79999999999998</v>
      </c>
      <c r="O248" s="174">
        <v>40</v>
      </c>
      <c r="P248" s="67">
        <v>10</v>
      </c>
      <c r="Q248" s="67">
        <f>N248-O248-P248</f>
        <v>124.79999999999998</v>
      </c>
      <c r="R248" s="67"/>
      <c r="S248" s="61"/>
      <c r="T248" s="61"/>
      <c r="U248" s="61"/>
      <c r="V248" s="61"/>
      <c r="W248" s="61"/>
      <c r="X248" s="61"/>
    </row>
    <row r="249" spans="1:24" ht="14.25" customHeight="1">
      <c r="A249" s="161" t="s">
        <v>4859</v>
      </c>
      <c r="B249" s="67"/>
      <c r="C249" s="67" t="s">
        <v>4331</v>
      </c>
      <c r="D249" s="118" t="s">
        <v>4688</v>
      </c>
      <c r="E249" s="319" t="s">
        <v>1013</v>
      </c>
      <c r="F249" s="162">
        <v>68</v>
      </c>
      <c r="G249" s="161" t="s">
        <v>4863</v>
      </c>
      <c r="H249" s="67" t="s">
        <v>1134</v>
      </c>
      <c r="I249" s="185" t="s">
        <v>4864</v>
      </c>
      <c r="J249" s="65" t="s">
        <v>1787</v>
      </c>
      <c r="K249" s="126">
        <v>4</v>
      </c>
      <c r="L249" s="198">
        <v>0.63800000000000001</v>
      </c>
      <c r="M249" s="198">
        <v>48</v>
      </c>
      <c r="N249" s="251">
        <f>M249*L249</f>
        <v>30.624000000000002</v>
      </c>
      <c r="O249" s="179">
        <v>20.624000000000002</v>
      </c>
      <c r="P249" s="67">
        <v>10</v>
      </c>
      <c r="Q249" s="67">
        <f>N249-O249-P249</f>
        <v>0</v>
      </c>
      <c r="R249" s="67"/>
      <c r="S249" s="61"/>
      <c r="T249" s="61"/>
      <c r="U249" s="61"/>
      <c r="V249" s="61"/>
      <c r="W249" s="61"/>
      <c r="X249" s="61"/>
    </row>
    <row r="250" spans="1:24" ht="14.25" customHeight="1">
      <c r="A250" s="161" t="s">
        <v>4859</v>
      </c>
      <c r="B250" s="67"/>
      <c r="C250" s="67" t="s">
        <v>4331</v>
      </c>
      <c r="D250" s="118" t="s">
        <v>4860</v>
      </c>
      <c r="E250" s="319" t="s">
        <v>1013</v>
      </c>
      <c r="F250" s="162">
        <v>71</v>
      </c>
      <c r="G250" s="161" t="s">
        <v>4861</v>
      </c>
      <c r="H250" s="67" t="s">
        <v>1134</v>
      </c>
      <c r="I250" s="185" t="s">
        <v>4862</v>
      </c>
      <c r="J250" s="65" t="s">
        <v>1787</v>
      </c>
      <c r="K250" s="126">
        <v>4</v>
      </c>
      <c r="L250" s="198">
        <v>0.39200000000000002</v>
      </c>
      <c r="M250" s="198">
        <v>49</v>
      </c>
      <c r="N250" s="251">
        <f>M250*L250</f>
        <v>19.208000000000002</v>
      </c>
      <c r="O250" s="179">
        <v>9.1999999999999993</v>
      </c>
      <c r="P250" s="67">
        <v>10</v>
      </c>
      <c r="Q250" s="67">
        <f>N250-O250-P250</f>
        <v>8.0000000000026716E-3</v>
      </c>
      <c r="R250" s="67"/>
      <c r="S250" s="61"/>
      <c r="T250" s="61"/>
      <c r="U250" s="61"/>
      <c r="V250" s="61"/>
      <c r="W250" s="61"/>
      <c r="X250" s="61"/>
    </row>
    <row r="251" spans="1:24" ht="14.25" customHeight="1">
      <c r="A251" s="161" t="s">
        <v>4871</v>
      </c>
      <c r="B251" s="67"/>
      <c r="C251" s="67" t="s">
        <v>4331</v>
      </c>
      <c r="D251" s="118" t="s">
        <v>4875</v>
      </c>
      <c r="E251" s="319" t="s">
        <v>1021</v>
      </c>
      <c r="F251" s="162">
        <v>64</v>
      </c>
      <c r="G251" s="161" t="s">
        <v>4876</v>
      </c>
      <c r="H251" s="67" t="s">
        <v>1134</v>
      </c>
      <c r="I251" s="185" t="s">
        <v>4877</v>
      </c>
      <c r="J251" s="65" t="s">
        <v>1787</v>
      </c>
      <c r="K251" s="126">
        <v>4</v>
      </c>
      <c r="L251" s="198">
        <v>0.71199999999999997</v>
      </c>
      <c r="M251" s="198">
        <v>48</v>
      </c>
      <c r="N251" s="251">
        <f>M251*L251</f>
        <v>34.176000000000002</v>
      </c>
      <c r="O251" s="179">
        <v>24.176000000000002</v>
      </c>
      <c r="P251" s="67">
        <v>10</v>
      </c>
      <c r="Q251" s="67">
        <f>N251-O251-P251</f>
        <v>0</v>
      </c>
      <c r="R251" s="67"/>
      <c r="S251" s="61"/>
      <c r="T251" s="61"/>
      <c r="U251" s="61"/>
      <c r="V251" s="61"/>
      <c r="W251" s="61"/>
      <c r="X251" s="61"/>
    </row>
    <row r="252" spans="1:24" ht="14.25" customHeight="1">
      <c r="A252" s="161" t="s">
        <v>4871</v>
      </c>
      <c r="B252" s="67"/>
      <c r="C252" s="67" t="s">
        <v>4331</v>
      </c>
      <c r="D252" s="118" t="s">
        <v>4872</v>
      </c>
      <c r="E252" s="319" t="s">
        <v>1021</v>
      </c>
      <c r="F252" s="162">
        <v>64</v>
      </c>
      <c r="G252" s="161" t="s">
        <v>4873</v>
      </c>
      <c r="H252" s="67" t="s">
        <v>1134</v>
      </c>
      <c r="I252" s="185" t="s">
        <v>4874</v>
      </c>
      <c r="J252" s="65" t="s">
        <v>1787</v>
      </c>
      <c r="K252" s="126">
        <v>4</v>
      </c>
      <c r="L252" s="198">
        <v>1.46</v>
      </c>
      <c r="M252" s="198">
        <v>49</v>
      </c>
      <c r="N252" s="251">
        <f>M252*L252</f>
        <v>71.539999999999992</v>
      </c>
      <c r="O252" s="179">
        <v>40</v>
      </c>
      <c r="P252" s="67">
        <v>10</v>
      </c>
      <c r="Q252" s="67">
        <f>N252-O252-P252</f>
        <v>21.539999999999992</v>
      </c>
      <c r="R252" s="67"/>
      <c r="S252" s="61"/>
      <c r="T252" s="61"/>
      <c r="U252" s="61"/>
      <c r="V252" s="61"/>
      <c r="W252" s="61"/>
      <c r="X252" s="61"/>
    </row>
    <row r="253" spans="1:24" ht="14.25" customHeight="1">
      <c r="A253" s="161" t="s">
        <v>4878</v>
      </c>
      <c r="B253" s="67"/>
      <c r="C253" s="67" t="s">
        <v>4331</v>
      </c>
      <c r="D253" s="118" t="s">
        <v>4891</v>
      </c>
      <c r="E253" s="319" t="s">
        <v>1013</v>
      </c>
      <c r="F253" s="162">
        <v>69</v>
      </c>
      <c r="G253" s="161" t="s">
        <v>4892</v>
      </c>
      <c r="H253" s="67" t="s">
        <v>1134</v>
      </c>
      <c r="I253" s="185" t="s">
        <v>4893</v>
      </c>
      <c r="J253" s="65" t="s">
        <v>1787</v>
      </c>
      <c r="K253" s="126">
        <v>4</v>
      </c>
      <c r="L253" s="198">
        <v>2.1</v>
      </c>
      <c r="M253" s="198">
        <v>51</v>
      </c>
      <c r="N253" s="251">
        <f>M253*L253</f>
        <v>107.10000000000001</v>
      </c>
      <c r="O253" s="174">
        <v>40</v>
      </c>
      <c r="P253" s="67">
        <v>10</v>
      </c>
      <c r="Q253" s="67">
        <f>N253-O253-P253</f>
        <v>57.100000000000009</v>
      </c>
      <c r="R253" s="67"/>
      <c r="S253" s="61"/>
      <c r="T253" s="61"/>
      <c r="U253" s="61"/>
      <c r="V253" s="61"/>
      <c r="W253" s="61"/>
      <c r="X253" s="61"/>
    </row>
    <row r="254" spans="1:24" ht="14.25" customHeight="1">
      <c r="A254" s="161" t="s">
        <v>4878</v>
      </c>
      <c r="B254" s="67"/>
      <c r="C254" s="67" t="s">
        <v>4331</v>
      </c>
      <c r="D254" s="118" t="s">
        <v>4888</v>
      </c>
      <c r="E254" s="319" t="s">
        <v>1021</v>
      </c>
      <c r="F254" s="162">
        <v>62</v>
      </c>
      <c r="G254" s="161" t="s">
        <v>4889</v>
      </c>
      <c r="H254" s="67" t="s">
        <v>1134</v>
      </c>
      <c r="I254" s="185" t="s">
        <v>4890</v>
      </c>
      <c r="J254" s="65" t="s">
        <v>1787</v>
      </c>
      <c r="K254" s="126">
        <v>4</v>
      </c>
      <c r="L254" s="198">
        <v>0.74</v>
      </c>
      <c r="M254" s="198">
        <v>51</v>
      </c>
      <c r="N254" s="251">
        <f>M254*L254</f>
        <v>37.74</v>
      </c>
      <c r="O254" s="179">
        <v>27.740000000000002</v>
      </c>
      <c r="P254" s="67">
        <v>10</v>
      </c>
      <c r="Q254" s="67">
        <f>N254-O254-P254</f>
        <v>0</v>
      </c>
      <c r="R254" s="67"/>
      <c r="S254" s="61"/>
      <c r="T254" s="61"/>
      <c r="U254" s="61"/>
      <c r="V254" s="61"/>
      <c r="W254" s="61"/>
      <c r="X254" s="61"/>
    </row>
    <row r="255" spans="1:24" ht="14.25" customHeight="1">
      <c r="A255" s="161" t="s">
        <v>4878</v>
      </c>
      <c r="B255" s="67"/>
      <c r="C255" s="67" t="s">
        <v>4331</v>
      </c>
      <c r="D255" s="118" t="s">
        <v>4885</v>
      </c>
      <c r="E255" s="319" t="s">
        <v>1013</v>
      </c>
      <c r="F255" s="162">
        <v>62</v>
      </c>
      <c r="G255" s="161" t="s">
        <v>4886</v>
      </c>
      <c r="H255" s="67" t="s">
        <v>1134</v>
      </c>
      <c r="I255" s="185" t="s">
        <v>4887</v>
      </c>
      <c r="J255" s="65" t="s">
        <v>1787</v>
      </c>
      <c r="K255" s="126">
        <v>4</v>
      </c>
      <c r="L255" s="198">
        <v>0.80200000000000005</v>
      </c>
      <c r="M255" s="198">
        <v>51</v>
      </c>
      <c r="N255" s="251">
        <f>M255*L255</f>
        <v>40.902000000000001</v>
      </c>
      <c r="O255" s="179">
        <v>30.902000000000001</v>
      </c>
      <c r="P255" s="67">
        <v>10</v>
      </c>
      <c r="Q255" s="67">
        <f>N255-O255-P255</f>
        <v>0</v>
      </c>
      <c r="R255" s="67"/>
      <c r="S255" s="61"/>
      <c r="T255" s="61"/>
      <c r="U255" s="61"/>
      <c r="V255" s="61"/>
      <c r="W255" s="61"/>
      <c r="X255" s="61"/>
    </row>
    <row r="256" spans="1:24" ht="14.25" customHeight="1">
      <c r="A256" s="161" t="s">
        <v>4878</v>
      </c>
      <c r="B256" s="67"/>
      <c r="C256" s="67" t="s">
        <v>4331</v>
      </c>
      <c r="D256" s="118" t="s">
        <v>4882</v>
      </c>
      <c r="E256" s="319" t="s">
        <v>1013</v>
      </c>
      <c r="F256" s="162">
        <v>53</v>
      </c>
      <c r="G256" s="161" t="s">
        <v>4883</v>
      </c>
      <c r="H256" s="67" t="s">
        <v>1134</v>
      </c>
      <c r="I256" s="185" t="s">
        <v>4884</v>
      </c>
      <c r="J256" s="65" t="s">
        <v>1787</v>
      </c>
      <c r="K256" s="126">
        <v>4</v>
      </c>
      <c r="L256" s="198">
        <v>0.97399999999999998</v>
      </c>
      <c r="M256" s="198">
        <v>52</v>
      </c>
      <c r="N256" s="251">
        <f>M256*L256</f>
        <v>50.647999999999996</v>
      </c>
      <c r="O256" s="179">
        <v>40</v>
      </c>
      <c r="P256" s="67">
        <v>10</v>
      </c>
      <c r="Q256" s="67">
        <f>N256-O256-P256</f>
        <v>0.64799999999999613</v>
      </c>
      <c r="R256" s="67"/>
      <c r="S256" s="61"/>
      <c r="T256" s="61"/>
      <c r="U256" s="61"/>
      <c r="V256" s="61"/>
      <c r="W256" s="61"/>
      <c r="X256" s="61"/>
    </row>
    <row r="257" spans="1:24" ht="14.25" customHeight="1">
      <c r="A257" s="168" t="s">
        <v>4878</v>
      </c>
      <c r="B257" s="67" t="s">
        <v>3385</v>
      </c>
      <c r="C257" s="67" t="s">
        <v>4331</v>
      </c>
      <c r="D257" s="169" t="s">
        <v>4879</v>
      </c>
      <c r="E257" s="320" t="s">
        <v>1013</v>
      </c>
      <c r="F257" s="288">
        <v>40</v>
      </c>
      <c r="G257" s="168" t="s">
        <v>4880</v>
      </c>
      <c r="H257" s="67" t="s">
        <v>1134</v>
      </c>
      <c r="I257" s="185" t="s">
        <v>4881</v>
      </c>
      <c r="J257" s="65" t="s">
        <v>1787</v>
      </c>
      <c r="K257" s="126">
        <v>4</v>
      </c>
      <c r="L257" s="198">
        <v>0.59599999999999997</v>
      </c>
      <c r="M257" s="198">
        <v>51</v>
      </c>
      <c r="N257" s="251">
        <f>M257*L257</f>
        <v>30.395999999999997</v>
      </c>
      <c r="O257" s="179">
        <v>20.395999999999997</v>
      </c>
      <c r="P257" s="67">
        <v>10</v>
      </c>
      <c r="Q257" s="67">
        <f>N257-O257-P257</f>
        <v>0</v>
      </c>
      <c r="R257" s="67"/>
      <c r="S257" s="61"/>
      <c r="T257" s="61"/>
      <c r="U257" s="61"/>
      <c r="V257" s="61"/>
      <c r="W257" s="61"/>
      <c r="X257" s="61"/>
    </row>
    <row r="258" spans="1:24" ht="14.25" customHeight="1">
      <c r="A258" s="161" t="s">
        <v>4894</v>
      </c>
      <c r="B258" s="67"/>
      <c r="C258" s="67" t="s">
        <v>4331</v>
      </c>
      <c r="D258" s="118" t="s">
        <v>4910</v>
      </c>
      <c r="E258" s="319" t="s">
        <v>1013</v>
      </c>
      <c r="F258" s="162">
        <v>72</v>
      </c>
      <c r="G258" s="161" t="s">
        <v>4911</v>
      </c>
      <c r="H258" s="67" t="s">
        <v>1134</v>
      </c>
      <c r="I258" s="185" t="s">
        <v>4912</v>
      </c>
      <c r="J258" s="65" t="s">
        <v>1787</v>
      </c>
      <c r="K258" s="126">
        <v>4</v>
      </c>
      <c r="L258" s="198">
        <v>0.81399999999999995</v>
      </c>
      <c r="M258" s="198">
        <v>47</v>
      </c>
      <c r="N258" s="251">
        <f>M258*L258</f>
        <v>38.257999999999996</v>
      </c>
      <c r="O258" s="179">
        <v>28.257999999999996</v>
      </c>
      <c r="P258" s="67">
        <v>10</v>
      </c>
      <c r="Q258" s="67">
        <f>N258-O258-P258</f>
        <v>0</v>
      </c>
      <c r="R258" s="67"/>
      <c r="S258" s="61"/>
      <c r="T258" s="61"/>
      <c r="U258" s="61"/>
      <c r="V258" s="61"/>
      <c r="W258" s="61"/>
      <c r="X258" s="61"/>
    </row>
    <row r="259" spans="1:24" ht="14.25" customHeight="1">
      <c r="A259" s="161" t="s">
        <v>4894</v>
      </c>
      <c r="B259" s="67"/>
      <c r="C259" s="67" t="s">
        <v>4331</v>
      </c>
      <c r="D259" s="118" t="s">
        <v>4907</v>
      </c>
      <c r="E259" s="319" t="s">
        <v>1021</v>
      </c>
      <c r="F259" s="162">
        <v>58</v>
      </c>
      <c r="G259" s="161" t="s">
        <v>4908</v>
      </c>
      <c r="H259" s="67" t="s">
        <v>1134</v>
      </c>
      <c r="I259" s="185" t="s">
        <v>4909</v>
      </c>
      <c r="J259" s="65" t="s">
        <v>1787</v>
      </c>
      <c r="K259" s="126">
        <v>4</v>
      </c>
      <c r="L259" s="198">
        <v>0.60399999999999998</v>
      </c>
      <c r="M259" s="198">
        <v>47</v>
      </c>
      <c r="N259" s="251">
        <f>M259*L259</f>
        <v>28.387999999999998</v>
      </c>
      <c r="O259" s="179">
        <v>18.387999999999998</v>
      </c>
      <c r="P259" s="67">
        <v>10</v>
      </c>
      <c r="Q259" s="67">
        <f>N259-O259-P259</f>
        <v>0</v>
      </c>
      <c r="R259" s="67"/>
      <c r="S259" s="61"/>
      <c r="T259" s="61"/>
      <c r="U259" s="61"/>
      <c r="V259" s="61"/>
      <c r="W259" s="61"/>
      <c r="X259" s="61"/>
    </row>
    <row r="260" spans="1:24" ht="14.25" customHeight="1">
      <c r="A260" s="161" t="s">
        <v>4894</v>
      </c>
      <c r="B260" s="67" t="s">
        <v>3385</v>
      </c>
      <c r="C260" s="67" t="s">
        <v>4331</v>
      </c>
      <c r="D260" s="118" t="s">
        <v>4904</v>
      </c>
      <c r="E260" s="319" t="s">
        <v>1021</v>
      </c>
      <c r="F260" s="162">
        <v>72</v>
      </c>
      <c r="G260" s="161" t="s">
        <v>4905</v>
      </c>
      <c r="H260" s="67" t="s">
        <v>1134</v>
      </c>
      <c r="I260" s="185" t="s">
        <v>4906</v>
      </c>
      <c r="J260" s="65" t="s">
        <v>1787</v>
      </c>
      <c r="K260" s="126">
        <v>4</v>
      </c>
      <c r="L260" s="198">
        <v>1.28</v>
      </c>
      <c r="M260" s="198">
        <v>47</v>
      </c>
      <c r="N260" s="251">
        <f>M260*L260</f>
        <v>60.160000000000004</v>
      </c>
      <c r="O260" s="179">
        <v>40</v>
      </c>
      <c r="P260" s="67">
        <v>10</v>
      </c>
      <c r="Q260" s="67">
        <f>N260-O260-P260</f>
        <v>10.160000000000004</v>
      </c>
      <c r="R260" s="67"/>
      <c r="S260" s="61"/>
      <c r="T260" s="61"/>
      <c r="U260" s="61"/>
      <c r="V260" s="61"/>
      <c r="W260" s="61"/>
      <c r="X260" s="61"/>
    </row>
    <row r="261" spans="1:24" ht="14.25" customHeight="1">
      <c r="A261" s="161" t="s">
        <v>4894</v>
      </c>
      <c r="B261" s="67"/>
      <c r="C261" s="67" t="s">
        <v>4331</v>
      </c>
      <c r="D261" s="118" t="s">
        <v>4901</v>
      </c>
      <c r="E261" s="319" t="s">
        <v>1021</v>
      </c>
      <c r="F261" s="162">
        <v>63</v>
      </c>
      <c r="G261" s="161" t="s">
        <v>4902</v>
      </c>
      <c r="H261" s="67" t="s">
        <v>1134</v>
      </c>
      <c r="I261" s="185" t="s">
        <v>4903</v>
      </c>
      <c r="J261" s="65" t="s">
        <v>1787</v>
      </c>
      <c r="K261" s="126">
        <v>4</v>
      </c>
      <c r="L261" s="198">
        <v>1.25</v>
      </c>
      <c r="M261" s="198">
        <v>46</v>
      </c>
      <c r="N261" s="251">
        <f>M261*L261</f>
        <v>57.5</v>
      </c>
      <c r="O261" s="179">
        <v>40</v>
      </c>
      <c r="P261" s="67">
        <v>10</v>
      </c>
      <c r="Q261" s="67">
        <f>N261-O261-P261</f>
        <v>7.5</v>
      </c>
      <c r="R261" s="67"/>
      <c r="S261" s="61"/>
      <c r="T261" s="61"/>
      <c r="U261" s="61"/>
      <c r="V261" s="61"/>
      <c r="W261" s="61"/>
      <c r="X261" s="61"/>
    </row>
    <row r="262" spans="1:24" ht="14.25" customHeight="1">
      <c r="A262" s="161" t="s">
        <v>4894</v>
      </c>
      <c r="B262" s="67"/>
      <c r="C262" s="67" t="s">
        <v>4331</v>
      </c>
      <c r="D262" s="118" t="s">
        <v>4898</v>
      </c>
      <c r="E262" s="319" t="s">
        <v>1013</v>
      </c>
      <c r="F262" s="162">
        <v>82</v>
      </c>
      <c r="G262" s="161" t="s">
        <v>4899</v>
      </c>
      <c r="H262" s="67" t="s">
        <v>1134</v>
      </c>
      <c r="I262" s="185" t="s">
        <v>4900</v>
      </c>
      <c r="J262" s="65" t="s">
        <v>1787</v>
      </c>
      <c r="K262" s="126">
        <v>4</v>
      </c>
      <c r="L262" s="198">
        <v>1.07</v>
      </c>
      <c r="M262" s="198">
        <v>47</v>
      </c>
      <c r="N262" s="251">
        <f>M262*L262</f>
        <v>50.290000000000006</v>
      </c>
      <c r="O262" s="179">
        <v>40</v>
      </c>
      <c r="P262" s="67">
        <v>10</v>
      </c>
      <c r="Q262" s="67">
        <f>N262-O262-P262</f>
        <v>0.29000000000000625</v>
      </c>
      <c r="R262" s="67"/>
      <c r="S262" s="61"/>
      <c r="T262" s="61"/>
      <c r="U262" s="61"/>
      <c r="V262" s="61"/>
      <c r="W262" s="61"/>
      <c r="X262" s="61"/>
    </row>
    <row r="263" spans="1:24" ht="14.25" customHeight="1">
      <c r="A263" s="161" t="s">
        <v>4894</v>
      </c>
      <c r="B263" s="67"/>
      <c r="C263" s="67" t="s">
        <v>4331</v>
      </c>
      <c r="D263" s="118" t="s">
        <v>4895</v>
      </c>
      <c r="E263" s="319" t="s">
        <v>1013</v>
      </c>
      <c r="F263" s="162">
        <v>64</v>
      </c>
      <c r="G263" s="161" t="s">
        <v>4896</v>
      </c>
      <c r="H263" s="67" t="s">
        <v>1134</v>
      </c>
      <c r="I263" s="185" t="s">
        <v>4897</v>
      </c>
      <c r="J263" s="65" t="s">
        <v>1787</v>
      </c>
      <c r="K263" s="126">
        <v>4</v>
      </c>
      <c r="L263" s="198">
        <v>0.622</v>
      </c>
      <c r="M263" s="198">
        <v>51</v>
      </c>
      <c r="N263" s="251">
        <f>M263*L263</f>
        <v>31.722000000000001</v>
      </c>
      <c r="O263" s="179">
        <v>21.722000000000001</v>
      </c>
      <c r="P263" s="67">
        <v>10</v>
      </c>
      <c r="Q263" s="67">
        <f>N263-O263-P263</f>
        <v>0</v>
      </c>
      <c r="R263" s="67"/>
      <c r="S263" s="61"/>
      <c r="T263" s="61"/>
      <c r="U263" s="61"/>
      <c r="V263" s="61"/>
      <c r="W263" s="61"/>
      <c r="X263" s="61"/>
    </row>
    <row r="264" spans="1:24" ht="14.25" customHeight="1">
      <c r="A264" s="161" t="s">
        <v>4894</v>
      </c>
      <c r="B264" s="67"/>
      <c r="C264" s="143" t="s">
        <v>4331</v>
      </c>
      <c r="D264" s="243" t="s">
        <v>4922</v>
      </c>
      <c r="E264" s="321" t="s">
        <v>1021</v>
      </c>
      <c r="F264" s="287">
        <v>56</v>
      </c>
      <c r="G264" s="244" t="s">
        <v>4923</v>
      </c>
      <c r="H264" s="67" t="s">
        <v>1045</v>
      </c>
      <c r="I264" s="185" t="s">
        <v>4924</v>
      </c>
      <c r="J264" s="65" t="s">
        <v>926</v>
      </c>
      <c r="K264" s="126">
        <v>4</v>
      </c>
      <c r="L264" s="126">
        <v>3.84</v>
      </c>
      <c r="M264" s="291">
        <v>50</v>
      </c>
      <c r="N264" s="251">
        <f>M264*L264</f>
        <v>192</v>
      </c>
      <c r="O264" s="179">
        <v>30</v>
      </c>
      <c r="P264" s="65">
        <v>10</v>
      </c>
      <c r="Q264" s="67">
        <f>N264-O264-P264</f>
        <v>152</v>
      </c>
      <c r="R264" s="67"/>
      <c r="S264" s="61"/>
      <c r="T264" s="61"/>
      <c r="U264" s="61"/>
      <c r="V264" s="61"/>
      <c r="W264" s="61"/>
      <c r="X264" s="61"/>
    </row>
    <row r="265" spans="1:24" ht="14.25" customHeight="1">
      <c r="A265" s="161" t="s">
        <v>4913</v>
      </c>
      <c r="B265" s="67" t="s">
        <v>3385</v>
      </c>
      <c r="C265" s="143" t="s">
        <v>4331</v>
      </c>
      <c r="D265" s="243" t="s">
        <v>4914</v>
      </c>
      <c r="E265" s="321" t="s">
        <v>1013</v>
      </c>
      <c r="F265" s="287">
        <v>21</v>
      </c>
      <c r="G265" s="244" t="s">
        <v>4915</v>
      </c>
      <c r="H265" s="67" t="s">
        <v>1045</v>
      </c>
      <c r="I265" s="185" t="s">
        <v>4916</v>
      </c>
      <c r="J265" s="65" t="s">
        <v>4917</v>
      </c>
      <c r="K265" s="126" t="s">
        <v>4918</v>
      </c>
      <c r="L265" s="198" t="s">
        <v>4919</v>
      </c>
      <c r="M265" s="198" t="s">
        <v>4920</v>
      </c>
      <c r="N265" s="251" t="s">
        <v>4921</v>
      </c>
      <c r="O265" s="195">
        <v>36.9</v>
      </c>
      <c r="P265" s="255">
        <v>8.1230799999999999</v>
      </c>
      <c r="Q265" s="117" t="e">
        <f>N265-O265-P265</f>
        <v>#VALUE!</v>
      </c>
      <c r="R265" s="67" t="s">
        <v>4552</v>
      </c>
      <c r="S265" s="61"/>
      <c r="T265" s="61"/>
      <c r="U265" s="61"/>
      <c r="V265" s="61"/>
      <c r="W265" s="61"/>
      <c r="X265" s="61"/>
    </row>
    <row r="266" spans="1:24" ht="14.25" customHeight="1">
      <c r="A266" s="161" t="s">
        <v>4925</v>
      </c>
      <c r="B266" s="67"/>
      <c r="C266" s="143" t="s">
        <v>4331</v>
      </c>
      <c r="D266" s="243" t="s">
        <v>4929</v>
      </c>
      <c r="E266" s="321" t="s">
        <v>1013</v>
      </c>
      <c r="F266" s="287">
        <v>55</v>
      </c>
      <c r="G266" s="244" t="s">
        <v>4930</v>
      </c>
      <c r="H266" s="67" t="s">
        <v>1045</v>
      </c>
      <c r="I266" s="185" t="s">
        <v>4931</v>
      </c>
      <c r="J266" s="65" t="s">
        <v>926</v>
      </c>
      <c r="K266" s="126">
        <v>4</v>
      </c>
      <c r="L266" s="198">
        <v>0.6</v>
      </c>
      <c r="M266" s="198">
        <v>50</v>
      </c>
      <c r="N266" s="251">
        <f>M266*L266</f>
        <v>30</v>
      </c>
      <c r="O266" s="195">
        <v>20</v>
      </c>
      <c r="P266" s="65">
        <v>8.5380000000000003</v>
      </c>
      <c r="Q266" s="67">
        <f>N266-O266-P266</f>
        <v>1.4619999999999997</v>
      </c>
      <c r="R266" s="67"/>
      <c r="S266" s="61"/>
      <c r="T266" s="61"/>
      <c r="U266" s="61"/>
      <c r="V266" s="61"/>
      <c r="W266" s="61"/>
      <c r="X266" s="61"/>
    </row>
    <row r="267" spans="1:24" ht="14.25" customHeight="1">
      <c r="A267" s="161" t="s">
        <v>4925</v>
      </c>
      <c r="B267" s="67"/>
      <c r="C267" s="143" t="s">
        <v>4331</v>
      </c>
      <c r="D267" s="243" t="s">
        <v>4926</v>
      </c>
      <c r="E267" s="321" t="s">
        <v>1021</v>
      </c>
      <c r="F267" s="287">
        <v>58</v>
      </c>
      <c r="G267" s="244" t="s">
        <v>4927</v>
      </c>
      <c r="H267" s="67" t="s">
        <v>1045</v>
      </c>
      <c r="I267" s="185" t="s">
        <v>4928</v>
      </c>
      <c r="J267" s="65" t="s">
        <v>926</v>
      </c>
      <c r="K267" s="126">
        <v>4</v>
      </c>
      <c r="L267" s="198">
        <v>0.74399999999999999</v>
      </c>
      <c r="M267" s="198">
        <v>50</v>
      </c>
      <c r="N267" s="251">
        <f>M267*L267</f>
        <v>37.200000000000003</v>
      </c>
      <c r="O267" s="195">
        <v>27.200000000000003</v>
      </c>
      <c r="P267" s="65">
        <v>8.4518399999999989</v>
      </c>
      <c r="Q267" s="67">
        <f>N267-O267-P267</f>
        <v>1.5481600000000011</v>
      </c>
      <c r="R267" s="67"/>
      <c r="S267" s="61"/>
      <c r="T267" s="61"/>
      <c r="U267" s="61"/>
      <c r="V267" s="61"/>
      <c r="W267" s="61"/>
      <c r="X267" s="61"/>
    </row>
    <row r="268" spans="1:24" ht="14.25" customHeight="1">
      <c r="A268" s="65" t="s">
        <v>4932</v>
      </c>
      <c r="B268" s="67"/>
      <c r="C268" s="67" t="s">
        <v>4331</v>
      </c>
      <c r="D268" s="65" t="s">
        <v>4941</v>
      </c>
      <c r="E268" s="31" t="s">
        <v>20</v>
      </c>
      <c r="F268" s="263">
        <v>74</v>
      </c>
      <c r="G268" s="65" t="s">
        <v>4942</v>
      </c>
      <c r="H268" s="67" t="s">
        <v>1045</v>
      </c>
      <c r="I268" s="185" t="s">
        <v>4943</v>
      </c>
      <c r="J268" s="65" t="s">
        <v>926</v>
      </c>
      <c r="K268" s="126">
        <v>4</v>
      </c>
      <c r="L268" s="196">
        <v>0.54800000000000004</v>
      </c>
      <c r="M268" s="198">
        <v>50</v>
      </c>
      <c r="N268" s="251">
        <f>M268*L268</f>
        <v>27.400000000000002</v>
      </c>
      <c r="O268" s="195">
        <v>17.400000000000002</v>
      </c>
      <c r="P268" s="65">
        <v>8.329600000000001</v>
      </c>
    </row>
    <row r="269" spans="1:24" ht="14.25" customHeight="1">
      <c r="A269" s="65" t="s">
        <v>4932</v>
      </c>
      <c r="B269" s="67" t="s">
        <v>3385</v>
      </c>
      <c r="C269" s="67" t="s">
        <v>4331</v>
      </c>
      <c r="D269" s="65" t="s">
        <v>4936</v>
      </c>
      <c r="E269" s="31" t="s">
        <v>41</v>
      </c>
      <c r="F269" s="263">
        <v>61</v>
      </c>
      <c r="G269" s="65" t="s">
        <v>4937</v>
      </c>
      <c r="H269" s="67" t="s">
        <v>1045</v>
      </c>
      <c r="I269" s="185" t="s">
        <v>4938</v>
      </c>
      <c r="J269" s="65" t="s">
        <v>4917</v>
      </c>
      <c r="K269" s="126" t="s">
        <v>4918</v>
      </c>
      <c r="L269" s="196" t="s">
        <v>4939</v>
      </c>
      <c r="M269" s="198" t="s">
        <v>4920</v>
      </c>
      <c r="N269" s="251" t="s">
        <v>4940</v>
      </c>
      <c r="O269" s="195">
        <v>37.9</v>
      </c>
      <c r="P269" s="254">
        <v>8.190900000000001</v>
      </c>
      <c r="Q269" s="117" t="e">
        <f>N269-O269-P269</f>
        <v>#VALUE!</v>
      </c>
      <c r="R269" s="65" t="s">
        <v>4552</v>
      </c>
    </row>
    <row r="270" spans="1:24" ht="14.25" customHeight="1">
      <c r="A270" s="65" t="s">
        <v>4932</v>
      </c>
      <c r="B270" s="67"/>
      <c r="C270" s="67" t="s">
        <v>4331</v>
      </c>
      <c r="D270" s="65" t="s">
        <v>4933</v>
      </c>
      <c r="E270" s="31" t="s">
        <v>20</v>
      </c>
      <c r="F270" s="263">
        <v>54</v>
      </c>
      <c r="G270" s="65" t="s">
        <v>4934</v>
      </c>
      <c r="H270" s="67" t="s">
        <v>1045</v>
      </c>
      <c r="I270" s="185" t="s">
        <v>4935</v>
      </c>
      <c r="J270" s="65" t="s">
        <v>926</v>
      </c>
      <c r="K270" s="126">
        <v>4</v>
      </c>
      <c r="L270" s="196">
        <v>0.46600000000000003</v>
      </c>
      <c r="M270" s="198">
        <v>50</v>
      </c>
      <c r="N270" s="251">
        <f>M270*L270</f>
        <v>23.3</v>
      </c>
      <c r="O270" s="195">
        <v>13.3</v>
      </c>
      <c r="P270" s="65">
        <v>9.0404</v>
      </c>
    </row>
    <row r="271" spans="1:24" ht="14.25" customHeight="1">
      <c r="A271" s="65" t="s">
        <v>4944</v>
      </c>
      <c r="B271" s="67"/>
      <c r="C271" s="67" t="s">
        <v>4331</v>
      </c>
      <c r="D271" s="65" t="s">
        <v>4945</v>
      </c>
      <c r="E271" s="31" t="s">
        <v>41</v>
      </c>
      <c r="F271" s="263">
        <v>48</v>
      </c>
      <c r="G271" s="65" t="s">
        <v>4946</v>
      </c>
      <c r="H271" s="67" t="s">
        <v>1045</v>
      </c>
      <c r="I271" s="185" t="s">
        <v>4947</v>
      </c>
      <c r="J271" s="65" t="s">
        <v>926</v>
      </c>
      <c r="K271" s="126">
        <v>4</v>
      </c>
      <c r="L271" s="196">
        <v>1.82</v>
      </c>
      <c r="M271" s="198">
        <v>50</v>
      </c>
      <c r="N271" s="251">
        <f>M271*L271</f>
        <v>91</v>
      </c>
      <c r="O271" s="195">
        <v>40</v>
      </c>
      <c r="P271" s="65">
        <v>10</v>
      </c>
      <c r="Q271" s="117">
        <f>N271-O271-P271</f>
        <v>41</v>
      </c>
      <c r="R271" s="65" t="s">
        <v>4552</v>
      </c>
    </row>
    <row r="272" spans="1:24" ht="14.25" customHeight="1">
      <c r="A272" s="65" t="s">
        <v>4948</v>
      </c>
      <c r="B272" s="67"/>
      <c r="C272" s="67" t="s">
        <v>4331</v>
      </c>
      <c r="D272" s="65" t="s">
        <v>4949</v>
      </c>
      <c r="E272" s="31" t="s">
        <v>20</v>
      </c>
      <c r="F272" s="263">
        <v>71</v>
      </c>
      <c r="G272" s="65" t="s">
        <v>4950</v>
      </c>
      <c r="H272" s="67" t="s">
        <v>1045</v>
      </c>
      <c r="I272" s="185" t="s">
        <v>4951</v>
      </c>
      <c r="J272" s="65" t="s">
        <v>4917</v>
      </c>
      <c r="K272" s="126" t="s">
        <v>4952</v>
      </c>
      <c r="L272" s="196" t="s">
        <v>4953</v>
      </c>
      <c r="M272" s="198" t="s">
        <v>4954</v>
      </c>
      <c r="N272" s="251" t="s">
        <v>4955</v>
      </c>
      <c r="O272" s="195">
        <v>40</v>
      </c>
      <c r="P272" s="65">
        <v>10</v>
      </c>
      <c r="Q272" s="117" t="e">
        <f>N272-O272-P272</f>
        <v>#VALUE!</v>
      </c>
      <c r="R272" s="65" t="s">
        <v>4552</v>
      </c>
    </row>
    <row r="273" spans="1:20" ht="14.25" customHeight="1">
      <c r="A273" s="65" t="s">
        <v>4956</v>
      </c>
      <c r="B273" s="67"/>
      <c r="C273" s="67" t="s">
        <v>4331</v>
      </c>
      <c r="D273" s="65" t="s">
        <v>4963</v>
      </c>
      <c r="E273" s="31" t="s">
        <v>20</v>
      </c>
      <c r="F273" s="263">
        <v>59</v>
      </c>
      <c r="G273" s="65" t="s">
        <v>4964</v>
      </c>
      <c r="H273" s="67" t="s">
        <v>1045</v>
      </c>
      <c r="I273" s="185" t="s">
        <v>4965</v>
      </c>
      <c r="J273" s="65" t="s">
        <v>926</v>
      </c>
      <c r="K273" s="126">
        <v>4</v>
      </c>
      <c r="L273" s="196">
        <v>0.80200000000000005</v>
      </c>
      <c r="M273" s="198">
        <v>50</v>
      </c>
      <c r="N273" s="251">
        <f>M273*L273</f>
        <v>40.1</v>
      </c>
      <c r="O273" s="195">
        <v>30.1</v>
      </c>
      <c r="P273" s="65">
        <v>8.1162399999999995</v>
      </c>
    </row>
    <row r="274" spans="1:20" ht="14.25" customHeight="1">
      <c r="A274" s="65" t="s">
        <v>4956</v>
      </c>
      <c r="B274" s="67"/>
      <c r="C274" s="67" t="s">
        <v>4331</v>
      </c>
      <c r="D274" s="65" t="s">
        <v>4957</v>
      </c>
      <c r="E274" s="31" t="s">
        <v>41</v>
      </c>
      <c r="F274" s="263">
        <v>70</v>
      </c>
      <c r="G274" s="65" t="s">
        <v>4958</v>
      </c>
      <c r="H274" s="67" t="s">
        <v>1045</v>
      </c>
      <c r="I274" s="185" t="s">
        <v>4959</v>
      </c>
      <c r="J274" s="65" t="s">
        <v>4917</v>
      </c>
      <c r="K274" s="126" t="s">
        <v>4918</v>
      </c>
      <c r="L274" s="196" t="s">
        <v>4960</v>
      </c>
      <c r="M274" s="198" t="s">
        <v>4961</v>
      </c>
      <c r="N274" s="251" t="s">
        <v>4962</v>
      </c>
      <c r="O274" s="195">
        <v>30.9</v>
      </c>
      <c r="P274" s="254">
        <v>6.625799999999999</v>
      </c>
      <c r="Q274" s="117" t="e">
        <f>N274-O274-P274</f>
        <v>#VALUE!</v>
      </c>
      <c r="R274" s="65" t="s">
        <v>4552</v>
      </c>
    </row>
    <row r="275" spans="1:20" ht="14.25" customHeight="1">
      <c r="A275" s="65" t="s">
        <v>4966</v>
      </c>
      <c r="B275" s="67"/>
      <c r="C275" s="67" t="s">
        <v>4331</v>
      </c>
      <c r="D275" s="65" t="s">
        <v>4981</v>
      </c>
      <c r="E275" s="31" t="s">
        <v>20</v>
      </c>
      <c r="F275" s="263">
        <v>53</v>
      </c>
      <c r="G275" s="65" t="s">
        <v>4982</v>
      </c>
      <c r="H275" s="67" t="s">
        <v>1045</v>
      </c>
      <c r="I275" s="185" t="s">
        <v>4983</v>
      </c>
      <c r="J275" s="65" t="s">
        <v>926</v>
      </c>
      <c r="K275" s="126">
        <v>4</v>
      </c>
      <c r="L275" s="196">
        <v>0.432</v>
      </c>
      <c r="M275" s="198">
        <v>50</v>
      </c>
      <c r="N275" s="251">
        <f>M275*L275</f>
        <v>21.6</v>
      </c>
      <c r="O275" s="195">
        <v>11.600000000000001</v>
      </c>
      <c r="P275" s="65">
        <v>10</v>
      </c>
    </row>
    <row r="276" spans="1:20" ht="14.25" customHeight="1">
      <c r="A276" s="65" t="s">
        <v>4966</v>
      </c>
      <c r="B276" s="67"/>
      <c r="C276" s="67" t="s">
        <v>4331</v>
      </c>
      <c r="D276" s="65" t="s">
        <v>4978</v>
      </c>
      <c r="E276" s="31" t="s">
        <v>20</v>
      </c>
      <c r="F276" s="263">
        <v>71</v>
      </c>
      <c r="G276" s="65" t="s">
        <v>4979</v>
      </c>
      <c r="H276" s="67" t="s">
        <v>1045</v>
      </c>
      <c r="I276" s="185" t="s">
        <v>4980</v>
      </c>
      <c r="J276" s="65" t="s">
        <v>926</v>
      </c>
      <c r="K276" s="126">
        <v>4</v>
      </c>
      <c r="L276" s="196">
        <v>0.56799999999999995</v>
      </c>
      <c r="M276" s="198">
        <v>50</v>
      </c>
      <c r="N276" s="251">
        <f>M276*L276</f>
        <v>28.4</v>
      </c>
      <c r="O276" s="195">
        <v>18.399999999999999</v>
      </c>
      <c r="P276" s="65">
        <v>8.769919999999999</v>
      </c>
    </row>
    <row r="277" spans="1:20" ht="14.25" customHeight="1">
      <c r="A277" s="65" t="s">
        <v>4966</v>
      </c>
      <c r="B277" s="67"/>
      <c r="C277" s="67" t="s">
        <v>4331</v>
      </c>
      <c r="D277" s="65" t="s">
        <v>4973</v>
      </c>
      <c r="E277" s="31" t="s">
        <v>20</v>
      </c>
      <c r="F277" s="263">
        <v>62</v>
      </c>
      <c r="G277" s="65" t="s">
        <v>4974</v>
      </c>
      <c r="H277" s="67" t="s">
        <v>1045</v>
      </c>
      <c r="I277" s="185" t="s">
        <v>4975</v>
      </c>
      <c r="J277" s="65" t="s">
        <v>4917</v>
      </c>
      <c r="K277" s="126" t="s">
        <v>4918</v>
      </c>
      <c r="L277" s="196" t="s">
        <v>4976</v>
      </c>
      <c r="M277" s="198" t="s">
        <v>4920</v>
      </c>
      <c r="N277" s="251" t="s">
        <v>4977</v>
      </c>
      <c r="O277" s="195">
        <v>40</v>
      </c>
      <c r="P277" s="65">
        <v>10</v>
      </c>
      <c r="Q277" s="117" t="e">
        <f>N277-O277-P277</f>
        <v>#VALUE!</v>
      </c>
      <c r="R277" s="65" t="s">
        <v>4552</v>
      </c>
    </row>
    <row r="278" spans="1:20" ht="14.25" customHeight="1">
      <c r="A278" s="65" t="s">
        <v>4966</v>
      </c>
      <c r="B278" s="67"/>
      <c r="C278" s="67" t="s">
        <v>4331</v>
      </c>
      <c r="D278" s="65" t="s">
        <v>4970</v>
      </c>
      <c r="E278" s="31" t="s">
        <v>20</v>
      </c>
      <c r="F278" s="263">
        <v>43</v>
      </c>
      <c r="G278" s="65" t="s">
        <v>4971</v>
      </c>
      <c r="H278" s="67" t="s">
        <v>1045</v>
      </c>
      <c r="I278" s="185" t="s">
        <v>4972</v>
      </c>
      <c r="J278" s="65" t="s">
        <v>926</v>
      </c>
      <c r="K278" s="65">
        <v>4</v>
      </c>
      <c r="L278" s="196">
        <v>0.624</v>
      </c>
      <c r="M278" s="198">
        <v>50</v>
      </c>
      <c r="N278" s="251">
        <f>M278*L278</f>
        <v>31.2</v>
      </c>
      <c r="O278" s="195">
        <v>21.2</v>
      </c>
      <c r="P278" s="65">
        <v>7.6876800000000003</v>
      </c>
    </row>
    <row r="279" spans="1:20" ht="14.25" customHeight="1">
      <c r="A279" s="65" t="s">
        <v>4966</v>
      </c>
      <c r="B279" s="67"/>
      <c r="C279" s="67" t="s">
        <v>4331</v>
      </c>
      <c r="D279" s="65" t="s">
        <v>4967</v>
      </c>
      <c r="E279" s="31" t="s">
        <v>41</v>
      </c>
      <c r="F279" s="263">
        <v>83</v>
      </c>
      <c r="G279" s="65" t="s">
        <v>4968</v>
      </c>
      <c r="H279" s="67" t="s">
        <v>1045</v>
      </c>
      <c r="I279" s="185" t="s">
        <v>4969</v>
      </c>
      <c r="J279" s="65" t="s">
        <v>926</v>
      </c>
      <c r="K279" s="65">
        <v>4</v>
      </c>
      <c r="L279" s="196">
        <v>0.46600000000000003</v>
      </c>
      <c r="M279" s="198">
        <v>50</v>
      </c>
      <c r="N279" s="251">
        <f>M279*L279</f>
        <v>23.3</v>
      </c>
      <c r="O279" s="195">
        <v>13.3</v>
      </c>
      <c r="P279" s="65">
        <v>9.2268000000000008</v>
      </c>
    </row>
    <row r="280" spans="1:20" ht="14.25" customHeight="1">
      <c r="A280" s="65" t="s">
        <v>4984</v>
      </c>
      <c r="B280" s="67"/>
      <c r="C280" s="67" t="s">
        <v>4331</v>
      </c>
      <c r="D280" s="65" t="s">
        <v>4985</v>
      </c>
      <c r="E280" s="31" t="s">
        <v>41</v>
      </c>
      <c r="F280" s="263">
        <v>56</v>
      </c>
      <c r="G280" s="65" t="s">
        <v>4986</v>
      </c>
      <c r="H280" s="67" t="s">
        <v>1045</v>
      </c>
      <c r="I280" s="185" t="s">
        <v>4987</v>
      </c>
      <c r="J280" s="65" t="s">
        <v>4988</v>
      </c>
      <c r="K280" s="65">
        <v>4</v>
      </c>
      <c r="L280" s="196" t="s">
        <v>4989</v>
      </c>
      <c r="M280" s="198" t="s">
        <v>4990</v>
      </c>
      <c r="N280" s="251">
        <v>37.700000000000003</v>
      </c>
      <c r="O280" s="195"/>
    </row>
    <row r="281" spans="1:20" ht="14.25" customHeight="1">
      <c r="A281" s="65" t="s">
        <v>4991</v>
      </c>
      <c r="B281" s="67"/>
      <c r="C281" s="67" t="s">
        <v>4331</v>
      </c>
      <c r="D281" s="65" t="s">
        <v>4992</v>
      </c>
      <c r="E281" s="31" t="s">
        <v>41</v>
      </c>
      <c r="F281" s="263">
        <v>60</v>
      </c>
      <c r="G281" s="65" t="s">
        <v>4993</v>
      </c>
      <c r="H281" s="67" t="s">
        <v>1045</v>
      </c>
      <c r="I281" s="185" t="s">
        <v>4994</v>
      </c>
      <c r="J281" s="65" t="s">
        <v>926</v>
      </c>
      <c r="K281" s="65">
        <v>4</v>
      </c>
      <c r="L281" s="196">
        <v>0.65400000000000003</v>
      </c>
      <c r="M281" s="198">
        <v>50</v>
      </c>
      <c r="N281" s="251">
        <f>M281*L281</f>
        <v>32.700000000000003</v>
      </c>
      <c r="O281" s="195">
        <v>22.700000000000003</v>
      </c>
      <c r="P281" s="65">
        <v>7.7956799999999999</v>
      </c>
    </row>
    <row r="282" spans="1:20" ht="14.25" customHeight="1">
      <c r="A282" s="65" t="s">
        <v>4995</v>
      </c>
      <c r="B282" s="67"/>
      <c r="C282" s="67" t="s">
        <v>4331</v>
      </c>
      <c r="D282" s="65" t="s">
        <v>4996</v>
      </c>
      <c r="E282" s="31" t="s">
        <v>20</v>
      </c>
      <c r="F282" s="263">
        <v>72</v>
      </c>
      <c r="G282" s="65" t="s">
        <v>4997</v>
      </c>
      <c r="H282" s="67" t="s">
        <v>1045</v>
      </c>
      <c r="I282" s="185" t="s">
        <v>4998</v>
      </c>
      <c r="J282" s="65" t="s">
        <v>926</v>
      </c>
      <c r="K282" s="65">
        <v>4</v>
      </c>
      <c r="L282" s="196">
        <v>0.44</v>
      </c>
      <c r="M282" s="198">
        <v>50</v>
      </c>
      <c r="N282" s="251">
        <f>M282*L282</f>
        <v>22</v>
      </c>
      <c r="O282" s="195">
        <v>12</v>
      </c>
      <c r="P282" s="65">
        <v>9.24</v>
      </c>
    </row>
    <row r="283" spans="1:20" ht="14.25" customHeight="1">
      <c r="A283" s="65" t="s">
        <v>4999</v>
      </c>
      <c r="B283" s="67"/>
      <c r="C283" s="67" t="s">
        <v>4331</v>
      </c>
      <c r="D283" s="65" t="s">
        <v>5006</v>
      </c>
      <c r="E283" s="31" t="s">
        <v>20</v>
      </c>
      <c r="F283" s="263">
        <v>68</v>
      </c>
      <c r="G283" s="65" t="s">
        <v>5007</v>
      </c>
      <c r="H283" s="67" t="s">
        <v>1045</v>
      </c>
      <c r="I283" s="185" t="s">
        <v>5008</v>
      </c>
      <c r="J283" s="65" t="s">
        <v>926</v>
      </c>
      <c r="K283" s="65">
        <v>4</v>
      </c>
      <c r="L283" s="196">
        <v>0.80800000000000005</v>
      </c>
      <c r="M283" s="198">
        <v>50</v>
      </c>
      <c r="N283" s="251">
        <f>M283*L283</f>
        <v>40.400000000000006</v>
      </c>
      <c r="O283" s="195">
        <v>30.400000000000006</v>
      </c>
      <c r="P283" s="65">
        <v>7.3932000000000011</v>
      </c>
    </row>
    <row r="284" spans="1:20" ht="14.25" customHeight="1">
      <c r="A284" s="65" t="s">
        <v>4999</v>
      </c>
      <c r="B284" s="67" t="s">
        <v>3385</v>
      </c>
      <c r="C284" s="67" t="s">
        <v>4331</v>
      </c>
      <c r="D284" s="65" t="s">
        <v>5003</v>
      </c>
      <c r="E284" s="31" t="s">
        <v>20</v>
      </c>
      <c r="F284" s="263">
        <v>50</v>
      </c>
      <c r="G284" s="65" t="s">
        <v>5004</v>
      </c>
      <c r="H284" s="67" t="s">
        <v>1045</v>
      </c>
      <c r="I284" s="185" t="s">
        <v>5005</v>
      </c>
      <c r="J284" s="65" t="s">
        <v>926</v>
      </c>
      <c r="K284" s="65">
        <v>4</v>
      </c>
      <c r="L284" s="196">
        <v>0.33</v>
      </c>
      <c r="M284" s="198">
        <v>50</v>
      </c>
      <c r="N284" s="251">
        <f>M284*L284</f>
        <v>16.5</v>
      </c>
      <c r="O284" s="195"/>
      <c r="P284" s="65">
        <v>10</v>
      </c>
    </row>
    <row r="285" spans="1:20" ht="14.25" customHeight="1">
      <c r="A285" s="65" t="s">
        <v>4999</v>
      </c>
      <c r="B285" s="67"/>
      <c r="C285" s="67" t="s">
        <v>4331</v>
      </c>
      <c r="D285" s="65" t="s">
        <v>5000</v>
      </c>
      <c r="E285" s="31" t="s">
        <v>20</v>
      </c>
      <c r="F285" s="263">
        <v>64</v>
      </c>
      <c r="G285" s="65" t="s">
        <v>5001</v>
      </c>
      <c r="H285" s="67" t="s">
        <v>1045</v>
      </c>
      <c r="I285" s="185" t="s">
        <v>5002</v>
      </c>
      <c r="J285" s="65" t="s">
        <v>926</v>
      </c>
      <c r="K285" s="65">
        <v>4</v>
      </c>
      <c r="L285" s="196">
        <v>0.50800000000000001</v>
      </c>
      <c r="M285" s="198">
        <v>50</v>
      </c>
      <c r="N285" s="251">
        <f>M285*L285</f>
        <v>25.4</v>
      </c>
      <c r="O285" s="195">
        <v>15.399999999999999</v>
      </c>
      <c r="P285" s="65">
        <v>8.3921600000000005</v>
      </c>
    </row>
    <row r="286" spans="1:20" ht="14.25" customHeight="1">
      <c r="A286" s="65" t="s">
        <v>5009</v>
      </c>
      <c r="B286" s="67"/>
      <c r="C286" s="67" t="s">
        <v>4331</v>
      </c>
      <c r="D286" s="65" t="s">
        <v>5010</v>
      </c>
      <c r="E286" s="31" t="s">
        <v>20</v>
      </c>
      <c r="F286" s="263">
        <v>32</v>
      </c>
      <c r="G286" s="186" t="s">
        <v>5011</v>
      </c>
      <c r="H286" s="187" t="s">
        <v>1045</v>
      </c>
      <c r="I286" s="332" t="s">
        <v>5012</v>
      </c>
      <c r="J286" s="256" t="s">
        <v>926</v>
      </c>
      <c r="K286" s="256">
        <v>4</v>
      </c>
      <c r="L286" s="257">
        <v>114</v>
      </c>
      <c r="M286" s="258">
        <v>50</v>
      </c>
      <c r="N286" s="259" t="s">
        <v>5013</v>
      </c>
      <c r="O286" s="260"/>
      <c r="Q286" s="256"/>
      <c r="R286" s="256" t="s">
        <v>5014</v>
      </c>
      <c r="S286" s="36"/>
      <c r="T286" s="36"/>
    </row>
    <row r="287" spans="1:20" ht="14.25" customHeight="1">
      <c r="A287" s="65" t="s">
        <v>5015</v>
      </c>
      <c r="B287" s="67"/>
      <c r="C287" s="67" t="s">
        <v>4331</v>
      </c>
      <c r="D287" s="65" t="s">
        <v>5022</v>
      </c>
      <c r="E287" s="31" t="s">
        <v>41</v>
      </c>
      <c r="F287" s="263">
        <v>49</v>
      </c>
      <c r="G287" s="65" t="s">
        <v>5023</v>
      </c>
      <c r="H287" s="67" t="s">
        <v>1045</v>
      </c>
      <c r="I287" s="185" t="s">
        <v>5024</v>
      </c>
      <c r="J287" s="65" t="s">
        <v>926</v>
      </c>
      <c r="K287" s="65">
        <v>4</v>
      </c>
      <c r="L287" s="196">
        <v>3.74</v>
      </c>
      <c r="M287" s="196">
        <v>49</v>
      </c>
      <c r="N287" s="251">
        <f>M287*L287</f>
        <v>183.26000000000002</v>
      </c>
      <c r="O287" s="179">
        <v>30</v>
      </c>
      <c r="P287" s="65">
        <v>10</v>
      </c>
    </row>
    <row r="288" spans="1:20" ht="14.25" customHeight="1">
      <c r="A288" s="65" t="s">
        <v>5015</v>
      </c>
      <c r="B288" s="67"/>
      <c r="C288" s="67" t="s">
        <v>4331</v>
      </c>
      <c r="D288" s="65" t="s">
        <v>5016</v>
      </c>
      <c r="E288" s="31" t="s">
        <v>20</v>
      </c>
      <c r="F288" s="263">
        <v>63</v>
      </c>
      <c r="G288" s="65" t="s">
        <v>5017</v>
      </c>
      <c r="H288" s="67" t="s">
        <v>1045</v>
      </c>
      <c r="I288" s="185" t="s">
        <v>5018</v>
      </c>
      <c r="J288" s="65" t="s">
        <v>4917</v>
      </c>
      <c r="K288" s="65" t="s">
        <v>4918</v>
      </c>
      <c r="L288" s="196" t="s">
        <v>5019</v>
      </c>
      <c r="M288" s="196" t="s">
        <v>5020</v>
      </c>
      <c r="N288" s="251" t="s">
        <v>5021</v>
      </c>
      <c r="O288" s="195">
        <v>35.472000000000001</v>
      </c>
      <c r="P288" s="254">
        <v>7.5817600000000001</v>
      </c>
      <c r="Q288" s="117" t="e">
        <f>N288-O288-P288</f>
        <v>#VALUE!</v>
      </c>
      <c r="R288" s="65" t="s">
        <v>4552</v>
      </c>
    </row>
  </sheetData>
  <autoFilter ref="A1:X254" xr:uid="{00000000-0009-0000-0000-000006000000}">
    <sortState ref="A2:X288">
      <sortCondition ref="I1:I254"/>
    </sortState>
  </autoFilter>
  <phoneticPr fontId="1" type="noConversion"/>
  <conditionalFormatting sqref="G1">
    <cfRule type="duplicateValues" dxfId="23" priority="11"/>
  </conditionalFormatting>
  <conditionalFormatting sqref="F267:F288 G289:G1048576 G1:G175 G199:G230">
    <cfRule type="duplicateValues" dxfId="22" priority="9"/>
  </conditionalFormatting>
  <conditionalFormatting sqref="F255:F288 G199:G254 G289:G1048576 G1:G175">
    <cfRule type="duplicateValues" dxfId="21" priority="7"/>
  </conditionalFormatting>
  <conditionalFormatting sqref="F255:F288 G1:G254 G289:G1048576">
    <cfRule type="duplicateValues" dxfId="20" priority="6"/>
  </conditionalFormatting>
  <conditionalFormatting sqref="I197:I198">
    <cfRule type="duplicateValues" dxfId="19" priority="5"/>
  </conditionalFormatting>
  <conditionalFormatting sqref="G199:G230">
    <cfRule type="duplicateValues" dxfId="18" priority="31"/>
  </conditionalFormatting>
  <conditionalFormatting sqref="I199:I230">
    <cfRule type="duplicateValues" dxfId="17" priority="43"/>
  </conditionalFormatting>
  <conditionalFormatting sqref="I199:I254">
    <cfRule type="duplicateValues" dxfId="16" priority="47"/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6"/>
  <sheetViews>
    <sheetView tabSelected="1" zoomScale="85" zoomScaleNormal="85" workbookViewId="0">
      <pane ySplit="1" topLeftCell="A2" activePane="bottomLeft" state="frozen"/>
      <selection pane="bottomLeft" activeCell="I2" sqref="A2:X175"/>
    </sheetView>
  </sheetViews>
  <sheetFormatPr defaultRowHeight="14.25"/>
  <cols>
    <col min="1" max="1" width="10.25" customWidth="1"/>
    <col min="7" max="7" width="12.75" customWidth="1"/>
    <col min="8" max="8" width="9" style="42" customWidth="1"/>
    <col min="9" max="9" width="10.625" customWidth="1"/>
    <col min="10" max="10" width="19.375" style="42" customWidth="1"/>
    <col min="11" max="11" width="16.25" style="100" customWidth="1"/>
    <col min="12" max="12" width="12.25" customWidth="1"/>
    <col min="13" max="13" width="9" customWidth="1"/>
    <col min="14" max="14" width="9" style="2" customWidth="1"/>
    <col min="15" max="18" width="9" customWidth="1"/>
    <col min="19" max="19" width="9.25" bestFit="1" customWidth="1"/>
  </cols>
  <sheetData>
    <row r="1" spans="1:24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8</v>
      </c>
      <c r="H1" s="42" t="s">
        <v>9</v>
      </c>
      <c r="I1" s="261" t="s">
        <v>10</v>
      </c>
      <c r="J1" s="261" t="s">
        <v>355</v>
      </c>
      <c r="K1" s="100" t="s">
        <v>11</v>
      </c>
      <c r="L1" s="261" t="s">
        <v>12</v>
      </c>
      <c r="M1" s="261" t="s">
        <v>13</v>
      </c>
      <c r="N1" s="250" t="s">
        <v>14</v>
      </c>
      <c r="O1" s="261" t="s">
        <v>15</v>
      </c>
      <c r="P1" s="261" t="s">
        <v>16</v>
      </c>
      <c r="Q1" s="261" t="s">
        <v>17</v>
      </c>
      <c r="R1" s="261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 ht="14.25" customHeight="1">
      <c r="A2" s="132">
        <v>43395</v>
      </c>
      <c r="B2" s="134">
        <v>1153949</v>
      </c>
      <c r="C2" s="134" t="s">
        <v>5242</v>
      </c>
      <c r="D2" s="134" t="s">
        <v>5289</v>
      </c>
      <c r="E2" s="134">
        <v>69</v>
      </c>
      <c r="F2" s="134" t="s">
        <v>20</v>
      </c>
      <c r="G2" s="134" t="s">
        <v>5290</v>
      </c>
      <c r="H2" s="144" t="s">
        <v>1053</v>
      </c>
      <c r="I2" s="39" t="s">
        <v>5291</v>
      </c>
      <c r="J2" s="261" t="s">
        <v>1034</v>
      </c>
      <c r="K2" s="148">
        <v>3.5</v>
      </c>
      <c r="L2" s="134">
        <v>0.74</v>
      </c>
      <c r="M2" s="134">
        <v>42</v>
      </c>
      <c r="N2" s="250">
        <v>31.08</v>
      </c>
      <c r="O2" s="261">
        <v>19.100000000000001</v>
      </c>
      <c r="P2" s="261">
        <v>10</v>
      </c>
      <c r="Q2" s="250">
        <f>N2-O2-P2</f>
        <v>1.9799999999999969</v>
      </c>
      <c r="R2" s="250"/>
      <c r="S2" s="26"/>
      <c r="T2" s="261"/>
      <c r="U2" s="261">
        <v>102</v>
      </c>
      <c r="V2" s="261"/>
      <c r="W2" s="261"/>
      <c r="X2" s="261"/>
    </row>
    <row r="3" spans="1:24" ht="14.25" customHeight="1">
      <c r="A3" s="132">
        <v>43396</v>
      </c>
      <c r="B3" s="134">
        <v>1155856</v>
      </c>
      <c r="C3" s="134" t="s">
        <v>5242</v>
      </c>
      <c r="D3" s="134" t="s">
        <v>5307</v>
      </c>
      <c r="E3" s="134">
        <v>42</v>
      </c>
      <c r="F3" s="134" t="s">
        <v>20</v>
      </c>
      <c r="G3" s="134" t="s">
        <v>5308</v>
      </c>
      <c r="H3" s="144" t="s">
        <v>1053</v>
      </c>
      <c r="I3" s="134" t="s">
        <v>5309</v>
      </c>
      <c r="J3" s="134" t="s">
        <v>1034</v>
      </c>
      <c r="K3" s="100">
        <v>9</v>
      </c>
      <c r="L3" s="261">
        <v>0.32200000000000001</v>
      </c>
      <c r="M3" s="261">
        <v>77</v>
      </c>
      <c r="N3" s="250">
        <v>24.794</v>
      </c>
      <c r="O3" s="250">
        <v>14.794</v>
      </c>
      <c r="P3" s="261">
        <v>10</v>
      </c>
      <c r="Q3" s="250">
        <f>N3-O3-P3</f>
        <v>0</v>
      </c>
      <c r="R3" s="250"/>
      <c r="S3" s="261" t="s">
        <v>371</v>
      </c>
      <c r="T3" s="261"/>
      <c r="U3" s="261"/>
      <c r="V3" s="261"/>
      <c r="W3" s="261"/>
      <c r="X3" s="261"/>
    </row>
    <row r="4" spans="1:24" ht="14.25" customHeight="1">
      <c r="A4" s="132">
        <v>43398</v>
      </c>
      <c r="B4" s="134">
        <v>1155921</v>
      </c>
      <c r="C4" s="134" t="s">
        <v>5242</v>
      </c>
      <c r="D4" s="134" t="s">
        <v>5310</v>
      </c>
      <c r="E4" s="134">
        <v>53</v>
      </c>
      <c r="F4" s="134" t="s">
        <v>20</v>
      </c>
      <c r="G4" s="134" t="s">
        <v>3061</v>
      </c>
      <c r="H4" s="144" t="s">
        <v>1053</v>
      </c>
      <c r="I4" s="134" t="s">
        <v>5311</v>
      </c>
      <c r="J4" s="134" t="s">
        <v>1034</v>
      </c>
      <c r="K4" s="100">
        <v>8.9</v>
      </c>
      <c r="L4" s="261">
        <v>0.308</v>
      </c>
      <c r="M4" s="261">
        <v>77</v>
      </c>
      <c r="N4" s="250">
        <v>23.716000000000001</v>
      </c>
      <c r="O4" s="250">
        <v>13.716000000000001</v>
      </c>
      <c r="P4" s="261">
        <v>10</v>
      </c>
      <c r="Q4" s="250">
        <f>N4-O4-P4</f>
        <v>0</v>
      </c>
      <c r="R4" s="250"/>
      <c r="S4" s="261" t="s">
        <v>371</v>
      </c>
      <c r="T4" s="261"/>
      <c r="U4" s="261"/>
      <c r="V4" s="261"/>
      <c r="W4" s="261"/>
      <c r="X4" s="261"/>
    </row>
    <row r="5" spans="1:24" ht="14.25" customHeight="1">
      <c r="A5" s="132">
        <v>43402</v>
      </c>
      <c r="B5" s="134">
        <v>1156981</v>
      </c>
      <c r="C5" s="134" t="s">
        <v>5242</v>
      </c>
      <c r="D5" s="134" t="s">
        <v>5295</v>
      </c>
      <c r="E5" s="134">
        <v>61</v>
      </c>
      <c r="F5" s="134" t="s">
        <v>41</v>
      </c>
      <c r="G5" s="134" t="s">
        <v>3147</v>
      </c>
      <c r="H5" s="144" t="s">
        <v>1053</v>
      </c>
      <c r="I5" s="261" t="s">
        <v>5296</v>
      </c>
      <c r="J5" s="261" t="s">
        <v>1034</v>
      </c>
      <c r="K5" s="148">
        <v>9</v>
      </c>
      <c r="L5" s="134">
        <v>0.68799999999999994</v>
      </c>
      <c r="M5" s="134">
        <v>77</v>
      </c>
      <c r="N5" s="250">
        <v>52.975999999999999</v>
      </c>
      <c r="O5" s="261">
        <v>25</v>
      </c>
      <c r="P5" s="261">
        <v>10</v>
      </c>
      <c r="Q5" s="250">
        <f>N5-O5-P5</f>
        <v>17.975999999999999</v>
      </c>
      <c r="R5" s="250"/>
      <c r="S5" s="26"/>
      <c r="T5" s="261"/>
      <c r="U5" s="261">
        <v>73.599999999999994</v>
      </c>
      <c r="V5" s="261"/>
      <c r="W5" s="261"/>
      <c r="X5" s="261"/>
    </row>
    <row r="6" spans="1:24" ht="14.25" customHeight="1">
      <c r="A6" s="132">
        <v>43403</v>
      </c>
      <c r="B6" s="134">
        <v>1157247</v>
      </c>
      <c r="C6" s="134" t="s">
        <v>5242</v>
      </c>
      <c r="D6" s="134" t="s">
        <v>5285</v>
      </c>
      <c r="E6" s="134">
        <v>67</v>
      </c>
      <c r="F6" s="134" t="s">
        <v>20</v>
      </c>
      <c r="G6" s="134" t="s">
        <v>3098</v>
      </c>
      <c r="H6" s="144" t="s">
        <v>1053</v>
      </c>
      <c r="I6" s="261" t="s">
        <v>5286</v>
      </c>
      <c r="J6" s="261" t="s">
        <v>1034</v>
      </c>
      <c r="K6" s="148">
        <v>8.4</v>
      </c>
      <c r="L6" s="134">
        <v>0.78800000000000003</v>
      </c>
      <c r="M6" s="134">
        <v>77</v>
      </c>
      <c r="N6" s="250">
        <v>60.676000000000002</v>
      </c>
      <c r="O6" s="261">
        <v>25</v>
      </c>
      <c r="P6" s="261">
        <v>10</v>
      </c>
      <c r="Q6" s="250">
        <f>N6-O6-P6</f>
        <v>25.676000000000002</v>
      </c>
      <c r="R6" s="250"/>
      <c r="S6" s="37"/>
      <c r="T6" s="261"/>
      <c r="U6" s="261">
        <v>13.7</v>
      </c>
      <c r="V6" s="261"/>
      <c r="W6" s="261"/>
      <c r="X6" s="261"/>
    </row>
    <row r="7" spans="1:24" ht="14.25" customHeight="1">
      <c r="A7" s="1">
        <v>43406</v>
      </c>
      <c r="B7" s="261">
        <v>1158047</v>
      </c>
      <c r="C7" s="261" t="s">
        <v>5242</v>
      </c>
      <c r="D7" s="261" t="s">
        <v>5243</v>
      </c>
      <c r="E7" s="261">
        <v>67</v>
      </c>
      <c r="F7" s="261" t="s">
        <v>41</v>
      </c>
      <c r="G7" s="261" t="s">
        <v>5244</v>
      </c>
      <c r="H7" s="42" t="s">
        <v>1053</v>
      </c>
      <c r="I7" s="261" t="s">
        <v>5245</v>
      </c>
      <c r="J7" s="261" t="s">
        <v>1034</v>
      </c>
      <c r="K7" s="100">
        <v>3.4</v>
      </c>
      <c r="L7" s="261">
        <v>4.68</v>
      </c>
      <c r="M7" s="261">
        <v>42</v>
      </c>
      <c r="N7" s="250">
        <v>196.56</v>
      </c>
      <c r="O7" s="261">
        <v>25</v>
      </c>
      <c r="P7" s="261">
        <v>10</v>
      </c>
      <c r="Q7" s="250">
        <f>N7-O7-P7</f>
        <v>161.56</v>
      </c>
      <c r="R7" s="250"/>
      <c r="S7" s="37"/>
      <c r="T7" s="261"/>
      <c r="U7" s="261">
        <v>50.4</v>
      </c>
      <c r="V7" s="261"/>
      <c r="W7" s="261"/>
      <c r="X7" s="261"/>
    </row>
    <row r="8" spans="1:24" ht="14.25" customHeight="1">
      <c r="A8" s="132">
        <v>43410</v>
      </c>
      <c r="B8" s="134">
        <v>1155985</v>
      </c>
      <c r="C8" s="134" t="s">
        <v>5242</v>
      </c>
      <c r="D8" s="134" t="s">
        <v>5276</v>
      </c>
      <c r="E8" s="134">
        <v>63</v>
      </c>
      <c r="F8" s="134" t="s">
        <v>20</v>
      </c>
      <c r="G8" s="134" t="s">
        <v>3073</v>
      </c>
      <c r="H8" s="144" t="s">
        <v>1053</v>
      </c>
      <c r="I8" s="261" t="s">
        <v>5277</v>
      </c>
      <c r="J8" s="261" t="s">
        <v>1034</v>
      </c>
      <c r="K8" s="100">
        <v>3.4</v>
      </c>
      <c r="L8" s="261">
        <v>0.872</v>
      </c>
      <c r="M8" s="261">
        <v>42</v>
      </c>
      <c r="N8" s="250">
        <v>36.624000000000002</v>
      </c>
      <c r="O8" s="261">
        <v>25</v>
      </c>
      <c r="P8" s="261">
        <v>10</v>
      </c>
      <c r="Q8" s="250">
        <f>N8-O8-P8</f>
        <v>1.6240000000000023</v>
      </c>
      <c r="R8" s="250"/>
      <c r="S8" s="261" t="s">
        <v>371</v>
      </c>
      <c r="T8" s="261"/>
      <c r="U8" s="261"/>
      <c r="V8" s="261"/>
      <c r="W8" s="261"/>
      <c r="X8" s="261"/>
    </row>
    <row r="9" spans="1:24" ht="14.25" customHeight="1">
      <c r="A9" s="1">
        <v>43424</v>
      </c>
      <c r="B9" s="261">
        <v>1162135</v>
      </c>
      <c r="C9" s="261" t="s">
        <v>5242</v>
      </c>
      <c r="D9" s="261" t="s">
        <v>5265</v>
      </c>
      <c r="E9" s="261">
        <v>67</v>
      </c>
      <c r="F9" s="261" t="s">
        <v>20</v>
      </c>
      <c r="G9" s="261" t="s">
        <v>3050</v>
      </c>
      <c r="H9" s="42" t="s">
        <v>1053</v>
      </c>
      <c r="I9" s="261" t="s">
        <v>5266</v>
      </c>
      <c r="J9" s="261" t="s">
        <v>1034</v>
      </c>
      <c r="K9" s="100">
        <v>3.4</v>
      </c>
      <c r="L9" s="261">
        <v>1.78</v>
      </c>
      <c r="M9" s="261">
        <v>42</v>
      </c>
      <c r="N9" s="250">
        <v>74.760000000000005</v>
      </c>
      <c r="O9" s="261">
        <v>25</v>
      </c>
      <c r="P9" s="261">
        <v>10</v>
      </c>
      <c r="Q9" s="250">
        <f>N9-O9-P9</f>
        <v>39.760000000000005</v>
      </c>
      <c r="R9" s="250"/>
      <c r="S9" s="37"/>
      <c r="T9" s="261"/>
      <c r="U9" s="261">
        <v>29</v>
      </c>
      <c r="V9" s="261"/>
      <c r="W9" s="261"/>
      <c r="X9" s="261"/>
    </row>
    <row r="10" spans="1:24" ht="14.25" customHeight="1">
      <c r="A10" s="132">
        <v>43430</v>
      </c>
      <c r="B10" s="134">
        <v>1162651</v>
      </c>
      <c r="C10" s="134" t="s">
        <v>5242</v>
      </c>
      <c r="D10" s="134" t="s">
        <v>5299</v>
      </c>
      <c r="E10" s="134">
        <v>63</v>
      </c>
      <c r="F10" s="134" t="s">
        <v>20</v>
      </c>
      <c r="G10" s="134" t="s">
        <v>5300</v>
      </c>
      <c r="H10" s="144" t="s">
        <v>1053</v>
      </c>
      <c r="I10" s="261" t="s">
        <v>5301</v>
      </c>
      <c r="J10" s="261" t="s">
        <v>1034</v>
      </c>
      <c r="K10" s="100">
        <v>8.9</v>
      </c>
      <c r="L10" s="134">
        <v>0.51200000000000001</v>
      </c>
      <c r="M10" s="134">
        <v>77</v>
      </c>
      <c r="N10" s="250">
        <v>39.423999999999999</v>
      </c>
      <c r="O10" s="261">
        <v>25</v>
      </c>
      <c r="P10" s="261">
        <v>10</v>
      </c>
      <c r="Q10" s="250">
        <f>N10-O10-P10</f>
        <v>4.4239999999999995</v>
      </c>
      <c r="R10" s="250"/>
      <c r="S10" s="26"/>
      <c r="T10" s="261"/>
      <c r="U10" s="261">
        <v>82</v>
      </c>
      <c r="V10" s="261"/>
      <c r="W10" s="261"/>
      <c r="X10" s="261"/>
    </row>
    <row r="11" spans="1:24" ht="14.25" customHeight="1">
      <c r="A11" s="132">
        <v>43430</v>
      </c>
      <c r="B11" s="134">
        <v>1162367</v>
      </c>
      <c r="C11" s="134" t="s">
        <v>5242</v>
      </c>
      <c r="D11" s="134" t="s">
        <v>5305</v>
      </c>
      <c r="E11" s="134">
        <v>55</v>
      </c>
      <c r="F11" s="134" t="s">
        <v>41</v>
      </c>
      <c r="G11" s="134" t="s">
        <v>3057</v>
      </c>
      <c r="H11" s="144" t="s">
        <v>1053</v>
      </c>
      <c r="I11" s="134" t="s">
        <v>5306</v>
      </c>
      <c r="J11" s="134" t="s">
        <v>1034</v>
      </c>
      <c r="K11" s="100">
        <v>9</v>
      </c>
      <c r="L11" s="261">
        <v>0.32600000000000001</v>
      </c>
      <c r="M11" s="261">
        <v>77</v>
      </c>
      <c r="N11" s="250">
        <v>25.102</v>
      </c>
      <c r="O11" s="250">
        <v>15.102</v>
      </c>
      <c r="P11" s="261">
        <v>10</v>
      </c>
      <c r="Q11" s="250">
        <f>N11-O11-P11</f>
        <v>0</v>
      </c>
      <c r="R11" s="250"/>
      <c r="S11" s="26"/>
      <c r="T11" s="261"/>
      <c r="U11" s="261">
        <v>82</v>
      </c>
      <c r="V11" s="261"/>
      <c r="W11" s="261"/>
      <c r="X11" s="261"/>
    </row>
    <row r="12" spans="1:24" ht="14.25" customHeight="1">
      <c r="A12" s="132">
        <v>43433</v>
      </c>
      <c r="B12" s="261">
        <v>1163153</v>
      </c>
      <c r="C12" s="134" t="s">
        <v>5242</v>
      </c>
      <c r="D12" s="134" t="s">
        <v>5281</v>
      </c>
      <c r="E12" s="134">
        <v>61</v>
      </c>
      <c r="F12" s="134" t="s">
        <v>20</v>
      </c>
      <c r="G12" s="134" t="s">
        <v>3081</v>
      </c>
      <c r="H12" s="144" t="s">
        <v>1053</v>
      </c>
      <c r="I12" s="261" t="s">
        <v>5282</v>
      </c>
      <c r="J12" s="261" t="s">
        <v>1034</v>
      </c>
      <c r="K12" s="100">
        <v>8.8000000000000007</v>
      </c>
      <c r="L12" s="261">
        <v>0.80400000000000005</v>
      </c>
      <c r="M12" s="261">
        <v>77</v>
      </c>
      <c r="N12" s="250">
        <v>61.908000000000001</v>
      </c>
      <c r="O12" s="261">
        <v>25</v>
      </c>
      <c r="P12" s="261">
        <v>10</v>
      </c>
      <c r="Q12" s="250">
        <f>N12-O12-P12</f>
        <v>26.908000000000001</v>
      </c>
      <c r="R12" s="250"/>
      <c r="S12" s="37"/>
      <c r="T12" s="261"/>
      <c r="U12" s="261">
        <v>112</v>
      </c>
      <c r="V12" s="261"/>
      <c r="W12" s="261"/>
      <c r="X12" s="261"/>
    </row>
    <row r="13" spans="1:24" ht="14.25" customHeight="1">
      <c r="A13" s="1">
        <v>43434</v>
      </c>
      <c r="B13" s="261">
        <v>1162165</v>
      </c>
      <c r="C13" s="261" t="s">
        <v>5242</v>
      </c>
      <c r="D13" s="261" t="s">
        <v>5263</v>
      </c>
      <c r="E13" s="261">
        <v>34</v>
      </c>
      <c r="F13" s="261" t="s">
        <v>41</v>
      </c>
      <c r="G13" s="261" t="s">
        <v>3113</v>
      </c>
      <c r="H13" s="42" t="s">
        <v>1053</v>
      </c>
      <c r="I13" s="261" t="s">
        <v>5264</v>
      </c>
      <c r="J13" s="261" t="s">
        <v>1034</v>
      </c>
      <c r="K13" s="100">
        <v>3.4</v>
      </c>
      <c r="L13" s="261">
        <v>2</v>
      </c>
      <c r="M13" s="261">
        <v>42</v>
      </c>
      <c r="N13" s="250">
        <v>84</v>
      </c>
      <c r="O13" s="261">
        <v>25</v>
      </c>
      <c r="P13" s="261">
        <v>10</v>
      </c>
      <c r="Q13" s="250">
        <f>N13-O13-P13</f>
        <v>49</v>
      </c>
      <c r="R13" s="250"/>
      <c r="S13" s="261" t="s">
        <v>371</v>
      </c>
      <c r="T13" s="261"/>
      <c r="U13" s="261"/>
      <c r="V13" s="261"/>
      <c r="W13" s="261"/>
      <c r="X13" s="261"/>
    </row>
    <row r="14" spans="1:24" ht="14.25" customHeight="1">
      <c r="A14" s="132">
        <v>43437</v>
      </c>
      <c r="B14" s="134">
        <v>1164402</v>
      </c>
      <c r="C14" s="134" t="s">
        <v>5242</v>
      </c>
      <c r="D14" s="134" t="s">
        <v>5270</v>
      </c>
      <c r="E14" s="134">
        <v>62</v>
      </c>
      <c r="F14" s="134" t="s">
        <v>41</v>
      </c>
      <c r="G14" s="134" t="s">
        <v>5271</v>
      </c>
      <c r="H14" s="144" t="s">
        <v>1053</v>
      </c>
      <c r="I14" s="261" t="s">
        <v>5272</v>
      </c>
      <c r="J14" s="261" t="s">
        <v>1034</v>
      </c>
      <c r="K14" s="100">
        <v>3</v>
      </c>
      <c r="L14" s="261">
        <v>0.93</v>
      </c>
      <c r="M14" s="261">
        <v>42</v>
      </c>
      <c r="N14" s="250">
        <v>39.06</v>
      </c>
      <c r="O14" s="261">
        <v>25</v>
      </c>
      <c r="P14" s="261">
        <v>10</v>
      </c>
      <c r="Q14" s="250">
        <f>N14-O14-P14</f>
        <v>4.0600000000000023</v>
      </c>
      <c r="R14" s="250"/>
      <c r="S14" s="37"/>
      <c r="T14" s="261"/>
      <c r="U14" s="261">
        <v>39.6</v>
      </c>
      <c r="V14" s="261"/>
      <c r="W14" s="261"/>
      <c r="X14" s="261"/>
    </row>
    <row r="15" spans="1:24" ht="14.25" customHeight="1">
      <c r="A15" s="132">
        <v>43437</v>
      </c>
      <c r="B15" s="134">
        <v>1164756</v>
      </c>
      <c r="C15" s="134" t="s">
        <v>5242</v>
      </c>
      <c r="D15" s="134" t="s">
        <v>5283</v>
      </c>
      <c r="E15" s="134">
        <v>78</v>
      </c>
      <c r="F15" s="134" t="s">
        <v>41</v>
      </c>
      <c r="G15" s="134" t="s">
        <v>3189</v>
      </c>
      <c r="H15" s="144" t="s">
        <v>1053</v>
      </c>
      <c r="I15" s="261" t="s">
        <v>5284</v>
      </c>
      <c r="J15" s="261" t="s">
        <v>1034</v>
      </c>
      <c r="K15" s="148">
        <v>3</v>
      </c>
      <c r="L15" s="134">
        <v>0.79800000000000004</v>
      </c>
      <c r="M15" s="134">
        <v>42</v>
      </c>
      <c r="N15" s="250">
        <v>33.515999999999998</v>
      </c>
      <c r="O15" s="261">
        <v>21.5</v>
      </c>
      <c r="P15" s="261">
        <v>10</v>
      </c>
      <c r="Q15" s="250">
        <f>N15-O15-P15</f>
        <v>2.0159999999999982</v>
      </c>
      <c r="R15" s="250"/>
      <c r="S15" s="261" t="s">
        <v>371</v>
      </c>
      <c r="T15" s="261"/>
      <c r="U15" s="261"/>
      <c r="V15" s="261"/>
      <c r="W15" s="261"/>
      <c r="X15" s="261"/>
    </row>
    <row r="16" spans="1:24" ht="14.25" customHeight="1">
      <c r="A16" s="132">
        <v>43437</v>
      </c>
      <c r="B16" s="134">
        <v>1164889</v>
      </c>
      <c r="C16" s="134" t="s">
        <v>5242</v>
      </c>
      <c r="D16" s="134" t="s">
        <v>5287</v>
      </c>
      <c r="E16" s="134">
        <v>63</v>
      </c>
      <c r="F16" s="134" t="s">
        <v>20</v>
      </c>
      <c r="G16" s="134" t="s">
        <v>3155</v>
      </c>
      <c r="H16" s="144" t="s">
        <v>1053</v>
      </c>
      <c r="I16" s="261" t="s">
        <v>5288</v>
      </c>
      <c r="J16" s="261" t="s">
        <v>1034</v>
      </c>
      <c r="K16" s="148">
        <v>8</v>
      </c>
      <c r="L16" s="134">
        <v>0.754</v>
      </c>
      <c r="M16" s="134">
        <v>77</v>
      </c>
      <c r="N16" s="250">
        <v>58.058</v>
      </c>
      <c r="O16" s="261">
        <v>25</v>
      </c>
      <c r="P16" s="261">
        <v>10</v>
      </c>
      <c r="Q16" s="250">
        <f>N16-O16-P16</f>
        <v>23.058</v>
      </c>
      <c r="R16" s="250"/>
      <c r="S16" s="26"/>
      <c r="T16" s="261"/>
      <c r="U16" s="261">
        <v>112</v>
      </c>
      <c r="V16" s="261"/>
      <c r="W16" s="261"/>
      <c r="X16" s="261"/>
    </row>
    <row r="17" spans="1:21" ht="14.25" customHeight="1">
      <c r="A17" s="1">
        <v>43444</v>
      </c>
      <c r="B17" s="261">
        <v>1166606</v>
      </c>
      <c r="C17" s="261" t="s">
        <v>5242</v>
      </c>
      <c r="D17" s="261" t="s">
        <v>5252</v>
      </c>
      <c r="E17" s="261">
        <v>60</v>
      </c>
      <c r="F17" s="261" t="s">
        <v>20</v>
      </c>
      <c r="G17" s="261" t="s">
        <v>5253</v>
      </c>
      <c r="H17" s="42" t="s">
        <v>1053</v>
      </c>
      <c r="I17" s="261" t="s">
        <v>5254</v>
      </c>
      <c r="J17" s="261" t="s">
        <v>1034</v>
      </c>
      <c r="K17" s="100">
        <v>3.4</v>
      </c>
      <c r="L17" s="261">
        <v>2.88</v>
      </c>
      <c r="M17" s="261">
        <v>42</v>
      </c>
      <c r="N17" s="250">
        <v>120.96</v>
      </c>
      <c r="O17" s="261">
        <v>25</v>
      </c>
      <c r="P17" s="261">
        <v>10</v>
      </c>
      <c r="Q17" s="250">
        <f>N17-O17-P17</f>
        <v>85.96</v>
      </c>
      <c r="R17" s="250"/>
      <c r="S17" s="26"/>
      <c r="T17" s="261"/>
      <c r="U17" s="261">
        <v>100</v>
      </c>
    </row>
    <row r="18" spans="1:21" ht="14.25" customHeight="1">
      <c r="A18" s="132">
        <v>43452</v>
      </c>
      <c r="B18" s="134">
        <v>1168491</v>
      </c>
      <c r="C18" s="134" t="s">
        <v>5242</v>
      </c>
      <c r="D18" s="134" t="s">
        <v>5297</v>
      </c>
      <c r="E18" s="134">
        <v>43</v>
      </c>
      <c r="F18" s="134" t="s">
        <v>41</v>
      </c>
      <c r="G18" s="134" t="s">
        <v>3031</v>
      </c>
      <c r="H18" s="144" t="s">
        <v>1053</v>
      </c>
      <c r="I18" s="261" t="s">
        <v>5298</v>
      </c>
      <c r="J18" s="261" t="s">
        <v>1034</v>
      </c>
      <c r="K18" s="100">
        <v>8.6</v>
      </c>
      <c r="L18" s="134">
        <v>0.56999999999999995</v>
      </c>
      <c r="M18" s="134">
        <v>77</v>
      </c>
      <c r="N18" s="250">
        <v>43.89</v>
      </c>
      <c r="O18" s="261">
        <v>25</v>
      </c>
      <c r="P18" s="261">
        <v>10</v>
      </c>
      <c r="Q18" s="250">
        <f>N18-O18-P18</f>
        <v>8.89</v>
      </c>
      <c r="R18" s="250"/>
      <c r="S18" s="37"/>
      <c r="T18" s="261"/>
      <c r="U18" s="261">
        <v>98.8</v>
      </c>
    </row>
    <row r="19" spans="1:21" ht="14.25" customHeight="1">
      <c r="A19" s="1">
        <v>43452</v>
      </c>
      <c r="B19" s="261">
        <v>1168784</v>
      </c>
      <c r="C19" s="261" t="s">
        <v>5242</v>
      </c>
      <c r="D19" s="261" t="s">
        <v>5249</v>
      </c>
      <c r="E19" s="261">
        <v>71</v>
      </c>
      <c r="F19" s="261" t="s">
        <v>20</v>
      </c>
      <c r="G19" s="35" t="s">
        <v>5250</v>
      </c>
      <c r="H19" s="96" t="s">
        <v>1053</v>
      </c>
      <c r="I19" s="36" t="s">
        <v>5251</v>
      </c>
      <c r="J19" s="261" t="s">
        <v>1034</v>
      </c>
      <c r="K19" s="101">
        <v>3.4</v>
      </c>
      <c r="L19" s="261">
        <v>3.38</v>
      </c>
      <c r="M19" s="261">
        <v>42</v>
      </c>
      <c r="N19" s="250">
        <v>141.96</v>
      </c>
      <c r="O19" s="261">
        <v>25</v>
      </c>
      <c r="P19" s="261">
        <v>10</v>
      </c>
      <c r="Q19" s="250">
        <f>N19-O19-P19</f>
        <v>106.96000000000001</v>
      </c>
      <c r="R19" s="250"/>
      <c r="S19" s="26"/>
      <c r="T19" s="261"/>
      <c r="U19" s="261">
        <v>116</v>
      </c>
    </row>
    <row r="20" spans="1:21" ht="14.25" customHeight="1">
      <c r="A20" s="1">
        <v>43454</v>
      </c>
      <c r="B20" s="261">
        <v>1102519</v>
      </c>
      <c r="C20" s="261" t="s">
        <v>5242</v>
      </c>
      <c r="D20" s="261" t="s">
        <v>5258</v>
      </c>
      <c r="E20" s="261">
        <v>60</v>
      </c>
      <c r="F20" s="261" t="s">
        <v>20</v>
      </c>
      <c r="G20" s="36" t="s">
        <v>5259</v>
      </c>
      <c r="H20" s="96" t="s">
        <v>1053</v>
      </c>
      <c r="I20" s="36" t="s">
        <v>5260</v>
      </c>
      <c r="J20" s="261" t="s">
        <v>1034</v>
      </c>
      <c r="K20" s="101">
        <v>3.2</v>
      </c>
      <c r="L20" s="261">
        <v>2.14</v>
      </c>
      <c r="M20" s="261">
        <v>42</v>
      </c>
      <c r="N20" s="250">
        <v>89.88</v>
      </c>
      <c r="O20" s="261">
        <v>25</v>
      </c>
      <c r="P20" s="261">
        <v>10</v>
      </c>
      <c r="Q20" s="250">
        <f>N20-O20-P20</f>
        <v>54.879999999999995</v>
      </c>
      <c r="R20" s="250"/>
      <c r="S20" s="26"/>
      <c r="T20" s="261"/>
      <c r="U20" s="261">
        <v>66.8</v>
      </c>
    </row>
    <row r="21" spans="1:21" ht="14.25" customHeight="1">
      <c r="A21" s="1">
        <v>43454</v>
      </c>
      <c r="B21" s="261">
        <v>1168653</v>
      </c>
      <c r="C21" s="261" t="s">
        <v>5242</v>
      </c>
      <c r="D21" s="261" t="s">
        <v>5246</v>
      </c>
      <c r="E21" s="261">
        <v>36</v>
      </c>
      <c r="F21" s="261" t="s">
        <v>20</v>
      </c>
      <c r="G21" s="36" t="s">
        <v>5247</v>
      </c>
      <c r="H21" s="96" t="s">
        <v>1053</v>
      </c>
      <c r="I21" s="36" t="s">
        <v>5248</v>
      </c>
      <c r="J21" s="261" t="s">
        <v>1034</v>
      </c>
      <c r="K21" s="101">
        <v>3.4</v>
      </c>
      <c r="L21" s="261">
        <v>4.0199999999999996</v>
      </c>
      <c r="M21" s="261">
        <v>40</v>
      </c>
      <c r="N21" s="250">
        <v>160.80000000000001</v>
      </c>
      <c r="O21" s="261">
        <v>25</v>
      </c>
      <c r="P21" s="261">
        <v>10</v>
      </c>
      <c r="Q21" s="250">
        <f>N21-O21-P21</f>
        <v>125.80000000000001</v>
      </c>
      <c r="R21" s="250"/>
      <c r="S21" s="26"/>
      <c r="T21" s="261"/>
      <c r="U21" s="261">
        <v>94.2</v>
      </c>
    </row>
    <row r="22" spans="1:21" ht="14.25" customHeight="1">
      <c r="A22" s="132">
        <v>43454</v>
      </c>
      <c r="B22" s="134">
        <v>1169593</v>
      </c>
      <c r="C22" s="134" t="s">
        <v>5242</v>
      </c>
      <c r="D22" s="134" t="s">
        <v>5273</v>
      </c>
      <c r="E22" s="134">
        <v>54</v>
      </c>
      <c r="F22" s="134" t="s">
        <v>20</v>
      </c>
      <c r="G22" s="134" t="s">
        <v>5274</v>
      </c>
      <c r="H22" s="144" t="s">
        <v>1053</v>
      </c>
      <c r="I22" s="261" t="s">
        <v>5275</v>
      </c>
      <c r="J22" s="261" t="s">
        <v>1034</v>
      </c>
      <c r="K22" s="100">
        <v>8.1999999999999993</v>
      </c>
      <c r="L22" s="261">
        <v>0.88400000000000001</v>
      </c>
      <c r="M22" s="261">
        <v>77</v>
      </c>
      <c r="N22" s="250">
        <v>68.067999999999998</v>
      </c>
      <c r="O22" s="261">
        <v>25</v>
      </c>
      <c r="P22" s="261">
        <v>10</v>
      </c>
      <c r="Q22" s="250">
        <f>N22-O22-P22</f>
        <v>33.067999999999998</v>
      </c>
      <c r="R22" s="250"/>
      <c r="S22" s="261" t="s">
        <v>371</v>
      </c>
      <c r="T22" s="261"/>
      <c r="U22" s="261"/>
    </row>
    <row r="23" spans="1:21" ht="14.25" customHeight="1">
      <c r="A23" s="1">
        <v>43461</v>
      </c>
      <c r="B23" s="261">
        <v>1168448</v>
      </c>
      <c r="C23" s="261" t="s">
        <v>5242</v>
      </c>
      <c r="D23" s="261" t="s">
        <v>5267</v>
      </c>
      <c r="E23" s="261">
        <v>66</v>
      </c>
      <c r="F23" s="261" t="s">
        <v>20</v>
      </c>
      <c r="G23" s="261" t="s">
        <v>5268</v>
      </c>
      <c r="H23" s="42" t="s">
        <v>1053</v>
      </c>
      <c r="I23" s="261" t="s">
        <v>5269</v>
      </c>
      <c r="J23" s="261" t="s">
        <v>1034</v>
      </c>
      <c r="K23" s="100">
        <v>3.4</v>
      </c>
      <c r="L23" s="261">
        <v>1.57</v>
      </c>
      <c r="M23" s="261">
        <v>42</v>
      </c>
      <c r="N23" s="250">
        <v>65.94</v>
      </c>
      <c r="O23" s="261">
        <v>25</v>
      </c>
      <c r="P23" s="261">
        <v>10</v>
      </c>
      <c r="Q23" s="250">
        <f>N23-O23-P23</f>
        <v>30.939999999999998</v>
      </c>
      <c r="R23" s="250"/>
      <c r="S23" s="261" t="s">
        <v>371</v>
      </c>
      <c r="T23" s="261"/>
      <c r="U23" s="261"/>
    </row>
    <row r="24" spans="1:21" ht="14.25" customHeight="1">
      <c r="A24" s="1">
        <v>43461</v>
      </c>
      <c r="B24" s="261">
        <v>1170767</v>
      </c>
      <c r="C24" s="261" t="s">
        <v>5242</v>
      </c>
      <c r="D24" s="261" t="s">
        <v>5255</v>
      </c>
      <c r="E24" s="261">
        <v>54</v>
      </c>
      <c r="F24" s="261" t="s">
        <v>20</v>
      </c>
      <c r="G24" s="261" t="s">
        <v>5256</v>
      </c>
      <c r="H24" s="42" t="s">
        <v>1053</v>
      </c>
      <c r="I24" s="261" t="s">
        <v>5257</v>
      </c>
      <c r="J24" s="261" t="s">
        <v>1034</v>
      </c>
      <c r="K24" s="100">
        <v>3.2</v>
      </c>
      <c r="L24" s="261">
        <v>2.16</v>
      </c>
      <c r="M24" s="261">
        <v>42</v>
      </c>
      <c r="N24" s="250">
        <v>90.72</v>
      </c>
      <c r="O24" s="261">
        <v>25</v>
      </c>
      <c r="P24" s="261">
        <v>10</v>
      </c>
      <c r="Q24" s="250">
        <f>N24-O24-P24</f>
        <v>55.72</v>
      </c>
      <c r="R24" s="250"/>
      <c r="S24" s="37"/>
      <c r="T24" s="261"/>
      <c r="U24" s="261">
        <v>82</v>
      </c>
    </row>
    <row r="25" spans="1:21" ht="14.25" customHeight="1">
      <c r="A25" s="1">
        <v>43468</v>
      </c>
      <c r="B25" s="261">
        <v>1172131</v>
      </c>
      <c r="C25" s="261" t="s">
        <v>5242</v>
      </c>
      <c r="D25" s="261" t="s">
        <v>5261</v>
      </c>
      <c r="E25" s="261">
        <v>69</v>
      </c>
      <c r="F25" s="261" t="s">
        <v>20</v>
      </c>
      <c r="G25" s="261" t="s">
        <v>3024</v>
      </c>
      <c r="H25" s="42" t="s">
        <v>1053</v>
      </c>
      <c r="I25" s="261" t="s">
        <v>5262</v>
      </c>
      <c r="J25" s="261" t="s">
        <v>1034</v>
      </c>
      <c r="K25" s="100">
        <v>3.4</v>
      </c>
      <c r="L25" s="261">
        <v>2.04</v>
      </c>
      <c r="M25" s="261">
        <v>42</v>
      </c>
      <c r="N25" s="250">
        <v>85.68</v>
      </c>
      <c r="O25" s="261">
        <v>25</v>
      </c>
      <c r="P25" s="261">
        <v>10</v>
      </c>
      <c r="Q25" s="250">
        <f>N25-O25-P25</f>
        <v>50.680000000000007</v>
      </c>
      <c r="R25" s="250"/>
      <c r="S25" s="261" t="s">
        <v>371</v>
      </c>
      <c r="T25" s="261"/>
      <c r="U25" s="261"/>
    </row>
    <row r="26" spans="1:21" ht="14.25" customHeight="1">
      <c r="A26" s="132">
        <v>43469</v>
      </c>
      <c r="B26" s="134">
        <v>1170241</v>
      </c>
      <c r="C26" s="134" t="s">
        <v>5242</v>
      </c>
      <c r="D26" s="134" t="s">
        <v>5302</v>
      </c>
      <c r="E26" s="134">
        <v>55</v>
      </c>
      <c r="F26" s="134" t="s">
        <v>20</v>
      </c>
      <c r="G26" s="134" t="s">
        <v>5303</v>
      </c>
      <c r="H26" s="144" t="s">
        <v>1053</v>
      </c>
      <c r="I26" s="134" t="s">
        <v>5304</v>
      </c>
      <c r="J26" s="134" t="s">
        <v>1034</v>
      </c>
      <c r="K26" s="100">
        <v>8.3000000000000007</v>
      </c>
      <c r="L26" s="261">
        <v>0.35399999999999998</v>
      </c>
      <c r="M26" s="261">
        <v>77</v>
      </c>
      <c r="N26" s="250">
        <v>27.257999999999999</v>
      </c>
      <c r="O26" s="250">
        <v>17.257999999999999</v>
      </c>
      <c r="P26" s="261">
        <v>10</v>
      </c>
      <c r="Q26" s="250">
        <f>N26-O26-P26</f>
        <v>0</v>
      </c>
      <c r="R26" s="250"/>
      <c r="S26" s="261" t="s">
        <v>371</v>
      </c>
      <c r="T26" s="261"/>
      <c r="U26" s="261"/>
    </row>
    <row r="27" spans="1:21" ht="14.25" customHeight="1">
      <c r="A27" s="132">
        <v>43469</v>
      </c>
      <c r="B27" s="134">
        <v>1172962</v>
      </c>
      <c r="C27" s="134" t="s">
        <v>5242</v>
      </c>
      <c r="D27" s="134" t="s">
        <v>5278</v>
      </c>
      <c r="E27" s="134">
        <v>56</v>
      </c>
      <c r="F27" s="134" t="s">
        <v>20</v>
      </c>
      <c r="G27" s="134" t="s">
        <v>5279</v>
      </c>
      <c r="H27" s="144" t="s">
        <v>1053</v>
      </c>
      <c r="I27" s="261" t="s">
        <v>5280</v>
      </c>
      <c r="J27" s="261" t="s">
        <v>1034</v>
      </c>
      <c r="K27" s="100">
        <v>8.4</v>
      </c>
      <c r="L27" s="261">
        <v>0.84199999999999997</v>
      </c>
      <c r="M27" s="261">
        <v>77</v>
      </c>
      <c r="N27" s="250">
        <v>64.834000000000003</v>
      </c>
      <c r="O27" s="261">
        <v>25</v>
      </c>
      <c r="P27" s="261">
        <v>10</v>
      </c>
      <c r="Q27" s="250">
        <f>N27-O27-P27</f>
        <v>29.834000000000003</v>
      </c>
      <c r="R27" s="250"/>
      <c r="S27" s="37"/>
      <c r="T27" s="261"/>
      <c r="U27" s="261">
        <v>74.599999999999994</v>
      </c>
    </row>
    <row r="28" spans="1:21" ht="14.25" customHeight="1">
      <c r="A28" s="132">
        <v>43469</v>
      </c>
      <c r="B28" s="134">
        <v>1171379</v>
      </c>
      <c r="C28" s="134" t="s">
        <v>5242</v>
      </c>
      <c r="D28" s="134" t="s">
        <v>5312</v>
      </c>
      <c r="E28" s="134">
        <v>49</v>
      </c>
      <c r="F28" s="134" t="s">
        <v>20</v>
      </c>
      <c r="G28" s="134" t="s">
        <v>5313</v>
      </c>
      <c r="H28" s="144" t="s">
        <v>1053</v>
      </c>
      <c r="I28" s="134" t="s">
        <v>5314</v>
      </c>
      <c r="J28" s="134" t="s">
        <v>1034</v>
      </c>
      <c r="K28" s="100">
        <v>6.9</v>
      </c>
      <c r="L28" s="261">
        <v>0.25</v>
      </c>
      <c r="M28" s="261">
        <v>77</v>
      </c>
      <c r="N28" s="250">
        <v>19.25</v>
      </c>
      <c r="O28" s="261">
        <v>9.3000000000000007</v>
      </c>
      <c r="P28" s="261">
        <v>10</v>
      </c>
      <c r="Q28" s="250">
        <f>N28-O28-P28</f>
        <v>-5.0000000000000711E-2</v>
      </c>
      <c r="R28" s="250"/>
      <c r="S28" s="26"/>
      <c r="T28" s="261"/>
      <c r="U28" s="261">
        <v>70.8</v>
      </c>
    </row>
    <row r="29" spans="1:21" ht="14.25" customHeight="1">
      <c r="A29" s="132">
        <v>43472</v>
      </c>
      <c r="B29" s="134">
        <v>1172340</v>
      </c>
      <c r="C29" s="134" t="s">
        <v>5242</v>
      </c>
      <c r="D29" s="134" t="s">
        <v>5292</v>
      </c>
      <c r="E29" s="134">
        <v>54</v>
      </c>
      <c r="F29" s="134" t="s">
        <v>20</v>
      </c>
      <c r="G29" s="134" t="s">
        <v>5293</v>
      </c>
      <c r="H29" s="144" t="s">
        <v>1053</v>
      </c>
      <c r="I29" s="261" t="s">
        <v>5294</v>
      </c>
      <c r="J29" s="261" t="s">
        <v>1034</v>
      </c>
      <c r="K29" s="148">
        <v>7.5</v>
      </c>
      <c r="L29" s="134">
        <v>0.71599999999999997</v>
      </c>
      <c r="M29" s="134">
        <v>77</v>
      </c>
      <c r="N29" s="250">
        <v>55.131999999999998</v>
      </c>
      <c r="O29" s="261">
        <v>25</v>
      </c>
      <c r="P29" s="261">
        <v>10</v>
      </c>
      <c r="Q29" s="250">
        <f>N29-O29-P29</f>
        <v>20.131999999999998</v>
      </c>
      <c r="R29" s="250"/>
      <c r="S29" s="261" t="s">
        <v>371</v>
      </c>
      <c r="T29" s="261"/>
      <c r="U29" s="261"/>
    </row>
    <row r="30" spans="1:21" ht="14.25" customHeight="1">
      <c r="A30" s="261"/>
      <c r="B30" s="261">
        <v>1175967</v>
      </c>
      <c r="C30" s="261" t="s">
        <v>5242</v>
      </c>
      <c r="D30" s="261"/>
      <c r="E30" s="261"/>
      <c r="F30" s="261"/>
      <c r="G30" s="261" t="s">
        <v>3211</v>
      </c>
      <c r="H30" s="42" t="s">
        <v>987</v>
      </c>
      <c r="I30" s="134" t="s">
        <v>5330</v>
      </c>
      <c r="J30" s="261" t="s">
        <v>1034</v>
      </c>
      <c r="K30" s="100">
        <v>8</v>
      </c>
      <c r="L30" s="261">
        <v>1.45</v>
      </c>
      <c r="M30" s="261">
        <v>48</v>
      </c>
      <c r="N30" s="250">
        <v>69.599999999999994</v>
      </c>
      <c r="O30" s="261">
        <v>40</v>
      </c>
      <c r="P30" s="261">
        <v>10</v>
      </c>
      <c r="Q30" s="250">
        <f>N30-O30-P30</f>
        <v>19.599999999999994</v>
      </c>
      <c r="R30" s="250"/>
      <c r="S30" s="26"/>
      <c r="T30" s="261"/>
      <c r="U30" s="261">
        <v>37.200000000000003</v>
      </c>
    </row>
    <row r="31" spans="1:21" ht="14.25" customHeight="1">
      <c r="A31" s="132">
        <v>43486</v>
      </c>
      <c r="B31" s="134">
        <v>1176590</v>
      </c>
      <c r="C31" s="134" t="s">
        <v>5242</v>
      </c>
      <c r="D31" s="134" t="s">
        <v>5365</v>
      </c>
      <c r="E31" s="134">
        <v>60</v>
      </c>
      <c r="F31" s="134" t="s">
        <v>20</v>
      </c>
      <c r="G31" s="134" t="s">
        <v>5366</v>
      </c>
      <c r="H31" s="144" t="s">
        <v>987</v>
      </c>
      <c r="I31" s="261" t="s">
        <v>5367</v>
      </c>
      <c r="J31" s="261" t="s">
        <v>1034</v>
      </c>
      <c r="K31" s="148">
        <v>5.5</v>
      </c>
      <c r="L31" s="134">
        <v>0.6</v>
      </c>
      <c r="M31" s="134">
        <v>48</v>
      </c>
      <c r="N31" s="250">
        <v>28.8</v>
      </c>
      <c r="O31" s="261">
        <v>18.8</v>
      </c>
      <c r="P31" s="261">
        <v>10</v>
      </c>
      <c r="Q31" s="250">
        <f>N31-O31-P31</f>
        <v>0</v>
      </c>
      <c r="R31" s="250"/>
      <c r="S31" s="26"/>
      <c r="T31" s="261"/>
      <c r="U31" s="261">
        <v>74.2</v>
      </c>
    </row>
    <row r="32" spans="1:21" ht="14.25" customHeight="1">
      <c r="A32" s="132">
        <v>43486</v>
      </c>
      <c r="B32" s="134">
        <v>1176351</v>
      </c>
      <c r="C32" s="134" t="s">
        <v>5242</v>
      </c>
      <c r="D32" s="134" t="s">
        <v>5357</v>
      </c>
      <c r="E32" s="134">
        <v>84</v>
      </c>
      <c r="F32" s="134" t="s">
        <v>41</v>
      </c>
      <c r="G32" s="134" t="s">
        <v>3033</v>
      </c>
      <c r="H32" s="144" t="s">
        <v>987</v>
      </c>
      <c r="I32" s="261" t="s">
        <v>5358</v>
      </c>
      <c r="J32" s="261" t="s">
        <v>1034</v>
      </c>
      <c r="K32" s="100">
        <v>2</v>
      </c>
      <c r="L32" s="261">
        <v>0.83599999999999997</v>
      </c>
      <c r="M32" s="261">
        <v>42</v>
      </c>
      <c r="N32" s="250">
        <v>35.112000000000002</v>
      </c>
      <c r="O32" s="261">
        <v>23.1</v>
      </c>
      <c r="P32" s="261">
        <v>10</v>
      </c>
      <c r="Q32" s="250">
        <f>N32-O32-P32</f>
        <v>2.0120000000000005</v>
      </c>
      <c r="R32" s="250"/>
      <c r="S32" s="26"/>
      <c r="T32" s="261"/>
      <c r="U32" s="261">
        <v>67.2</v>
      </c>
    </row>
    <row r="33" spans="1:21" ht="14.25" customHeight="1">
      <c r="A33" s="1">
        <v>43486</v>
      </c>
      <c r="B33" s="261">
        <v>1175880</v>
      </c>
      <c r="C33" s="261" t="s">
        <v>5242</v>
      </c>
      <c r="D33" s="261" t="s">
        <v>5344</v>
      </c>
      <c r="E33" s="261">
        <v>61</v>
      </c>
      <c r="F33" s="261" t="s">
        <v>20</v>
      </c>
      <c r="G33" s="261" t="s">
        <v>5345</v>
      </c>
      <c r="H33" s="42" t="s">
        <v>987</v>
      </c>
      <c r="I33" s="261" t="s">
        <v>5346</v>
      </c>
      <c r="J33" s="261" t="s">
        <v>1034</v>
      </c>
      <c r="K33" s="100">
        <v>3</v>
      </c>
      <c r="L33" s="261">
        <v>1.04</v>
      </c>
      <c r="M33" s="261">
        <v>42</v>
      </c>
      <c r="N33" s="250">
        <v>43.68</v>
      </c>
      <c r="O33" s="261">
        <v>25</v>
      </c>
      <c r="P33" s="261">
        <v>10</v>
      </c>
      <c r="Q33" s="250">
        <f>N33-O33-P33</f>
        <v>8.68</v>
      </c>
      <c r="R33" s="250"/>
      <c r="S33" s="37"/>
      <c r="T33" s="261"/>
      <c r="U33" s="261">
        <v>62</v>
      </c>
    </row>
    <row r="34" spans="1:21" ht="14.25" customHeight="1">
      <c r="A34" s="1">
        <v>43489</v>
      </c>
      <c r="B34" s="261">
        <v>1176798</v>
      </c>
      <c r="C34" s="261" t="s">
        <v>5242</v>
      </c>
      <c r="D34" s="261" t="s">
        <v>5318</v>
      </c>
      <c r="E34" s="261">
        <v>76</v>
      </c>
      <c r="F34" s="261" t="s">
        <v>41</v>
      </c>
      <c r="G34" s="261" t="s">
        <v>3039</v>
      </c>
      <c r="H34" s="42" t="s">
        <v>987</v>
      </c>
      <c r="I34" s="261" t="s">
        <v>5319</v>
      </c>
      <c r="J34" s="261" t="s">
        <v>1034</v>
      </c>
      <c r="K34" s="100">
        <v>3.5</v>
      </c>
      <c r="L34" s="261">
        <v>2.6</v>
      </c>
      <c r="M34" s="261">
        <v>42</v>
      </c>
      <c r="N34" s="250">
        <v>109.2</v>
      </c>
      <c r="O34" s="261">
        <v>40</v>
      </c>
      <c r="P34" s="261">
        <v>10</v>
      </c>
      <c r="Q34" s="250">
        <f>N34-O34-P34</f>
        <v>59.2</v>
      </c>
      <c r="R34" s="250"/>
      <c r="S34" s="26"/>
      <c r="T34" s="261"/>
      <c r="U34" s="261">
        <v>110</v>
      </c>
    </row>
    <row r="35" spans="1:21" ht="14.25" customHeight="1">
      <c r="A35" s="132">
        <v>43490</v>
      </c>
      <c r="B35" s="134">
        <v>1177734</v>
      </c>
      <c r="C35" s="134" t="s">
        <v>5242</v>
      </c>
      <c r="D35" s="134" t="s">
        <v>5359</v>
      </c>
      <c r="E35" s="134">
        <v>53</v>
      </c>
      <c r="F35" s="134" t="s">
        <v>41</v>
      </c>
      <c r="G35" s="134" t="s">
        <v>5360</v>
      </c>
      <c r="H35" s="144" t="s">
        <v>987</v>
      </c>
      <c r="I35" s="261" t="s">
        <v>5361</v>
      </c>
      <c r="J35" s="261" t="s">
        <v>1034</v>
      </c>
      <c r="K35" s="148">
        <v>3.2</v>
      </c>
      <c r="L35" s="134">
        <v>0.78</v>
      </c>
      <c r="M35" s="134">
        <v>42</v>
      </c>
      <c r="N35" s="250">
        <v>32.76</v>
      </c>
      <c r="O35" s="261">
        <v>20.8</v>
      </c>
      <c r="P35" s="261">
        <v>10</v>
      </c>
      <c r="Q35" s="250">
        <f>N35-O35-P35</f>
        <v>1.9599999999999973</v>
      </c>
      <c r="R35" s="250"/>
      <c r="S35" s="26"/>
      <c r="T35" s="261"/>
      <c r="U35" s="261">
        <v>50.2</v>
      </c>
    </row>
    <row r="36" spans="1:21" ht="14.25" customHeight="1">
      <c r="A36" s="1">
        <v>43493</v>
      </c>
      <c r="B36" s="261">
        <v>1177890</v>
      </c>
      <c r="C36" s="261" t="s">
        <v>5242</v>
      </c>
      <c r="D36" s="134" t="s">
        <v>5331</v>
      </c>
      <c r="E36" s="134">
        <v>75</v>
      </c>
      <c r="F36" s="261" t="s">
        <v>20</v>
      </c>
      <c r="G36" s="261" t="s">
        <v>3131</v>
      </c>
      <c r="H36" s="42" t="s">
        <v>987</v>
      </c>
      <c r="I36" s="134" t="s">
        <v>5332</v>
      </c>
      <c r="J36" s="261" t="s">
        <v>1034</v>
      </c>
      <c r="K36" s="100">
        <v>3.4</v>
      </c>
      <c r="L36" s="261">
        <v>1.44</v>
      </c>
      <c r="M36" s="261">
        <v>42</v>
      </c>
      <c r="N36" s="250">
        <v>60.48</v>
      </c>
      <c r="O36" s="261">
        <v>25</v>
      </c>
      <c r="P36" s="261">
        <v>10</v>
      </c>
      <c r="Q36" s="250">
        <f>N36-O36-P36</f>
        <v>25.479999999999997</v>
      </c>
      <c r="R36" s="250"/>
      <c r="S36" s="37"/>
      <c r="T36" s="261"/>
      <c r="U36" s="261">
        <v>22.2</v>
      </c>
    </row>
    <row r="37" spans="1:21" ht="14.25" customHeight="1">
      <c r="A37" s="1">
        <v>43511</v>
      </c>
      <c r="B37" s="261">
        <v>1178611</v>
      </c>
      <c r="C37" s="261" t="s">
        <v>5242</v>
      </c>
      <c r="D37" s="261" t="s">
        <v>5322</v>
      </c>
      <c r="E37" s="261">
        <v>70</v>
      </c>
      <c r="F37" s="261" t="s">
        <v>41</v>
      </c>
      <c r="G37" s="261" t="s">
        <v>3201</v>
      </c>
      <c r="H37" s="42" t="s">
        <v>987</v>
      </c>
      <c r="I37" s="261" t="s">
        <v>5323</v>
      </c>
      <c r="J37" s="261" t="s">
        <v>1034</v>
      </c>
      <c r="K37" s="100">
        <v>7.8</v>
      </c>
      <c r="L37" s="261">
        <v>1.6</v>
      </c>
      <c r="M37" s="261">
        <v>48</v>
      </c>
      <c r="N37" s="250">
        <v>76.8</v>
      </c>
      <c r="O37" s="261">
        <v>40</v>
      </c>
      <c r="P37" s="261">
        <v>10</v>
      </c>
      <c r="Q37" s="250">
        <f>N37-O37-P37</f>
        <v>26.799999999999997</v>
      </c>
      <c r="R37" s="250"/>
      <c r="S37" s="261" t="s">
        <v>371</v>
      </c>
      <c r="T37" s="261"/>
      <c r="U37" s="261"/>
    </row>
    <row r="38" spans="1:21" ht="14.25" customHeight="1">
      <c r="A38" s="132">
        <v>43511</v>
      </c>
      <c r="B38" s="134">
        <v>1181586</v>
      </c>
      <c r="C38" s="134" t="s">
        <v>5242</v>
      </c>
      <c r="D38" s="134" t="s">
        <v>5354</v>
      </c>
      <c r="E38" s="134">
        <v>61</v>
      </c>
      <c r="F38" s="134" t="s">
        <v>20</v>
      </c>
      <c r="G38" s="134" t="s">
        <v>5355</v>
      </c>
      <c r="H38" s="144" t="s">
        <v>987</v>
      </c>
      <c r="I38" s="261" t="s">
        <v>5356</v>
      </c>
      <c r="J38" s="261" t="s">
        <v>1034</v>
      </c>
      <c r="K38" s="100">
        <v>3.3</v>
      </c>
      <c r="L38" s="261">
        <v>0.88200000000000001</v>
      </c>
      <c r="M38" s="261">
        <v>42</v>
      </c>
      <c r="N38" s="250">
        <v>37.043999999999997</v>
      </c>
      <c r="O38" s="261">
        <v>25</v>
      </c>
      <c r="P38" s="261">
        <v>10</v>
      </c>
      <c r="Q38" s="250">
        <f>N38-O38-P38</f>
        <v>2.0439999999999969</v>
      </c>
      <c r="R38" s="250"/>
      <c r="S38" s="37"/>
      <c r="T38" s="261"/>
      <c r="U38" s="261">
        <v>34.200000000000003</v>
      </c>
    </row>
    <row r="39" spans="1:21" ht="14.25" customHeight="1">
      <c r="A39" s="145">
        <v>43514</v>
      </c>
      <c r="B39" s="146">
        <v>1177680</v>
      </c>
      <c r="C39" s="146" t="s">
        <v>5242</v>
      </c>
      <c r="D39" s="146" t="s">
        <v>5371</v>
      </c>
      <c r="E39" s="146">
        <v>64</v>
      </c>
      <c r="F39" s="146" t="s">
        <v>20</v>
      </c>
      <c r="G39" s="279" t="s">
        <v>5372</v>
      </c>
      <c r="H39" s="147" t="s">
        <v>987</v>
      </c>
      <c r="I39" s="26" t="s">
        <v>5373</v>
      </c>
      <c r="J39" s="261" t="s">
        <v>1034</v>
      </c>
      <c r="K39" s="102">
        <v>8</v>
      </c>
      <c r="L39" s="146">
        <v>0.56000000000000005</v>
      </c>
      <c r="M39" s="146">
        <v>48</v>
      </c>
      <c r="N39" s="27">
        <v>26.88</v>
      </c>
      <c r="O39" s="26">
        <v>16.899999999999999</v>
      </c>
      <c r="P39" s="26">
        <v>10</v>
      </c>
      <c r="Q39" s="27">
        <f>N39-O39-P39</f>
        <v>-1.9999999999999574E-2</v>
      </c>
      <c r="R39" s="27"/>
      <c r="S39" s="61">
        <v>20191023</v>
      </c>
      <c r="T39" s="261"/>
      <c r="U39" s="261"/>
    </row>
    <row r="40" spans="1:21" ht="14.25" customHeight="1">
      <c r="A40" s="1">
        <v>43514</v>
      </c>
      <c r="B40" s="261">
        <v>1177796</v>
      </c>
      <c r="C40" s="261" t="s">
        <v>5242</v>
      </c>
      <c r="D40" s="261" t="s">
        <v>5327</v>
      </c>
      <c r="E40" s="261">
        <v>70</v>
      </c>
      <c r="F40" s="261" t="s">
        <v>41</v>
      </c>
      <c r="G40" s="261" t="s">
        <v>5328</v>
      </c>
      <c r="H40" s="42" t="s">
        <v>987</v>
      </c>
      <c r="I40" s="134" t="s">
        <v>5329</v>
      </c>
      <c r="J40" s="261" t="s">
        <v>1034</v>
      </c>
      <c r="K40" s="100">
        <v>3.5</v>
      </c>
      <c r="L40" s="261">
        <v>1.5</v>
      </c>
      <c r="M40" s="261">
        <v>42</v>
      </c>
      <c r="N40" s="250">
        <v>63</v>
      </c>
      <c r="O40" s="261">
        <v>25</v>
      </c>
      <c r="P40" s="261">
        <v>10</v>
      </c>
      <c r="Q40" s="250">
        <f>N40-O40-P40</f>
        <v>28</v>
      </c>
      <c r="R40" s="250"/>
      <c r="S40" s="37"/>
      <c r="T40" s="261"/>
      <c r="U40" s="261">
        <v>102</v>
      </c>
    </row>
    <row r="41" spans="1:21" ht="14.25" customHeight="1">
      <c r="A41" s="132">
        <v>43514</v>
      </c>
      <c r="B41" s="134">
        <v>1178719</v>
      </c>
      <c r="C41" s="134" t="s">
        <v>5242</v>
      </c>
      <c r="D41" s="134" t="s">
        <v>5362</v>
      </c>
      <c r="E41" s="134">
        <v>60</v>
      </c>
      <c r="F41" s="134" t="s">
        <v>41</v>
      </c>
      <c r="G41" s="134" t="s">
        <v>5363</v>
      </c>
      <c r="H41" s="144" t="s">
        <v>987</v>
      </c>
      <c r="I41" s="261" t="s">
        <v>5364</v>
      </c>
      <c r="J41" s="261" t="s">
        <v>1034</v>
      </c>
      <c r="K41" s="148">
        <v>3.2</v>
      </c>
      <c r="L41" s="134">
        <v>0.74</v>
      </c>
      <c r="M41" s="134">
        <v>42</v>
      </c>
      <c r="N41" s="250">
        <v>31.08</v>
      </c>
      <c r="O41" s="261">
        <v>19.100000000000001</v>
      </c>
      <c r="P41" s="261">
        <v>10</v>
      </c>
      <c r="Q41" s="250">
        <f>N41-O41-P41</f>
        <v>1.9799999999999969</v>
      </c>
      <c r="R41" s="250"/>
      <c r="S41" s="26"/>
      <c r="T41" s="261"/>
      <c r="U41" s="261">
        <v>56.2</v>
      </c>
    </row>
    <row r="42" spans="1:21" ht="14.25" customHeight="1">
      <c r="A42" s="1">
        <v>43514</v>
      </c>
      <c r="B42" s="261">
        <v>1177852</v>
      </c>
      <c r="C42" s="261" t="s">
        <v>5242</v>
      </c>
      <c r="D42" s="261" t="s">
        <v>5336</v>
      </c>
      <c r="E42" s="261">
        <v>61</v>
      </c>
      <c r="F42" s="261" t="s">
        <v>20</v>
      </c>
      <c r="G42" s="261" t="s">
        <v>3035</v>
      </c>
      <c r="H42" s="42" t="s">
        <v>987</v>
      </c>
      <c r="I42" s="261" t="s">
        <v>5337</v>
      </c>
      <c r="J42" s="261" t="s">
        <v>1034</v>
      </c>
      <c r="K42" s="100">
        <v>8.1999999999999993</v>
      </c>
      <c r="L42" s="261">
        <v>1.36</v>
      </c>
      <c r="M42" s="261">
        <v>48</v>
      </c>
      <c r="N42" s="250">
        <v>65.28</v>
      </c>
      <c r="O42" s="261">
        <v>40</v>
      </c>
      <c r="P42" s="261">
        <v>10</v>
      </c>
      <c r="Q42" s="250">
        <f>N42-O42-P42</f>
        <v>15.280000000000001</v>
      </c>
      <c r="R42" s="250"/>
      <c r="S42" s="261" t="s">
        <v>371</v>
      </c>
      <c r="T42" s="261"/>
      <c r="U42" s="261"/>
    </row>
    <row r="43" spans="1:21" ht="14.25" customHeight="1">
      <c r="A43" s="1">
        <v>43514</v>
      </c>
      <c r="B43" s="261">
        <v>1180720</v>
      </c>
      <c r="C43" s="261" t="s">
        <v>5242</v>
      </c>
      <c r="D43" s="261" t="s">
        <v>5320</v>
      </c>
      <c r="E43" s="261">
        <v>56</v>
      </c>
      <c r="F43" s="261" t="s">
        <v>41</v>
      </c>
      <c r="G43" s="261" t="s">
        <v>3066</v>
      </c>
      <c r="H43" s="42" t="s">
        <v>987</v>
      </c>
      <c r="I43" s="261" t="s">
        <v>5321</v>
      </c>
      <c r="J43" s="261" t="s">
        <v>1034</v>
      </c>
      <c r="K43" s="100">
        <v>3.4</v>
      </c>
      <c r="L43" s="261">
        <v>2.2599999999999998</v>
      </c>
      <c r="M43" s="261">
        <v>42</v>
      </c>
      <c r="N43" s="250">
        <v>94.92</v>
      </c>
      <c r="O43" s="261">
        <v>40</v>
      </c>
      <c r="P43" s="261">
        <v>10</v>
      </c>
      <c r="Q43" s="250">
        <f>N43-O43-P43</f>
        <v>44.92</v>
      </c>
      <c r="R43" s="250"/>
      <c r="S43" s="26"/>
      <c r="T43" s="261"/>
      <c r="U43" s="261">
        <v>91.2</v>
      </c>
    </row>
    <row r="44" spans="1:21" ht="14.25" customHeight="1">
      <c r="A44" s="1">
        <v>43514</v>
      </c>
      <c r="B44" s="261">
        <v>1182123</v>
      </c>
      <c r="C44" s="261" t="s">
        <v>5242</v>
      </c>
      <c r="D44" s="261" t="s">
        <v>5347</v>
      </c>
      <c r="E44" s="261">
        <v>51</v>
      </c>
      <c r="F44" s="261" t="s">
        <v>20</v>
      </c>
      <c r="G44" s="261" t="s">
        <v>3171</v>
      </c>
      <c r="H44" s="42" t="s">
        <v>987</v>
      </c>
      <c r="I44" s="261" t="s">
        <v>5348</v>
      </c>
      <c r="J44" s="261" t="s">
        <v>1034</v>
      </c>
      <c r="K44" s="100">
        <v>6.2</v>
      </c>
      <c r="L44" s="261">
        <v>1.01</v>
      </c>
      <c r="M44" s="261">
        <v>48</v>
      </c>
      <c r="N44" s="250">
        <v>48.48</v>
      </c>
      <c r="O44" s="261">
        <v>25</v>
      </c>
      <c r="P44" s="261">
        <v>10</v>
      </c>
      <c r="Q44" s="250">
        <f>N44-O44-P44</f>
        <v>13.479999999999997</v>
      </c>
      <c r="R44" s="250"/>
      <c r="S44" s="26"/>
      <c r="T44" s="261"/>
      <c r="U44" s="261">
        <v>88.8</v>
      </c>
    </row>
    <row r="45" spans="1:21" ht="14.25" customHeight="1">
      <c r="A45" s="132">
        <v>43515</v>
      </c>
      <c r="B45" s="134">
        <v>1180714</v>
      </c>
      <c r="C45" s="134" t="s">
        <v>5242</v>
      </c>
      <c r="D45" s="134" t="s">
        <v>5349</v>
      </c>
      <c r="E45" s="134">
        <v>56</v>
      </c>
      <c r="F45" s="134" t="s">
        <v>41</v>
      </c>
      <c r="G45" s="134" t="s">
        <v>3109</v>
      </c>
      <c r="H45" s="144" t="s">
        <v>987</v>
      </c>
      <c r="I45" s="261" t="s">
        <v>5350</v>
      </c>
      <c r="J45" s="261" t="s">
        <v>1034</v>
      </c>
      <c r="K45" s="100">
        <v>3.4</v>
      </c>
      <c r="L45" s="261">
        <v>0.996</v>
      </c>
      <c r="M45" s="261">
        <v>42</v>
      </c>
      <c r="N45" s="250">
        <v>41.832000000000001</v>
      </c>
      <c r="O45" s="261">
        <v>25</v>
      </c>
      <c r="P45" s="261">
        <v>10</v>
      </c>
      <c r="Q45" s="250">
        <f>N45-O45-P45</f>
        <v>6.8320000000000007</v>
      </c>
      <c r="R45" s="250"/>
      <c r="S45" s="26"/>
      <c r="T45" s="261"/>
      <c r="U45" s="261">
        <v>86.6</v>
      </c>
    </row>
    <row r="46" spans="1:21" ht="14.25" customHeight="1">
      <c r="A46" s="1">
        <v>43516</v>
      </c>
      <c r="B46" s="261">
        <v>1171491</v>
      </c>
      <c r="C46" s="261" t="s">
        <v>5242</v>
      </c>
      <c r="D46" s="261" t="s">
        <v>5341</v>
      </c>
      <c r="E46" s="261">
        <v>71</v>
      </c>
      <c r="F46" s="261" t="s">
        <v>20</v>
      </c>
      <c r="G46" s="261" t="s">
        <v>5342</v>
      </c>
      <c r="H46" s="42" t="s">
        <v>987</v>
      </c>
      <c r="I46" s="261" t="s">
        <v>5343</v>
      </c>
      <c r="J46" s="261" t="s">
        <v>1034</v>
      </c>
      <c r="K46" s="100">
        <v>8.5</v>
      </c>
      <c r="L46" s="261">
        <v>1.34</v>
      </c>
      <c r="M46" s="261">
        <v>48</v>
      </c>
      <c r="N46" s="250">
        <v>64.319999999999993</v>
      </c>
      <c r="O46" s="261">
        <v>40</v>
      </c>
      <c r="P46" s="261">
        <v>10</v>
      </c>
      <c r="Q46" s="250">
        <f>N46-O46-P46</f>
        <v>14.319999999999993</v>
      </c>
      <c r="R46" s="250"/>
      <c r="S46" s="26"/>
      <c r="T46" s="261"/>
      <c r="U46" s="261">
        <v>114</v>
      </c>
    </row>
    <row r="47" spans="1:21" ht="14.25" customHeight="1">
      <c r="A47" s="132">
        <v>43516</v>
      </c>
      <c r="B47" s="134">
        <v>1182850</v>
      </c>
      <c r="C47" s="134" t="s">
        <v>5242</v>
      </c>
      <c r="D47" s="134" t="s">
        <v>5368</v>
      </c>
      <c r="E47" s="134">
        <v>54</v>
      </c>
      <c r="F47" s="134" t="s">
        <v>20</v>
      </c>
      <c r="G47" s="134" t="s">
        <v>5369</v>
      </c>
      <c r="H47" s="144" t="s">
        <v>987</v>
      </c>
      <c r="I47" s="261" t="s">
        <v>5370</v>
      </c>
      <c r="J47" s="261" t="s">
        <v>1034</v>
      </c>
      <c r="K47" s="100">
        <v>8.8000000000000007</v>
      </c>
      <c r="L47" s="134">
        <v>0.56999999999999995</v>
      </c>
      <c r="M47" s="134">
        <v>48</v>
      </c>
      <c r="N47" s="250">
        <v>27.36</v>
      </c>
      <c r="O47" s="261">
        <v>17.399999999999999</v>
      </c>
      <c r="P47" s="261">
        <v>10</v>
      </c>
      <c r="Q47" s="250">
        <f>N47-O47-P47</f>
        <v>-3.9999999999999147E-2</v>
      </c>
      <c r="R47" s="250"/>
      <c r="S47" s="26"/>
      <c r="T47" s="261"/>
      <c r="U47" s="261">
        <v>84.6</v>
      </c>
    </row>
    <row r="48" spans="1:21" ht="14.25" customHeight="1">
      <c r="A48" s="1">
        <v>43518</v>
      </c>
      <c r="B48" s="261">
        <v>1182890</v>
      </c>
      <c r="C48" s="261" t="s">
        <v>5242</v>
      </c>
      <c r="D48" s="261" t="s">
        <v>5333</v>
      </c>
      <c r="E48" s="261">
        <v>64</v>
      </c>
      <c r="F48" s="261" t="s">
        <v>41</v>
      </c>
      <c r="G48" s="261" t="s">
        <v>5334</v>
      </c>
      <c r="H48" s="42" t="s">
        <v>987</v>
      </c>
      <c r="I48" s="261" t="s">
        <v>5335</v>
      </c>
      <c r="J48" s="261" t="s">
        <v>1034</v>
      </c>
      <c r="K48" s="100">
        <v>3.5</v>
      </c>
      <c r="L48" s="261">
        <v>1.4</v>
      </c>
      <c r="M48" s="261">
        <v>42</v>
      </c>
      <c r="N48" s="250">
        <v>58.8</v>
      </c>
      <c r="O48" s="261">
        <v>25</v>
      </c>
      <c r="P48" s="261">
        <v>10</v>
      </c>
      <c r="Q48" s="250">
        <f>N48-O48-P48</f>
        <v>23.799999999999997</v>
      </c>
      <c r="R48" s="250"/>
      <c r="S48" s="26"/>
      <c r="T48" s="261"/>
      <c r="U48" s="261">
        <v>110</v>
      </c>
    </row>
    <row r="49" spans="1:21" ht="14.25" customHeight="1">
      <c r="A49" s="1">
        <v>43521</v>
      </c>
      <c r="B49" s="261">
        <v>1182517</v>
      </c>
      <c r="C49" s="261" t="s">
        <v>5242</v>
      </c>
      <c r="D49" s="261" t="s">
        <v>5315</v>
      </c>
      <c r="E49" s="261">
        <v>67</v>
      </c>
      <c r="F49" s="261" t="s">
        <v>41</v>
      </c>
      <c r="G49" s="261" t="s">
        <v>5316</v>
      </c>
      <c r="H49" s="42" t="s">
        <v>987</v>
      </c>
      <c r="I49" s="261" t="s">
        <v>5317</v>
      </c>
      <c r="J49" s="261" t="s">
        <v>1034</v>
      </c>
      <c r="K49" s="100">
        <v>3.5</v>
      </c>
      <c r="L49" s="261">
        <v>3.8</v>
      </c>
      <c r="M49" s="261">
        <v>42</v>
      </c>
      <c r="N49" s="250">
        <v>159.6</v>
      </c>
      <c r="O49" s="261">
        <v>40</v>
      </c>
      <c r="P49" s="261">
        <v>10</v>
      </c>
      <c r="Q49" s="250">
        <f>N49-O49-P49</f>
        <v>109.6</v>
      </c>
      <c r="R49" s="250"/>
      <c r="S49" s="261" t="s">
        <v>371</v>
      </c>
      <c r="T49" s="261"/>
      <c r="U49" s="261"/>
    </row>
    <row r="50" spans="1:21" ht="14.25" customHeight="1">
      <c r="A50" s="132">
        <v>43522</v>
      </c>
      <c r="B50" s="134">
        <v>1181334</v>
      </c>
      <c r="C50" s="134" t="s">
        <v>5242</v>
      </c>
      <c r="D50" s="134" t="s">
        <v>5351</v>
      </c>
      <c r="E50" s="134">
        <v>75</v>
      </c>
      <c r="F50" s="134" t="s">
        <v>41</v>
      </c>
      <c r="G50" s="134" t="s">
        <v>5352</v>
      </c>
      <c r="H50" s="144" t="s">
        <v>987</v>
      </c>
      <c r="I50" s="261" t="s">
        <v>5353</v>
      </c>
      <c r="J50" s="261" t="s">
        <v>1034</v>
      </c>
      <c r="K50" s="100">
        <v>9.3000000000000007</v>
      </c>
      <c r="L50" s="261">
        <v>0.97599999999999998</v>
      </c>
      <c r="M50" s="261">
        <v>48</v>
      </c>
      <c r="N50" s="250">
        <v>46.847999999999999</v>
      </c>
      <c r="O50" s="261">
        <v>25</v>
      </c>
      <c r="P50" s="261">
        <v>10</v>
      </c>
      <c r="Q50" s="250">
        <f>N50-O50-P50</f>
        <v>11.847999999999999</v>
      </c>
      <c r="R50" s="250"/>
      <c r="S50" s="261" t="s">
        <v>371</v>
      </c>
      <c r="T50" s="261"/>
      <c r="U50" s="261"/>
    </row>
    <row r="51" spans="1:21" ht="14.25" customHeight="1">
      <c r="A51" s="1">
        <v>43523</v>
      </c>
      <c r="B51" s="261">
        <v>1182841</v>
      </c>
      <c r="C51" s="261" t="s">
        <v>5242</v>
      </c>
      <c r="D51" s="261" t="s">
        <v>5338</v>
      </c>
      <c r="E51" s="261">
        <v>68</v>
      </c>
      <c r="F51" s="261" t="s">
        <v>20</v>
      </c>
      <c r="G51" s="261" t="s">
        <v>5339</v>
      </c>
      <c r="H51" s="42" t="s">
        <v>987</v>
      </c>
      <c r="I51" s="261" t="s">
        <v>5340</v>
      </c>
      <c r="J51" s="261" t="s">
        <v>1034</v>
      </c>
      <c r="K51" s="100">
        <v>3.5</v>
      </c>
      <c r="L51" s="261">
        <v>1.35</v>
      </c>
      <c r="M51" s="261">
        <v>42</v>
      </c>
      <c r="N51" s="250">
        <v>56.7</v>
      </c>
      <c r="O51" s="261">
        <v>25</v>
      </c>
      <c r="P51" s="261">
        <v>10</v>
      </c>
      <c r="Q51" s="250">
        <f>N51-O51-P51</f>
        <v>21.700000000000003</v>
      </c>
      <c r="R51" s="250"/>
      <c r="S51" s="26"/>
      <c r="T51" s="261"/>
      <c r="U51" s="261">
        <v>104</v>
      </c>
    </row>
    <row r="52" spans="1:21" ht="14.25" customHeight="1">
      <c r="A52" s="1">
        <v>43525</v>
      </c>
      <c r="B52" s="261">
        <v>1183390</v>
      </c>
      <c r="C52" s="261" t="s">
        <v>5242</v>
      </c>
      <c r="D52" s="261" t="s">
        <v>5324</v>
      </c>
      <c r="E52" s="261">
        <v>74</v>
      </c>
      <c r="F52" s="261" t="s">
        <v>41</v>
      </c>
      <c r="G52" s="261" t="s">
        <v>5325</v>
      </c>
      <c r="H52" s="42" t="s">
        <v>987</v>
      </c>
      <c r="I52" s="261" t="s">
        <v>5326</v>
      </c>
      <c r="J52" s="261" t="s">
        <v>1034</v>
      </c>
      <c r="K52" s="100">
        <v>3.5</v>
      </c>
      <c r="L52" s="261">
        <v>1.51</v>
      </c>
      <c r="M52" s="261">
        <v>42</v>
      </c>
      <c r="N52" s="250">
        <v>63.42</v>
      </c>
      <c r="O52" s="261">
        <v>40</v>
      </c>
      <c r="P52" s="261">
        <v>10</v>
      </c>
      <c r="Q52" s="250">
        <f>N52-O52-P52</f>
        <v>13.420000000000002</v>
      </c>
      <c r="R52" s="250"/>
      <c r="S52" s="26"/>
      <c r="T52" s="261"/>
      <c r="U52" s="261">
        <v>76.599999999999994</v>
      </c>
    </row>
    <row r="53" spans="1:21" ht="14.25" customHeight="1">
      <c r="A53" s="134"/>
      <c r="B53" s="134">
        <v>1187245</v>
      </c>
      <c r="C53" s="134" t="s">
        <v>5242</v>
      </c>
      <c r="D53" s="134" t="s">
        <v>5396</v>
      </c>
      <c r="E53" s="134"/>
      <c r="F53" s="134"/>
      <c r="G53" s="43">
        <v>1187245</v>
      </c>
      <c r="H53" s="44" t="s">
        <v>1032</v>
      </c>
      <c r="I53" s="142" t="s">
        <v>5397</v>
      </c>
      <c r="J53" s="261" t="s">
        <v>1034</v>
      </c>
      <c r="K53" s="280">
        <v>7.6</v>
      </c>
      <c r="L53" s="134">
        <v>0.75600000000000001</v>
      </c>
      <c r="M53" s="134">
        <v>52</v>
      </c>
      <c r="N53" s="250">
        <v>39.311999999999998</v>
      </c>
      <c r="O53" s="250">
        <v>29.311999999999998</v>
      </c>
      <c r="P53" s="261">
        <v>10</v>
      </c>
      <c r="Q53" s="250">
        <f>N53-O53-P53</f>
        <v>0</v>
      </c>
      <c r="R53" s="250"/>
      <c r="S53" s="26"/>
      <c r="T53" s="261"/>
      <c r="U53" s="261">
        <v>104</v>
      </c>
    </row>
    <row r="54" spans="1:21" ht="14.25" customHeight="1">
      <c r="A54" s="261"/>
      <c r="B54" s="261">
        <v>1187089</v>
      </c>
      <c r="C54" s="261" t="s">
        <v>5242</v>
      </c>
      <c r="D54" s="261" t="s">
        <v>5389</v>
      </c>
      <c r="E54" s="261"/>
      <c r="F54" s="261"/>
      <c r="G54" s="34">
        <v>1187089</v>
      </c>
      <c r="H54" s="47" t="s">
        <v>1032</v>
      </c>
      <c r="I54" s="142" t="s">
        <v>5390</v>
      </c>
      <c r="J54" s="261" t="s">
        <v>1034</v>
      </c>
      <c r="K54" s="103">
        <v>5.5</v>
      </c>
      <c r="L54" s="261">
        <v>66</v>
      </c>
      <c r="M54" s="261">
        <v>42</v>
      </c>
      <c r="N54" s="250">
        <v>2772</v>
      </c>
      <c r="O54" s="261">
        <v>40</v>
      </c>
      <c r="P54" s="261">
        <v>10</v>
      </c>
      <c r="Q54" s="250">
        <f>N54-O54-P54</f>
        <v>2722</v>
      </c>
      <c r="R54" s="250"/>
      <c r="S54" s="261" t="s">
        <v>371</v>
      </c>
      <c r="T54" s="261"/>
      <c r="U54" s="261"/>
    </row>
    <row r="55" spans="1:21" ht="14.25" customHeight="1">
      <c r="A55" s="132">
        <v>43535</v>
      </c>
      <c r="B55" s="134">
        <v>1185126</v>
      </c>
      <c r="C55" s="134" t="s">
        <v>5242</v>
      </c>
      <c r="D55" s="134" t="s">
        <v>5398</v>
      </c>
      <c r="E55" s="134">
        <v>56</v>
      </c>
      <c r="F55" s="134" t="s">
        <v>20</v>
      </c>
      <c r="G55" s="134" t="s">
        <v>5399</v>
      </c>
      <c r="H55" s="144" t="s">
        <v>1032</v>
      </c>
      <c r="I55" s="146" t="s">
        <v>5400</v>
      </c>
      <c r="J55" s="261" t="s">
        <v>1034</v>
      </c>
      <c r="K55" s="148">
        <v>6.6</v>
      </c>
      <c r="L55" s="134">
        <v>0.70199999999999996</v>
      </c>
      <c r="M55" s="134">
        <v>48</v>
      </c>
      <c r="N55" s="250">
        <v>33.695999999999998</v>
      </c>
      <c r="O55" s="250">
        <v>22</v>
      </c>
      <c r="P55" s="261">
        <v>10</v>
      </c>
      <c r="Q55" s="250">
        <f>N55-O55-P55</f>
        <v>1.695999999999998</v>
      </c>
      <c r="R55" s="250"/>
      <c r="S55" s="261"/>
      <c r="T55" s="261"/>
      <c r="U55" s="261"/>
    </row>
    <row r="56" spans="1:21" ht="14.25" customHeight="1">
      <c r="A56" s="1">
        <v>43539</v>
      </c>
      <c r="B56" s="261">
        <v>742616</v>
      </c>
      <c r="C56" s="261" t="s">
        <v>5242</v>
      </c>
      <c r="D56" s="261" t="s">
        <v>5391</v>
      </c>
      <c r="E56" s="261">
        <v>65</v>
      </c>
      <c r="F56" s="261" t="s">
        <v>41</v>
      </c>
      <c r="G56" s="261" t="s">
        <v>5392</v>
      </c>
      <c r="H56" s="42" t="s">
        <v>1032</v>
      </c>
      <c r="I56" s="26" t="s">
        <v>5393</v>
      </c>
      <c r="J56" s="261" t="s">
        <v>1034</v>
      </c>
      <c r="K56" s="100">
        <v>5</v>
      </c>
      <c r="L56" s="261">
        <v>2.64</v>
      </c>
      <c r="M56" s="261">
        <v>42</v>
      </c>
      <c r="N56" s="250">
        <v>110.88</v>
      </c>
      <c r="O56" s="261">
        <v>40</v>
      </c>
      <c r="P56" s="261">
        <v>10</v>
      </c>
      <c r="Q56" s="250">
        <f>N56-O56-P56</f>
        <v>60.879999999999995</v>
      </c>
      <c r="R56" s="250"/>
      <c r="S56" s="26"/>
      <c r="T56" s="261"/>
      <c r="U56" s="261">
        <v>75.599999999999994</v>
      </c>
    </row>
    <row r="57" spans="1:21" ht="14.25" customHeight="1">
      <c r="A57" s="132">
        <v>43538</v>
      </c>
      <c r="B57" s="134">
        <v>1187180</v>
      </c>
      <c r="C57" s="134" t="s">
        <v>5242</v>
      </c>
      <c r="D57" s="134" t="s">
        <v>5401</v>
      </c>
      <c r="E57" s="134">
        <v>54</v>
      </c>
      <c r="F57" s="134" t="s">
        <v>20</v>
      </c>
      <c r="G57" s="134" t="s">
        <v>5402</v>
      </c>
      <c r="H57" s="144" t="s">
        <v>1032</v>
      </c>
      <c r="I57" s="146" t="s">
        <v>5403</v>
      </c>
      <c r="J57" s="261" t="s">
        <v>1034</v>
      </c>
      <c r="K57" s="148">
        <v>8.5</v>
      </c>
      <c r="L57" s="134">
        <v>0.7</v>
      </c>
      <c r="M57" s="134">
        <v>49</v>
      </c>
      <c r="N57" s="250">
        <v>34.299999999999997</v>
      </c>
      <c r="O57" s="250">
        <v>23</v>
      </c>
      <c r="P57" s="261">
        <v>10</v>
      </c>
      <c r="Q57" s="250">
        <f>N57-O57-P57</f>
        <v>1.2999999999999972</v>
      </c>
      <c r="R57" s="250"/>
      <c r="S57" s="261"/>
      <c r="T57" s="261"/>
      <c r="U57" s="261"/>
    </row>
    <row r="58" spans="1:21" ht="14.25" customHeight="1">
      <c r="A58" s="132">
        <v>43538</v>
      </c>
      <c r="B58" s="134">
        <v>1177796</v>
      </c>
      <c r="C58" s="134" t="s">
        <v>5242</v>
      </c>
      <c r="D58" s="134" t="s">
        <v>5327</v>
      </c>
      <c r="E58" s="134">
        <v>70</v>
      </c>
      <c r="F58" s="134" t="s">
        <v>41</v>
      </c>
      <c r="G58" s="134" t="s">
        <v>5394</v>
      </c>
      <c r="H58" s="144" t="s">
        <v>1032</v>
      </c>
      <c r="I58" s="26" t="s">
        <v>5395</v>
      </c>
      <c r="J58" s="261" t="s">
        <v>1034</v>
      </c>
      <c r="K58" s="100">
        <v>5.5</v>
      </c>
      <c r="L58" s="261">
        <v>0.94</v>
      </c>
      <c r="M58" s="261">
        <v>42</v>
      </c>
      <c r="N58" s="250">
        <v>39.479999999999997</v>
      </c>
      <c r="O58" s="261">
        <v>25</v>
      </c>
      <c r="P58" s="261">
        <v>10</v>
      </c>
      <c r="Q58" s="250">
        <f>N58-O58-P58</f>
        <v>4.4799999999999969</v>
      </c>
      <c r="R58" s="250"/>
      <c r="S58" s="26"/>
      <c r="T58" s="261"/>
      <c r="U58" s="261">
        <v>120</v>
      </c>
    </row>
    <row r="59" spans="1:21" ht="14.25" customHeight="1">
      <c r="A59" s="1">
        <v>43528</v>
      </c>
      <c r="B59" s="261">
        <v>1184268</v>
      </c>
      <c r="C59" s="261" t="s">
        <v>5242</v>
      </c>
      <c r="D59" s="261" t="s">
        <v>5374</v>
      </c>
      <c r="E59" s="261">
        <v>65</v>
      </c>
      <c r="F59" s="261" t="s">
        <v>20</v>
      </c>
      <c r="G59" s="261" t="s">
        <v>5375</v>
      </c>
      <c r="H59" s="42" t="s">
        <v>1060</v>
      </c>
      <c r="I59" s="26" t="s">
        <v>5376</v>
      </c>
      <c r="J59" s="261" t="s">
        <v>1034</v>
      </c>
      <c r="K59" s="100">
        <v>5</v>
      </c>
      <c r="L59" s="261">
        <v>2.92</v>
      </c>
      <c r="M59" s="261">
        <v>42</v>
      </c>
      <c r="N59" s="250">
        <v>122.64</v>
      </c>
      <c r="O59" s="250">
        <v>40</v>
      </c>
      <c r="P59" s="261">
        <v>10</v>
      </c>
      <c r="Q59" s="250">
        <f>N59-O59-P59</f>
        <v>72.64</v>
      </c>
      <c r="R59" s="250"/>
      <c r="S59" s="261"/>
      <c r="T59" s="261"/>
      <c r="U59" s="261"/>
    </row>
    <row r="60" spans="1:21" ht="14.25" customHeight="1">
      <c r="A60" s="1">
        <v>43528</v>
      </c>
      <c r="B60" s="261">
        <v>668376</v>
      </c>
      <c r="C60" s="261" t="s">
        <v>5242</v>
      </c>
      <c r="D60" s="261" t="s">
        <v>5377</v>
      </c>
      <c r="E60" s="261">
        <v>61</v>
      </c>
      <c r="F60" s="261" t="s">
        <v>41</v>
      </c>
      <c r="G60" s="261" t="s">
        <v>5378</v>
      </c>
      <c r="H60" s="42" t="s">
        <v>1060</v>
      </c>
      <c r="I60" s="26" t="s">
        <v>5379</v>
      </c>
      <c r="J60" s="261" t="s">
        <v>1034</v>
      </c>
      <c r="K60" s="100">
        <v>5.2</v>
      </c>
      <c r="L60" s="261">
        <v>2.2000000000000002</v>
      </c>
      <c r="M60" s="261">
        <v>42</v>
      </c>
      <c r="N60" s="250">
        <v>92.4</v>
      </c>
      <c r="O60" s="250">
        <v>40</v>
      </c>
      <c r="P60" s="261">
        <v>10</v>
      </c>
      <c r="Q60" s="250">
        <f>N60-O60-P60</f>
        <v>42.400000000000006</v>
      </c>
      <c r="R60" s="250"/>
      <c r="S60" s="26"/>
      <c r="T60" s="261"/>
      <c r="U60" s="261">
        <v>29.6</v>
      </c>
    </row>
    <row r="61" spans="1:21" ht="14.25" customHeight="1">
      <c r="A61" s="132">
        <v>43529</v>
      </c>
      <c r="B61" s="134">
        <v>1183764</v>
      </c>
      <c r="C61" s="134" t="s">
        <v>5242</v>
      </c>
      <c r="D61" s="134" t="s">
        <v>5383</v>
      </c>
      <c r="E61" s="134">
        <v>67</v>
      </c>
      <c r="F61" s="134" t="s">
        <v>41</v>
      </c>
      <c r="G61" s="134" t="s">
        <v>5384</v>
      </c>
      <c r="H61" s="144" t="s">
        <v>1060</v>
      </c>
      <c r="I61" s="26" t="s">
        <v>5385</v>
      </c>
      <c r="J61" s="261" t="s">
        <v>1034</v>
      </c>
      <c r="K61" s="148">
        <v>5.4</v>
      </c>
      <c r="L61" s="134">
        <v>1.1399999999999999</v>
      </c>
      <c r="M61" s="134">
        <v>42</v>
      </c>
      <c r="N61" s="250">
        <v>47.88</v>
      </c>
      <c r="O61" s="250">
        <v>37</v>
      </c>
      <c r="P61" s="261">
        <v>10</v>
      </c>
      <c r="Q61" s="250">
        <f>N61-O61-P61</f>
        <v>0.88000000000000256</v>
      </c>
      <c r="R61" s="250"/>
      <c r="S61" s="26"/>
      <c r="T61" s="261"/>
      <c r="U61" s="261">
        <v>104</v>
      </c>
    </row>
    <row r="62" spans="1:21" ht="14.25" customHeight="1">
      <c r="A62" s="1">
        <v>43529</v>
      </c>
      <c r="B62" s="261">
        <v>1185362</v>
      </c>
      <c r="C62" s="261" t="s">
        <v>5242</v>
      </c>
      <c r="D62" s="261" t="s">
        <v>5380</v>
      </c>
      <c r="E62" s="261">
        <v>72</v>
      </c>
      <c r="F62" s="261" t="s">
        <v>41</v>
      </c>
      <c r="G62" s="261" t="s">
        <v>5381</v>
      </c>
      <c r="H62" s="42" t="s">
        <v>1060</v>
      </c>
      <c r="I62" s="143" t="s">
        <v>5382</v>
      </c>
      <c r="J62" s="261" t="s">
        <v>1034</v>
      </c>
      <c r="K62" s="100">
        <v>5.4</v>
      </c>
      <c r="L62" s="261">
        <v>1.89</v>
      </c>
      <c r="M62" s="261">
        <v>42</v>
      </c>
      <c r="N62" s="250">
        <v>79.38</v>
      </c>
      <c r="O62" s="250">
        <v>40</v>
      </c>
      <c r="P62" s="261">
        <v>10</v>
      </c>
      <c r="Q62" s="250">
        <f>N62-O62-P62</f>
        <v>29.379999999999995</v>
      </c>
      <c r="R62" s="250"/>
      <c r="S62" s="26"/>
      <c r="T62" s="261"/>
      <c r="U62" s="261">
        <v>31.2</v>
      </c>
    </row>
    <row r="63" spans="1:21" ht="14.25" customHeight="1">
      <c r="A63" s="132">
        <v>43529</v>
      </c>
      <c r="B63" s="134">
        <v>1182852</v>
      </c>
      <c r="C63" s="134" t="s">
        <v>5242</v>
      </c>
      <c r="D63" s="134" t="s">
        <v>5386</v>
      </c>
      <c r="E63" s="134">
        <v>55</v>
      </c>
      <c r="F63" s="134" t="s">
        <v>20</v>
      </c>
      <c r="G63" s="134" t="s">
        <v>5387</v>
      </c>
      <c r="H63" s="144" t="s">
        <v>1060</v>
      </c>
      <c r="I63" s="143" t="s">
        <v>5388</v>
      </c>
      <c r="J63" s="261" t="s">
        <v>1034</v>
      </c>
      <c r="K63" s="100">
        <v>9</v>
      </c>
      <c r="L63" s="134">
        <v>0.48199999999999998</v>
      </c>
      <c r="M63" s="134">
        <v>47</v>
      </c>
      <c r="N63" s="250">
        <v>22.654</v>
      </c>
      <c r="O63" s="261">
        <v>12.7</v>
      </c>
      <c r="P63" s="261">
        <v>10</v>
      </c>
      <c r="Q63" s="250">
        <f>N63-O63-P63</f>
        <v>-4.5999999999999375E-2</v>
      </c>
      <c r="R63" s="250"/>
      <c r="S63" s="26"/>
      <c r="T63" s="261"/>
      <c r="U63" s="261">
        <v>24.6</v>
      </c>
    </row>
    <row r="64" spans="1:21" ht="14.25" customHeight="1">
      <c r="A64" s="134"/>
      <c r="B64" s="134">
        <v>1188629</v>
      </c>
      <c r="C64" s="134" t="s">
        <v>5242</v>
      </c>
      <c r="D64" s="134"/>
      <c r="E64" s="134"/>
      <c r="F64" s="134"/>
      <c r="G64" s="43">
        <v>1188629</v>
      </c>
      <c r="H64" s="44" t="s">
        <v>1134</v>
      </c>
      <c r="I64" s="33" t="s">
        <v>5410</v>
      </c>
      <c r="J64" s="261" t="s">
        <v>1034</v>
      </c>
      <c r="K64" s="103">
        <v>9</v>
      </c>
      <c r="L64" s="261">
        <v>0.92600000000000005</v>
      </c>
      <c r="M64" s="261">
        <v>42</v>
      </c>
      <c r="N64" s="250">
        <v>38.892000000000003</v>
      </c>
      <c r="O64" s="250">
        <v>28.892000000000003</v>
      </c>
      <c r="P64" s="261">
        <v>10</v>
      </c>
      <c r="Q64" s="250">
        <f>N64-O64-P64</f>
        <v>0</v>
      </c>
      <c r="R64" s="250"/>
      <c r="S64" s="26"/>
      <c r="T64" s="261"/>
      <c r="U64" s="261">
        <v>104</v>
      </c>
    </row>
    <row r="65" spans="1:21" ht="14.25" customHeight="1">
      <c r="A65" s="134"/>
      <c r="B65" s="134">
        <v>1189016</v>
      </c>
      <c r="C65" s="134" t="s">
        <v>5242</v>
      </c>
      <c r="D65" s="134" t="s">
        <v>5411</v>
      </c>
      <c r="E65" s="134"/>
      <c r="F65" s="134"/>
      <c r="G65" s="43">
        <v>1189016</v>
      </c>
      <c r="H65" s="44" t="s">
        <v>1134</v>
      </c>
      <c r="I65" s="33" t="s">
        <v>5412</v>
      </c>
      <c r="J65" s="261" t="s">
        <v>1034</v>
      </c>
      <c r="K65" s="280">
        <v>9</v>
      </c>
      <c r="L65" s="134">
        <v>0.624</v>
      </c>
      <c r="M65" s="134">
        <v>42</v>
      </c>
      <c r="N65" s="250">
        <v>26.207999999999998</v>
      </c>
      <c r="O65" s="261">
        <v>16.2</v>
      </c>
      <c r="P65" s="261">
        <v>10</v>
      </c>
      <c r="Q65" s="250">
        <f>N65-O65-P65</f>
        <v>7.9999999999991189E-3</v>
      </c>
      <c r="R65" s="250"/>
      <c r="S65" s="26"/>
      <c r="T65" s="261"/>
      <c r="U65" s="261">
        <v>108</v>
      </c>
    </row>
    <row r="66" spans="1:21" ht="14.25" customHeight="1">
      <c r="A66" s="261"/>
      <c r="B66" s="261">
        <v>1189450</v>
      </c>
      <c r="C66" s="261" t="s">
        <v>5242</v>
      </c>
      <c r="D66" s="262" t="s">
        <v>5404</v>
      </c>
      <c r="E66" s="263">
        <v>63</v>
      </c>
      <c r="F66" s="46" t="s">
        <v>1013</v>
      </c>
      <c r="G66" s="34" t="s">
        <v>5405</v>
      </c>
      <c r="H66" s="47" t="s">
        <v>1134</v>
      </c>
      <c r="I66" s="33" t="s">
        <v>5406</v>
      </c>
      <c r="J66" s="261" t="s">
        <v>1034</v>
      </c>
      <c r="K66" s="103">
        <v>8</v>
      </c>
      <c r="L66" s="261">
        <v>2.14</v>
      </c>
      <c r="M66" s="261">
        <v>42</v>
      </c>
      <c r="N66" s="250">
        <v>89.88000000000001</v>
      </c>
      <c r="O66" s="261">
        <v>28</v>
      </c>
      <c r="P66" s="261">
        <v>10</v>
      </c>
      <c r="Q66" s="250">
        <f>N66-O66-P66</f>
        <v>51.88000000000001</v>
      </c>
      <c r="R66" s="250"/>
      <c r="S66" s="26"/>
      <c r="T66" s="261"/>
      <c r="U66" s="261">
        <v>36.200000000000003</v>
      </c>
    </row>
    <row r="67" spans="1:21" ht="14.25" customHeight="1">
      <c r="A67" s="261"/>
      <c r="B67" s="261">
        <v>385079</v>
      </c>
      <c r="C67" s="261" t="s">
        <v>5242</v>
      </c>
      <c r="D67" s="262" t="s">
        <v>5407</v>
      </c>
      <c r="E67" s="263">
        <v>54</v>
      </c>
      <c r="F67" s="262" t="s">
        <v>1013</v>
      </c>
      <c r="G67" s="34" t="s">
        <v>5408</v>
      </c>
      <c r="H67" s="47" t="s">
        <v>1134</v>
      </c>
      <c r="I67" s="33" t="s">
        <v>5409</v>
      </c>
      <c r="J67" s="261" t="s">
        <v>1034</v>
      </c>
      <c r="K67" s="103">
        <v>8.1999999999999993</v>
      </c>
      <c r="L67" s="261">
        <v>1.77</v>
      </c>
      <c r="M67" s="261">
        <v>42</v>
      </c>
      <c r="N67" s="250">
        <v>74.34</v>
      </c>
      <c r="O67" s="261">
        <v>28</v>
      </c>
      <c r="P67" s="261">
        <v>10</v>
      </c>
      <c r="Q67" s="250">
        <f>N67-O67-P67</f>
        <v>36.340000000000003</v>
      </c>
      <c r="R67" s="250"/>
      <c r="S67" s="26"/>
      <c r="T67" s="261"/>
      <c r="U67" s="261">
        <v>79</v>
      </c>
    </row>
    <row r="68" spans="1:21" ht="14.25" customHeight="1">
      <c r="A68" s="132">
        <v>43558</v>
      </c>
      <c r="B68" s="134">
        <v>1191767</v>
      </c>
      <c r="C68" s="134" t="s">
        <v>5242</v>
      </c>
      <c r="D68" s="134" t="s">
        <v>5453</v>
      </c>
      <c r="E68" s="134">
        <v>74</v>
      </c>
      <c r="F68" s="134" t="s">
        <v>20</v>
      </c>
      <c r="G68" s="134" t="s">
        <v>5454</v>
      </c>
      <c r="H68" s="144" t="s">
        <v>1041</v>
      </c>
      <c r="I68" s="261" t="s">
        <v>5455</v>
      </c>
      <c r="J68" s="261" t="s">
        <v>1034</v>
      </c>
      <c r="K68" s="148">
        <v>7.9</v>
      </c>
      <c r="L68" s="134">
        <v>0.94</v>
      </c>
      <c r="M68" s="134">
        <v>42</v>
      </c>
      <c r="N68" s="250">
        <v>39.479999999999997</v>
      </c>
      <c r="O68" s="250">
        <v>19.989873417721515</v>
      </c>
      <c r="P68" s="261">
        <v>10</v>
      </c>
      <c r="Q68" s="250">
        <f>N68-O68-P68</f>
        <v>9.4901265822784815</v>
      </c>
      <c r="R68" s="261" t="s">
        <v>1469</v>
      </c>
      <c r="S68" s="261" t="s">
        <v>371</v>
      </c>
      <c r="T68" s="261"/>
      <c r="U68" s="261"/>
    </row>
    <row r="69" spans="1:21" ht="14.25" customHeight="1">
      <c r="A69" s="132">
        <v>43558</v>
      </c>
      <c r="B69" s="134">
        <v>1192380</v>
      </c>
      <c r="C69" s="134" t="s">
        <v>5242</v>
      </c>
      <c r="D69" s="134" t="s">
        <v>5441</v>
      </c>
      <c r="E69" s="134">
        <v>53</v>
      </c>
      <c r="F69" s="134" t="s">
        <v>41</v>
      </c>
      <c r="G69" s="159" t="s">
        <v>5442</v>
      </c>
      <c r="H69" s="144" t="s">
        <v>1041</v>
      </c>
      <c r="I69" s="261" t="s">
        <v>5443</v>
      </c>
      <c r="J69" s="261" t="s">
        <v>1034</v>
      </c>
      <c r="K69" s="148">
        <v>7.9</v>
      </c>
      <c r="L69" s="134">
        <v>1.27</v>
      </c>
      <c r="M69" s="134">
        <v>42</v>
      </c>
      <c r="N69" s="250">
        <v>53.34</v>
      </c>
      <c r="O69" s="250">
        <v>27.007594936708863</v>
      </c>
      <c r="P69" s="261">
        <v>10</v>
      </c>
      <c r="Q69" s="250">
        <f>N69-O69-P69</f>
        <v>16.332405063291141</v>
      </c>
      <c r="R69" s="250"/>
      <c r="S69" s="61">
        <v>20191023</v>
      </c>
      <c r="T69" s="261"/>
      <c r="U69" s="261"/>
    </row>
    <row r="70" spans="1:21" ht="14.25" customHeight="1">
      <c r="A70" s="132">
        <v>43558</v>
      </c>
      <c r="B70" s="134">
        <v>1193017</v>
      </c>
      <c r="C70" s="134" t="s">
        <v>5242</v>
      </c>
      <c r="D70" s="134" t="s">
        <v>5458</v>
      </c>
      <c r="E70" s="134">
        <v>56</v>
      </c>
      <c r="F70" s="134" t="s">
        <v>20</v>
      </c>
      <c r="G70" s="134" t="s">
        <v>5459</v>
      </c>
      <c r="H70" s="144" t="s">
        <v>1041</v>
      </c>
      <c r="I70" s="261" t="s">
        <v>5460</v>
      </c>
      <c r="J70" s="261" t="s">
        <v>1034</v>
      </c>
      <c r="K70" s="148">
        <v>7.9</v>
      </c>
      <c r="L70" s="134">
        <v>0.82</v>
      </c>
      <c r="M70" s="134">
        <v>42</v>
      </c>
      <c r="N70" s="250">
        <v>34.44</v>
      </c>
      <c r="O70" s="250">
        <v>17.437974683544301</v>
      </c>
      <c r="P70" s="261">
        <v>10</v>
      </c>
      <c r="Q70" s="250">
        <f>N70-O70-P70</f>
        <v>7.0020253164556969</v>
      </c>
      <c r="R70" s="261" t="s">
        <v>1469</v>
      </c>
      <c r="S70" s="261" t="s">
        <v>371</v>
      </c>
      <c r="T70" s="261"/>
      <c r="U70" s="261"/>
    </row>
    <row r="71" spans="1:21" ht="14.25" customHeight="1">
      <c r="A71" s="132">
        <v>43564</v>
      </c>
      <c r="B71" s="134">
        <v>1184476</v>
      </c>
      <c r="C71" s="134" t="s">
        <v>5242</v>
      </c>
      <c r="D71" s="134" t="s">
        <v>5447</v>
      </c>
      <c r="E71" s="134">
        <v>56</v>
      </c>
      <c r="F71" s="134" t="s">
        <v>20</v>
      </c>
      <c r="G71" s="134" t="s">
        <v>5448</v>
      </c>
      <c r="H71" s="144" t="s">
        <v>1041</v>
      </c>
      <c r="I71" s="261" t="s">
        <v>5449</v>
      </c>
      <c r="J71" s="261" t="s">
        <v>1034</v>
      </c>
      <c r="K71" s="148">
        <v>7.9</v>
      </c>
      <c r="L71" s="134">
        <v>1.1399999999999999</v>
      </c>
      <c r="M71" s="134">
        <v>42</v>
      </c>
      <c r="N71" s="250">
        <v>47.879999999999995</v>
      </c>
      <c r="O71" s="250">
        <v>24.243037974683542</v>
      </c>
      <c r="P71" s="261">
        <v>10</v>
      </c>
      <c r="Q71" s="250">
        <f>N71-O71-P71</f>
        <v>13.636962025316453</v>
      </c>
      <c r="R71" s="250"/>
      <c r="S71" s="261" t="s">
        <v>371</v>
      </c>
      <c r="T71" s="261"/>
      <c r="U71" s="261"/>
    </row>
    <row r="72" spans="1:21" ht="14.25" customHeight="1">
      <c r="A72" s="132">
        <v>43599</v>
      </c>
      <c r="B72" s="134">
        <v>1197719</v>
      </c>
      <c r="C72" s="134" t="s">
        <v>5242</v>
      </c>
      <c r="D72" s="134" t="s">
        <v>5467</v>
      </c>
      <c r="E72" s="134">
        <v>74</v>
      </c>
      <c r="F72" s="134" t="s">
        <v>20</v>
      </c>
      <c r="G72" s="134" t="s">
        <v>5468</v>
      </c>
      <c r="H72" s="144" t="s">
        <v>1041</v>
      </c>
      <c r="I72" s="134" t="s">
        <v>5469</v>
      </c>
      <c r="J72" s="134" t="s">
        <v>1034</v>
      </c>
      <c r="K72" s="148">
        <v>7.9</v>
      </c>
      <c r="L72" s="134">
        <v>0.41</v>
      </c>
      <c r="M72" s="134">
        <v>42</v>
      </c>
      <c r="N72" s="250">
        <v>17.22</v>
      </c>
      <c r="O72" s="250">
        <v>7.2199999999999989</v>
      </c>
      <c r="P72" s="261">
        <v>10</v>
      </c>
      <c r="Q72" s="250">
        <f>N72-O72-P72</f>
        <v>0</v>
      </c>
      <c r="R72" s="250"/>
      <c r="S72" s="261" t="s">
        <v>371</v>
      </c>
      <c r="T72" s="261"/>
      <c r="U72" s="261"/>
    </row>
    <row r="73" spans="1:21" ht="14.25" customHeight="1">
      <c r="A73" s="1">
        <v>43612</v>
      </c>
      <c r="B73" s="261">
        <v>1203053</v>
      </c>
      <c r="C73" s="261" t="s">
        <v>5242</v>
      </c>
      <c r="D73" s="261" t="s">
        <v>5427</v>
      </c>
      <c r="E73" s="261">
        <v>75</v>
      </c>
      <c r="F73" s="261" t="s">
        <v>41</v>
      </c>
      <c r="G73" s="261" t="s">
        <v>5428</v>
      </c>
      <c r="H73" s="42" t="s">
        <v>1041</v>
      </c>
      <c r="I73" s="261" t="s">
        <v>5429</v>
      </c>
      <c r="J73" s="261" t="s">
        <v>1034</v>
      </c>
      <c r="K73" s="100">
        <v>7.9</v>
      </c>
      <c r="L73" s="261">
        <v>2.2000000000000002</v>
      </c>
      <c r="M73" s="261">
        <v>42</v>
      </c>
      <c r="N73" s="250">
        <v>92.4</v>
      </c>
      <c r="O73" s="250">
        <v>40</v>
      </c>
      <c r="P73" s="261">
        <v>10</v>
      </c>
      <c r="Q73" s="250">
        <f>N73-O73-P73</f>
        <v>42.400000000000006</v>
      </c>
      <c r="R73" s="250"/>
      <c r="S73" s="26"/>
      <c r="T73" s="261"/>
      <c r="U73" s="261">
        <v>23.4</v>
      </c>
    </row>
    <row r="74" spans="1:21" ht="14.25" customHeight="1">
      <c r="A74" s="1">
        <v>43613</v>
      </c>
      <c r="B74" s="261">
        <v>1202501</v>
      </c>
      <c r="C74" s="261" t="s">
        <v>5242</v>
      </c>
      <c r="D74" s="261" t="s">
        <v>5418</v>
      </c>
      <c r="E74" s="261">
        <v>48</v>
      </c>
      <c r="F74" s="261" t="s">
        <v>41</v>
      </c>
      <c r="G74" s="261" t="s">
        <v>5419</v>
      </c>
      <c r="H74" s="42" t="s">
        <v>1041</v>
      </c>
      <c r="I74" s="261" t="s">
        <v>5420</v>
      </c>
      <c r="J74" s="261" t="s">
        <v>1034</v>
      </c>
      <c r="K74" s="100">
        <v>7.9</v>
      </c>
      <c r="L74" s="261">
        <v>2.64</v>
      </c>
      <c r="M74" s="261">
        <v>42</v>
      </c>
      <c r="N74" s="250">
        <v>110.88000000000001</v>
      </c>
      <c r="O74" s="250">
        <v>40</v>
      </c>
      <c r="P74" s="261">
        <v>10</v>
      </c>
      <c r="Q74" s="250">
        <f>N74-O74-P74</f>
        <v>60.88000000000001</v>
      </c>
      <c r="R74" s="250"/>
      <c r="S74" s="26"/>
      <c r="T74" s="261"/>
      <c r="U74" s="261">
        <v>82.6</v>
      </c>
    </row>
    <row r="75" spans="1:21" ht="14.25" customHeight="1">
      <c r="A75" s="1">
        <v>43615</v>
      </c>
      <c r="B75" s="261">
        <v>1204905</v>
      </c>
      <c r="C75" s="261" t="s">
        <v>5242</v>
      </c>
      <c r="D75" s="261" t="s">
        <v>5430</v>
      </c>
      <c r="E75" s="261">
        <v>73</v>
      </c>
      <c r="F75" s="261" t="s">
        <v>41</v>
      </c>
      <c r="G75" s="261" t="s">
        <v>5431</v>
      </c>
      <c r="H75" s="42" t="s">
        <v>1041</v>
      </c>
      <c r="I75" s="261" t="s">
        <v>5432</v>
      </c>
      <c r="J75" s="261" t="s">
        <v>1034</v>
      </c>
      <c r="K75" s="100">
        <v>6.4</v>
      </c>
      <c r="L75" s="261">
        <v>1.75</v>
      </c>
      <c r="M75" s="261">
        <v>42</v>
      </c>
      <c r="N75" s="250">
        <v>73.5</v>
      </c>
      <c r="O75" s="250">
        <v>40</v>
      </c>
      <c r="P75" s="261">
        <v>10</v>
      </c>
      <c r="Q75" s="261"/>
      <c r="R75" s="261"/>
      <c r="S75" s="261" t="s">
        <v>371</v>
      </c>
      <c r="T75" s="261"/>
      <c r="U75" s="261"/>
    </row>
    <row r="76" spans="1:21" ht="14.25" customHeight="1">
      <c r="A76" s="132">
        <v>43619</v>
      </c>
      <c r="B76" s="134">
        <v>1201402</v>
      </c>
      <c r="C76" s="134" t="s">
        <v>5242</v>
      </c>
      <c r="D76" s="134" t="s">
        <v>5438</v>
      </c>
      <c r="E76" s="134">
        <v>50</v>
      </c>
      <c r="F76" s="134" t="s">
        <v>20</v>
      </c>
      <c r="G76" s="134" t="s">
        <v>5439</v>
      </c>
      <c r="H76" s="144" t="s">
        <v>1041</v>
      </c>
      <c r="I76" s="134" t="s">
        <v>5440</v>
      </c>
      <c r="J76" s="261" t="s">
        <v>1034</v>
      </c>
      <c r="K76" s="148">
        <v>7.9</v>
      </c>
      <c r="L76" s="134">
        <v>1.5</v>
      </c>
      <c r="M76" s="134">
        <v>42</v>
      </c>
      <c r="N76" s="250">
        <v>63</v>
      </c>
      <c r="O76" s="250">
        <v>31.898734177215189</v>
      </c>
      <c r="P76" s="261">
        <v>10</v>
      </c>
      <c r="Q76" s="261"/>
      <c r="R76" s="261"/>
      <c r="S76" s="261" t="s">
        <v>371</v>
      </c>
      <c r="T76" s="261"/>
      <c r="U76" s="261"/>
    </row>
    <row r="77" spans="1:21" ht="14.25" customHeight="1">
      <c r="A77" s="1">
        <v>43622</v>
      </c>
      <c r="B77" s="261">
        <v>1206218</v>
      </c>
      <c r="C77" s="261" t="s">
        <v>5242</v>
      </c>
      <c r="D77" s="261" t="s">
        <v>5433</v>
      </c>
      <c r="E77" s="261">
        <v>71</v>
      </c>
      <c r="F77" s="261" t="s">
        <v>41</v>
      </c>
      <c r="G77" s="261" t="s">
        <v>5434</v>
      </c>
      <c r="H77" s="42" t="s">
        <v>1041</v>
      </c>
      <c r="I77" s="261" t="s">
        <v>5435</v>
      </c>
      <c r="J77" s="261" t="s">
        <v>1034</v>
      </c>
      <c r="K77" s="100">
        <v>7.9</v>
      </c>
      <c r="L77" s="261">
        <v>1.75</v>
      </c>
      <c r="M77" s="261">
        <v>42</v>
      </c>
      <c r="N77" s="250">
        <v>73.5</v>
      </c>
      <c r="O77" s="250">
        <v>37.215189873417721</v>
      </c>
      <c r="P77" s="261">
        <v>10</v>
      </c>
      <c r="Q77" s="261"/>
      <c r="R77" s="261" t="s">
        <v>1469</v>
      </c>
      <c r="S77" s="261" t="s">
        <v>371</v>
      </c>
      <c r="T77" s="261"/>
      <c r="U77" s="261"/>
    </row>
    <row r="78" spans="1:21" ht="14.25" customHeight="1">
      <c r="A78" s="132">
        <v>43626</v>
      </c>
      <c r="B78" s="134">
        <v>1208722</v>
      </c>
      <c r="C78" s="134" t="s">
        <v>5242</v>
      </c>
      <c r="D78" s="134" t="s">
        <v>5464</v>
      </c>
      <c r="E78" s="134">
        <v>64</v>
      </c>
      <c r="F78" s="134" t="s">
        <v>20</v>
      </c>
      <c r="G78" s="134" t="s">
        <v>5465</v>
      </c>
      <c r="H78" s="144" t="s">
        <v>1041</v>
      </c>
      <c r="I78" s="261" t="s">
        <v>5466</v>
      </c>
      <c r="J78" s="261" t="s">
        <v>1034</v>
      </c>
      <c r="K78" s="148">
        <v>6.4</v>
      </c>
      <c r="L78" s="134">
        <v>0.63600000000000001</v>
      </c>
      <c r="M78" s="134">
        <v>42</v>
      </c>
      <c r="N78" s="250">
        <v>26.712</v>
      </c>
      <c r="O78" s="250">
        <v>16.695</v>
      </c>
      <c r="P78" s="261">
        <v>10</v>
      </c>
      <c r="Q78" s="261"/>
      <c r="R78" s="261" t="s">
        <v>1469</v>
      </c>
      <c r="S78" s="261" t="s">
        <v>371</v>
      </c>
      <c r="T78" s="261"/>
      <c r="U78" s="261"/>
    </row>
    <row r="79" spans="1:21" ht="14.25" customHeight="1">
      <c r="A79" s="132">
        <v>43626</v>
      </c>
      <c r="B79" s="134">
        <v>1208699</v>
      </c>
      <c r="C79" s="134" t="s">
        <v>5242</v>
      </c>
      <c r="D79" s="134" t="s">
        <v>5461</v>
      </c>
      <c r="E79" s="134">
        <v>72</v>
      </c>
      <c r="F79" s="134" t="s">
        <v>20</v>
      </c>
      <c r="G79" s="134" t="s">
        <v>5462</v>
      </c>
      <c r="H79" s="144" t="s">
        <v>1041</v>
      </c>
      <c r="I79" s="261" t="s">
        <v>5463</v>
      </c>
      <c r="J79" s="261" t="s">
        <v>1034</v>
      </c>
      <c r="K79" s="148">
        <v>6.1</v>
      </c>
      <c r="L79" s="134">
        <v>0.68200000000000005</v>
      </c>
      <c r="M79" s="134">
        <v>42</v>
      </c>
      <c r="N79" s="250">
        <v>28.644000000000002</v>
      </c>
      <c r="O79" s="250">
        <v>18.644000000000002</v>
      </c>
      <c r="P79" s="261">
        <v>10</v>
      </c>
      <c r="Q79" s="261"/>
      <c r="R79" s="261"/>
      <c r="S79" s="261" t="s">
        <v>371</v>
      </c>
      <c r="T79" s="261"/>
      <c r="U79" s="261"/>
    </row>
    <row r="80" spans="1:21" ht="14.25" customHeight="1">
      <c r="A80" s="132">
        <v>43626</v>
      </c>
      <c r="B80" s="134">
        <v>1208681</v>
      </c>
      <c r="C80" s="134" t="s">
        <v>5242</v>
      </c>
      <c r="D80" s="134" t="s">
        <v>5450</v>
      </c>
      <c r="E80" s="134">
        <v>56</v>
      </c>
      <c r="F80" s="134" t="s">
        <v>20</v>
      </c>
      <c r="G80" s="134" t="s">
        <v>5451</v>
      </c>
      <c r="H80" s="144" t="s">
        <v>1041</v>
      </c>
      <c r="I80" s="261" t="s">
        <v>5452</v>
      </c>
      <c r="J80" s="261" t="s">
        <v>1034</v>
      </c>
      <c r="K80" s="148">
        <v>7.9</v>
      </c>
      <c r="L80" s="134">
        <v>1.03</v>
      </c>
      <c r="M80" s="134">
        <v>38</v>
      </c>
      <c r="N80" s="250">
        <v>39.14</v>
      </c>
      <c r="O80" s="250">
        <v>19.817721518987341</v>
      </c>
      <c r="P80" s="261">
        <v>10</v>
      </c>
      <c r="Q80" s="261"/>
      <c r="R80" s="261"/>
      <c r="S80" s="26"/>
      <c r="T80" s="261"/>
      <c r="U80" s="261">
        <v>88.6</v>
      </c>
    </row>
    <row r="81" spans="1:21" ht="14.25" customHeight="1">
      <c r="A81" s="1">
        <v>43626</v>
      </c>
      <c r="B81" s="261">
        <v>1209066</v>
      </c>
      <c r="C81" s="261" t="s">
        <v>5242</v>
      </c>
      <c r="D81" s="261" t="s">
        <v>5424</v>
      </c>
      <c r="E81" s="261">
        <v>64</v>
      </c>
      <c r="F81" s="261" t="s">
        <v>41</v>
      </c>
      <c r="G81" s="261" t="s">
        <v>5425</v>
      </c>
      <c r="H81" s="42" t="s">
        <v>1041</v>
      </c>
      <c r="I81" s="261" t="s">
        <v>5426</v>
      </c>
      <c r="J81" s="261" t="s">
        <v>1034</v>
      </c>
      <c r="K81" s="100">
        <v>6.9</v>
      </c>
      <c r="L81" s="261">
        <v>2.2599999999999998</v>
      </c>
      <c r="M81" s="261">
        <v>40</v>
      </c>
      <c r="N81" s="250">
        <v>90.399999999999991</v>
      </c>
      <c r="O81" s="250">
        <v>40</v>
      </c>
      <c r="P81" s="261">
        <v>10</v>
      </c>
      <c r="Q81" s="261"/>
      <c r="R81" s="261"/>
      <c r="S81" s="26"/>
      <c r="T81" s="261"/>
      <c r="U81" s="261">
        <v>68.5</v>
      </c>
    </row>
    <row r="82" spans="1:21" ht="14.25" customHeight="1">
      <c r="A82" s="1">
        <v>43626</v>
      </c>
      <c r="B82" s="261">
        <v>1207495</v>
      </c>
      <c r="C82" s="261" t="s">
        <v>5242</v>
      </c>
      <c r="D82" s="261" t="s">
        <v>5421</v>
      </c>
      <c r="E82" s="261">
        <v>64</v>
      </c>
      <c r="F82" s="261" t="s">
        <v>41</v>
      </c>
      <c r="G82" s="261" t="s">
        <v>5422</v>
      </c>
      <c r="H82" s="42" t="s">
        <v>1041</v>
      </c>
      <c r="I82" s="261" t="s">
        <v>5423</v>
      </c>
      <c r="J82" s="261" t="s">
        <v>1034</v>
      </c>
      <c r="K82" s="100">
        <v>7.2</v>
      </c>
      <c r="L82" s="261">
        <v>2.56</v>
      </c>
      <c r="M82" s="261">
        <v>40</v>
      </c>
      <c r="N82" s="250">
        <v>102.4</v>
      </c>
      <c r="O82" s="250">
        <v>40</v>
      </c>
      <c r="P82" s="261">
        <v>10</v>
      </c>
      <c r="Q82" s="261"/>
      <c r="R82" s="261"/>
      <c r="S82" s="261" t="s">
        <v>371</v>
      </c>
      <c r="T82" s="261"/>
      <c r="U82" s="261"/>
    </row>
    <row r="83" spans="1:21" ht="14.25" customHeight="1">
      <c r="A83" s="1">
        <v>43633</v>
      </c>
      <c r="B83" s="261">
        <v>1208157</v>
      </c>
      <c r="C83" s="261" t="s">
        <v>5242</v>
      </c>
      <c r="D83" s="261" t="s">
        <v>5415</v>
      </c>
      <c r="E83" s="261">
        <v>68</v>
      </c>
      <c r="F83" s="261" t="s">
        <v>20</v>
      </c>
      <c r="G83" s="261" t="s">
        <v>5416</v>
      </c>
      <c r="H83" s="42" t="s">
        <v>1041</v>
      </c>
      <c r="I83" s="261" t="s">
        <v>5417</v>
      </c>
      <c r="J83" s="261" t="s">
        <v>1034</v>
      </c>
      <c r="K83" s="100">
        <v>7.1</v>
      </c>
      <c r="L83" s="261">
        <v>2.76</v>
      </c>
      <c r="M83" s="261">
        <v>40</v>
      </c>
      <c r="N83" s="250">
        <v>110.39999999999999</v>
      </c>
      <c r="O83" s="69">
        <v>40</v>
      </c>
      <c r="P83" s="261">
        <v>10</v>
      </c>
      <c r="Q83" s="261"/>
      <c r="R83" s="261"/>
      <c r="S83" s="26"/>
      <c r="T83" s="261"/>
      <c r="U83" s="261">
        <v>85</v>
      </c>
    </row>
    <row r="84" spans="1:21" ht="14.25" customHeight="1">
      <c r="A84" s="145">
        <v>43633</v>
      </c>
      <c r="B84" s="146">
        <v>1209110</v>
      </c>
      <c r="C84" s="146" t="s">
        <v>5242</v>
      </c>
      <c r="D84" s="146" t="s">
        <v>5444</v>
      </c>
      <c r="E84" s="146">
        <v>59</v>
      </c>
      <c r="F84" s="146" t="s">
        <v>20</v>
      </c>
      <c r="G84" s="146" t="s">
        <v>5445</v>
      </c>
      <c r="H84" s="147" t="s">
        <v>1041</v>
      </c>
      <c r="I84" s="26" t="s">
        <v>5446</v>
      </c>
      <c r="J84" s="261" t="s">
        <v>1034</v>
      </c>
      <c r="K84" s="149">
        <v>7.8</v>
      </c>
      <c r="L84" s="150">
        <v>1.18</v>
      </c>
      <c r="M84" s="146">
        <v>40</v>
      </c>
      <c r="N84" s="27">
        <v>47.199999999999996</v>
      </c>
      <c r="O84" s="139">
        <v>18.399999999999999</v>
      </c>
      <c r="P84" s="261">
        <v>10</v>
      </c>
      <c r="Q84" s="261"/>
      <c r="R84" s="261"/>
      <c r="S84" s="261"/>
      <c r="T84" s="261"/>
      <c r="U84" s="261"/>
    </row>
    <row r="85" spans="1:21" ht="14.25" customHeight="1">
      <c r="A85" s="134"/>
      <c r="B85" s="134"/>
      <c r="C85" s="134" t="s">
        <v>5242</v>
      </c>
      <c r="D85" s="134"/>
      <c r="E85" s="134"/>
      <c r="F85" s="134"/>
      <c r="G85" s="159" t="s">
        <v>5456</v>
      </c>
      <c r="H85" s="144" t="s">
        <v>1041</v>
      </c>
      <c r="I85" s="261" t="s">
        <v>5457</v>
      </c>
      <c r="J85" s="261" t="s">
        <v>1034</v>
      </c>
      <c r="K85" s="148">
        <v>7.9</v>
      </c>
      <c r="L85" s="134">
        <v>0.88800000000000001</v>
      </c>
      <c r="M85" s="134">
        <v>40</v>
      </c>
      <c r="N85" s="250">
        <v>35.520000000000003</v>
      </c>
      <c r="O85" s="140">
        <v>17.984810126582278</v>
      </c>
      <c r="P85" s="261">
        <v>10</v>
      </c>
      <c r="Q85" s="261"/>
      <c r="R85" s="261"/>
      <c r="S85" s="61">
        <v>20191023</v>
      </c>
      <c r="T85" s="261"/>
      <c r="U85" s="261"/>
    </row>
    <row r="86" spans="1:21" ht="14.25" customHeight="1">
      <c r="A86" s="261"/>
      <c r="B86" s="261"/>
      <c r="C86" s="261" t="s">
        <v>5242</v>
      </c>
      <c r="D86" s="261"/>
      <c r="E86" s="261"/>
      <c r="F86" s="261"/>
      <c r="G86" s="32" t="s">
        <v>5413</v>
      </c>
      <c r="H86" s="42" t="s">
        <v>1041</v>
      </c>
      <c r="I86" s="261" t="s">
        <v>5414</v>
      </c>
      <c r="J86" s="261" t="s">
        <v>1034</v>
      </c>
      <c r="K86" s="100">
        <v>7.9</v>
      </c>
      <c r="L86" s="261">
        <v>3.86</v>
      </c>
      <c r="M86" s="261">
        <v>40</v>
      </c>
      <c r="N86" s="250">
        <v>154.4</v>
      </c>
      <c r="O86" s="140">
        <v>40</v>
      </c>
      <c r="P86" s="261">
        <v>10</v>
      </c>
      <c r="Q86" s="261"/>
      <c r="R86" s="261"/>
      <c r="S86" s="61">
        <v>20191023</v>
      </c>
      <c r="T86" s="261"/>
      <c r="U86" s="261"/>
    </row>
    <row r="87" spans="1:21" ht="14.25" customHeight="1">
      <c r="A87" s="134"/>
      <c r="B87" s="134"/>
      <c r="C87" s="134" t="s">
        <v>5242</v>
      </c>
      <c r="D87" s="134"/>
      <c r="E87" s="134"/>
      <c r="F87" s="134"/>
      <c r="G87" s="159" t="s">
        <v>5436</v>
      </c>
      <c r="H87" s="144" t="s">
        <v>1041</v>
      </c>
      <c r="I87" s="261" t="s">
        <v>5437</v>
      </c>
      <c r="J87" s="261" t="s">
        <v>1034</v>
      </c>
      <c r="K87" s="148">
        <v>7.2</v>
      </c>
      <c r="L87" s="134">
        <v>1.54</v>
      </c>
      <c r="M87" s="134">
        <v>40</v>
      </c>
      <c r="N87" s="250">
        <v>61.6</v>
      </c>
      <c r="O87" s="140">
        <v>34.222222222222221</v>
      </c>
      <c r="P87" s="261">
        <v>10</v>
      </c>
      <c r="Q87" s="261"/>
      <c r="R87" s="261"/>
      <c r="S87" s="61">
        <v>20191023</v>
      </c>
      <c r="T87" s="261"/>
      <c r="U87" s="261"/>
    </row>
    <row r="88" spans="1:21" ht="14.25" customHeight="1">
      <c r="A88" s="74">
        <v>43635</v>
      </c>
      <c r="B88" s="263">
        <v>1207263</v>
      </c>
      <c r="C88" s="264" t="s">
        <v>5470</v>
      </c>
      <c r="D88" s="263" t="s">
        <v>5495</v>
      </c>
      <c r="E88" s="263">
        <v>57</v>
      </c>
      <c r="F88" s="263" t="s">
        <v>1013</v>
      </c>
      <c r="G88" s="262" t="s">
        <v>5496</v>
      </c>
      <c r="H88" s="75" t="s">
        <v>1159</v>
      </c>
      <c r="I88" s="261" t="s">
        <v>5497</v>
      </c>
      <c r="J88" s="261" t="s">
        <v>1034</v>
      </c>
      <c r="K88" s="100">
        <v>5.7</v>
      </c>
      <c r="L88" s="134">
        <v>0.41599999999999998</v>
      </c>
      <c r="M88" s="134">
        <v>42</v>
      </c>
      <c r="N88" s="250">
        <v>17.471999999999998</v>
      </c>
      <c r="O88" s="140" t="s">
        <v>1019</v>
      </c>
      <c r="P88" s="261">
        <v>10</v>
      </c>
      <c r="Q88" s="261"/>
      <c r="R88" s="261"/>
      <c r="S88" s="261"/>
      <c r="T88" s="261"/>
      <c r="U88" s="261"/>
    </row>
    <row r="89" spans="1:21" ht="14.25" customHeight="1">
      <c r="A89" s="74">
        <v>43637</v>
      </c>
      <c r="B89" s="263">
        <v>1211400</v>
      </c>
      <c r="C89" s="264" t="s">
        <v>5470</v>
      </c>
      <c r="D89" s="263" t="s">
        <v>5492</v>
      </c>
      <c r="E89" s="263">
        <v>75</v>
      </c>
      <c r="F89" s="263" t="s">
        <v>1013</v>
      </c>
      <c r="G89" s="262" t="s">
        <v>5493</v>
      </c>
      <c r="H89" s="75" t="s">
        <v>1159</v>
      </c>
      <c r="I89" s="261" t="s">
        <v>5494</v>
      </c>
      <c r="J89" s="261" t="s">
        <v>1034</v>
      </c>
      <c r="K89" s="100">
        <v>7.6</v>
      </c>
      <c r="L89" s="134">
        <v>0.42</v>
      </c>
      <c r="M89" s="134">
        <v>42</v>
      </c>
      <c r="N89" s="250">
        <v>17.64</v>
      </c>
      <c r="O89" s="140" t="s">
        <v>1019</v>
      </c>
      <c r="P89" s="261">
        <v>10</v>
      </c>
      <c r="Q89" s="261"/>
      <c r="R89" s="261"/>
      <c r="S89" s="261"/>
      <c r="T89" s="261"/>
      <c r="U89" s="261"/>
    </row>
    <row r="90" spans="1:21" ht="14.25" customHeight="1">
      <c r="A90" s="74">
        <v>43637</v>
      </c>
      <c r="B90" s="263">
        <v>1211613</v>
      </c>
      <c r="C90" s="264" t="s">
        <v>5470</v>
      </c>
      <c r="D90" s="263" t="s">
        <v>5483</v>
      </c>
      <c r="E90" s="263">
        <v>58</v>
      </c>
      <c r="F90" s="263" t="s">
        <v>1013</v>
      </c>
      <c r="G90" s="262" t="s">
        <v>5484</v>
      </c>
      <c r="H90" s="75" t="s">
        <v>1159</v>
      </c>
      <c r="I90" s="134" t="s">
        <v>5485</v>
      </c>
      <c r="J90" s="261" t="s">
        <v>1034</v>
      </c>
      <c r="K90" s="100">
        <v>5.9</v>
      </c>
      <c r="L90" s="261">
        <v>1.41</v>
      </c>
      <c r="M90" s="261">
        <v>42</v>
      </c>
      <c r="N90" s="250">
        <v>59.22</v>
      </c>
      <c r="O90" s="140">
        <v>40</v>
      </c>
      <c r="P90" s="261">
        <v>10</v>
      </c>
      <c r="Q90" s="261"/>
      <c r="R90" s="261"/>
      <c r="S90" s="261"/>
      <c r="T90" s="261"/>
      <c r="U90" s="261"/>
    </row>
    <row r="91" spans="1:21" ht="14.25" customHeight="1">
      <c r="A91" s="74">
        <v>43640</v>
      </c>
      <c r="B91" s="263">
        <v>1201402</v>
      </c>
      <c r="C91" s="264" t="s">
        <v>5470</v>
      </c>
      <c r="D91" s="263" t="s">
        <v>5477</v>
      </c>
      <c r="E91" s="263">
        <v>50</v>
      </c>
      <c r="F91" s="263" t="s">
        <v>1013</v>
      </c>
      <c r="G91" s="262" t="s">
        <v>5478</v>
      </c>
      <c r="H91" s="75" t="s">
        <v>1159</v>
      </c>
      <c r="I91" s="261" t="s">
        <v>5479</v>
      </c>
      <c r="J91" s="261" t="s">
        <v>1034</v>
      </c>
      <c r="K91" s="100">
        <v>7.9</v>
      </c>
      <c r="L91" s="261">
        <v>1.63</v>
      </c>
      <c r="M91" s="261">
        <v>36</v>
      </c>
      <c r="N91" s="250">
        <v>58.679999999999993</v>
      </c>
      <c r="O91" s="140">
        <v>29.711392405063286</v>
      </c>
      <c r="P91" s="261">
        <v>10</v>
      </c>
      <c r="Q91" s="261"/>
      <c r="R91" s="261"/>
      <c r="S91" s="261"/>
      <c r="T91" s="261"/>
      <c r="U91" s="261"/>
    </row>
    <row r="92" spans="1:21" ht="14.25" customHeight="1">
      <c r="A92" s="74">
        <v>43641</v>
      </c>
      <c r="B92" s="263">
        <v>1211701</v>
      </c>
      <c r="C92" s="264" t="s">
        <v>5470</v>
      </c>
      <c r="D92" s="263" t="s">
        <v>5480</v>
      </c>
      <c r="E92" s="263">
        <v>78</v>
      </c>
      <c r="F92" s="263" t="s">
        <v>1021</v>
      </c>
      <c r="G92" s="264" t="s">
        <v>5481</v>
      </c>
      <c r="H92" s="75" t="s">
        <v>1159</v>
      </c>
      <c r="I92" s="261" t="s">
        <v>5482</v>
      </c>
      <c r="J92" s="261" t="s">
        <v>1034</v>
      </c>
      <c r="K92" s="100">
        <v>7.7</v>
      </c>
      <c r="L92" s="261">
        <v>1.58</v>
      </c>
      <c r="M92" s="261">
        <v>42</v>
      </c>
      <c r="N92" s="250">
        <v>66.36</v>
      </c>
      <c r="O92" s="140">
        <v>34.472727272727269</v>
      </c>
      <c r="P92" s="261">
        <v>10</v>
      </c>
      <c r="Q92" s="261"/>
      <c r="R92" s="261"/>
      <c r="S92" s="61">
        <v>20191023</v>
      </c>
      <c r="T92" s="261"/>
      <c r="U92" s="261"/>
    </row>
    <row r="93" spans="1:21" ht="14.25" customHeight="1">
      <c r="A93" s="74">
        <v>43641</v>
      </c>
      <c r="B93" s="263">
        <v>1212692</v>
      </c>
      <c r="C93" s="264" t="s">
        <v>5470</v>
      </c>
      <c r="D93" s="263" t="s">
        <v>5498</v>
      </c>
      <c r="E93" s="263">
        <v>55</v>
      </c>
      <c r="F93" s="263" t="s">
        <v>1013</v>
      </c>
      <c r="G93" s="262" t="s">
        <v>5499</v>
      </c>
      <c r="H93" s="75" t="s">
        <v>1159</v>
      </c>
      <c r="I93" s="134" t="s">
        <v>5500</v>
      </c>
      <c r="J93" s="134" t="s">
        <v>1034</v>
      </c>
      <c r="K93" s="148">
        <v>4.9000000000000004</v>
      </c>
      <c r="L93" s="134">
        <v>0.192</v>
      </c>
      <c r="M93" s="134">
        <v>42</v>
      </c>
      <c r="N93" s="250">
        <v>8.0640000000000001</v>
      </c>
      <c r="O93" s="140" t="s">
        <v>1019</v>
      </c>
      <c r="P93" s="160">
        <v>7.68</v>
      </c>
      <c r="Q93" s="261"/>
      <c r="R93" s="261"/>
      <c r="S93" s="261"/>
      <c r="T93" s="261"/>
      <c r="U93" s="261"/>
    </row>
    <row r="94" spans="1:21" ht="14.25" customHeight="1">
      <c r="A94" s="74">
        <v>43644</v>
      </c>
      <c r="B94" s="263">
        <v>1212526</v>
      </c>
      <c r="C94" s="264" t="s">
        <v>5470</v>
      </c>
      <c r="D94" s="262" t="s">
        <v>5489</v>
      </c>
      <c r="E94" s="263">
        <v>65</v>
      </c>
      <c r="F94" s="263" t="s">
        <v>1013</v>
      </c>
      <c r="G94" s="262" t="s">
        <v>5490</v>
      </c>
      <c r="H94" s="75" t="s">
        <v>1159</v>
      </c>
      <c r="I94" s="261" t="s">
        <v>5491</v>
      </c>
      <c r="J94" s="261" t="s">
        <v>1034</v>
      </c>
      <c r="K94" s="100">
        <v>7.7</v>
      </c>
      <c r="L94" s="261">
        <v>0.80600000000000005</v>
      </c>
      <c r="M94" s="261">
        <v>42</v>
      </c>
      <c r="N94" s="250">
        <v>33.852000000000004</v>
      </c>
      <c r="O94" s="140">
        <v>17.585454545454546</v>
      </c>
      <c r="P94" s="261">
        <v>10</v>
      </c>
      <c r="Q94" s="261"/>
      <c r="R94" s="261"/>
      <c r="S94" s="261"/>
      <c r="T94" s="261"/>
      <c r="U94" s="261"/>
    </row>
    <row r="95" spans="1:21" ht="14.25" customHeight="1">
      <c r="A95" s="74">
        <v>43647</v>
      </c>
      <c r="B95" s="263">
        <v>1212570</v>
      </c>
      <c r="C95" s="264" t="s">
        <v>5470</v>
      </c>
      <c r="D95" s="262" t="s">
        <v>5486</v>
      </c>
      <c r="E95" s="263">
        <v>72</v>
      </c>
      <c r="F95" s="262" t="s">
        <v>1021</v>
      </c>
      <c r="G95" s="262" t="s">
        <v>5487</v>
      </c>
      <c r="H95" s="75" t="s">
        <v>1159</v>
      </c>
      <c r="I95" s="261" t="s">
        <v>5488</v>
      </c>
      <c r="J95" s="261" t="s">
        <v>1034</v>
      </c>
      <c r="K95" s="100">
        <v>7.9</v>
      </c>
      <c r="L95" s="261">
        <v>1.1000000000000001</v>
      </c>
      <c r="M95" s="261">
        <v>36</v>
      </c>
      <c r="N95" s="250">
        <v>39.6</v>
      </c>
      <c r="O95" s="140">
        <v>20.050632911392405</v>
      </c>
      <c r="P95" s="261">
        <v>10</v>
      </c>
      <c r="Q95" s="261"/>
      <c r="R95" s="261"/>
      <c r="S95" s="261"/>
      <c r="T95" s="261"/>
      <c r="U95" s="261"/>
    </row>
    <row r="96" spans="1:21" ht="14.25" customHeight="1">
      <c r="A96" s="74">
        <v>43647</v>
      </c>
      <c r="B96" s="263">
        <v>1155985</v>
      </c>
      <c r="C96" s="264" t="s">
        <v>5470</v>
      </c>
      <c r="D96" s="262" t="s">
        <v>5474</v>
      </c>
      <c r="E96" s="263">
        <v>64</v>
      </c>
      <c r="F96" s="263" t="s">
        <v>1013</v>
      </c>
      <c r="G96" s="262" t="s">
        <v>5475</v>
      </c>
      <c r="H96" s="75" t="s">
        <v>1159</v>
      </c>
      <c r="I96" s="261" t="s">
        <v>5476</v>
      </c>
      <c r="J96" s="261" t="s">
        <v>1034</v>
      </c>
      <c r="K96" s="100">
        <v>7.1</v>
      </c>
      <c r="L96" s="261">
        <v>2.2400000000000002</v>
      </c>
      <c r="M96" s="261">
        <v>42</v>
      </c>
      <c r="N96" s="250">
        <v>94.080000000000013</v>
      </c>
      <c r="O96" s="140">
        <v>40</v>
      </c>
      <c r="P96" s="261">
        <v>10</v>
      </c>
      <c r="Q96" s="261"/>
      <c r="R96" s="261"/>
      <c r="S96" s="261"/>
      <c r="T96" s="261"/>
      <c r="U96" s="261"/>
    </row>
    <row r="97" spans="1:21" ht="14.25" customHeight="1">
      <c r="A97" s="74">
        <v>43651</v>
      </c>
      <c r="B97" s="263">
        <v>1208124</v>
      </c>
      <c r="C97" s="264" t="s">
        <v>5470</v>
      </c>
      <c r="D97" s="262" t="s">
        <v>5471</v>
      </c>
      <c r="E97" s="263">
        <v>40</v>
      </c>
      <c r="F97" s="262" t="s">
        <v>1021</v>
      </c>
      <c r="G97" s="278" t="s">
        <v>5472</v>
      </c>
      <c r="H97" s="75" t="s">
        <v>1159</v>
      </c>
      <c r="I97" s="37" t="s">
        <v>5473</v>
      </c>
      <c r="J97" s="261" t="s">
        <v>1034</v>
      </c>
      <c r="K97" s="100">
        <v>7.8</v>
      </c>
      <c r="L97" s="261">
        <v>2.86</v>
      </c>
      <c r="M97" s="261">
        <v>42</v>
      </c>
      <c r="N97" s="250">
        <v>120.11999999999999</v>
      </c>
      <c r="O97" s="140">
        <v>40</v>
      </c>
      <c r="P97" s="261">
        <v>10</v>
      </c>
      <c r="Q97" s="261"/>
      <c r="R97" s="261"/>
      <c r="S97" s="61">
        <v>20191023</v>
      </c>
      <c r="T97" s="261"/>
      <c r="U97" s="261"/>
    </row>
    <row r="98" spans="1:21" ht="15.75" customHeight="1">
      <c r="A98" s="80">
        <v>43654</v>
      </c>
      <c r="B98" s="76">
        <v>1214047</v>
      </c>
      <c r="C98" s="81" t="s">
        <v>5470</v>
      </c>
      <c r="D98" s="76" t="s">
        <v>5507</v>
      </c>
      <c r="E98" s="76">
        <v>66</v>
      </c>
      <c r="F98" s="76" t="s">
        <v>1013</v>
      </c>
      <c r="G98" s="76" t="s">
        <v>5508</v>
      </c>
      <c r="H98" s="75" t="s">
        <v>1037</v>
      </c>
      <c r="I98" s="88" t="s">
        <v>5509</v>
      </c>
      <c r="J98" s="261" t="s">
        <v>1034</v>
      </c>
      <c r="K98" s="100">
        <v>7.3</v>
      </c>
      <c r="L98" s="261">
        <v>3.12</v>
      </c>
      <c r="M98" s="261">
        <v>36</v>
      </c>
      <c r="N98" s="250">
        <v>112.32000000000001</v>
      </c>
      <c r="O98" s="57">
        <v>40</v>
      </c>
      <c r="P98" s="261">
        <v>10</v>
      </c>
      <c r="Q98" s="261"/>
      <c r="R98" s="261"/>
      <c r="S98" s="261"/>
      <c r="T98" s="261"/>
      <c r="U98" s="261"/>
    </row>
    <row r="99" spans="1:21" ht="15.75" customHeight="1">
      <c r="A99" s="74">
        <v>43655</v>
      </c>
      <c r="B99" s="263">
        <v>1215066</v>
      </c>
      <c r="C99" s="78" t="s">
        <v>5470</v>
      </c>
      <c r="D99" s="79" t="s">
        <v>5516</v>
      </c>
      <c r="E99" s="263">
        <v>70</v>
      </c>
      <c r="F99" s="79" t="s">
        <v>1021</v>
      </c>
      <c r="G99" s="264" t="s">
        <v>5517</v>
      </c>
      <c r="H99" s="75" t="s">
        <v>1037</v>
      </c>
      <c r="I99" s="88" t="s">
        <v>5518</v>
      </c>
      <c r="J99" s="261" t="s">
        <v>1034</v>
      </c>
      <c r="K99" s="100">
        <v>7.9</v>
      </c>
      <c r="L99" s="261">
        <v>1.78</v>
      </c>
      <c r="M99" s="261">
        <v>36</v>
      </c>
      <c r="N99" s="250">
        <v>64.08</v>
      </c>
      <c r="O99" s="69">
        <v>32.44556962025316</v>
      </c>
      <c r="P99" s="261">
        <v>10</v>
      </c>
      <c r="Q99" s="261"/>
      <c r="R99" s="261"/>
      <c r="S99" s="61">
        <v>20191023</v>
      </c>
      <c r="T99" s="261"/>
      <c r="U99" s="261"/>
    </row>
    <row r="100" spans="1:21" ht="15.75" customHeight="1">
      <c r="A100" s="74">
        <v>43655</v>
      </c>
      <c r="B100" s="263">
        <v>1215283</v>
      </c>
      <c r="C100" s="78" t="s">
        <v>5470</v>
      </c>
      <c r="D100" s="79" t="s">
        <v>5501</v>
      </c>
      <c r="E100" s="263">
        <v>75</v>
      </c>
      <c r="F100" s="79" t="s">
        <v>1021</v>
      </c>
      <c r="G100" s="264" t="s">
        <v>5502</v>
      </c>
      <c r="H100" s="75" t="s">
        <v>1037</v>
      </c>
      <c r="I100" s="88" t="s">
        <v>5503</v>
      </c>
      <c r="J100" s="261" t="s">
        <v>1034</v>
      </c>
      <c r="K100" s="100">
        <v>7.9</v>
      </c>
      <c r="L100" s="261">
        <v>5.54</v>
      </c>
      <c r="M100" s="261">
        <v>36</v>
      </c>
      <c r="N100" s="250">
        <v>199.44</v>
      </c>
      <c r="O100" s="57">
        <v>40</v>
      </c>
      <c r="P100" s="261">
        <v>10</v>
      </c>
      <c r="Q100" s="261"/>
      <c r="R100" s="261"/>
      <c r="S100" s="61">
        <v>20191023</v>
      </c>
      <c r="T100" s="261"/>
      <c r="U100" s="261"/>
    </row>
    <row r="101" spans="1:21" ht="15.75" customHeight="1">
      <c r="A101" s="74">
        <v>43657</v>
      </c>
      <c r="B101" s="263">
        <v>1215908</v>
      </c>
      <c r="C101" s="78" t="s">
        <v>5470</v>
      </c>
      <c r="D101" s="79" t="s">
        <v>5522</v>
      </c>
      <c r="E101" s="263">
        <v>51</v>
      </c>
      <c r="F101" s="79" t="s">
        <v>1013</v>
      </c>
      <c r="G101" s="262" t="s">
        <v>5523</v>
      </c>
      <c r="H101" s="75" t="s">
        <v>1037</v>
      </c>
      <c r="I101" s="88" t="s">
        <v>5524</v>
      </c>
      <c r="J101" s="261" t="s">
        <v>1034</v>
      </c>
      <c r="K101" s="100">
        <v>7.9</v>
      </c>
      <c r="L101" s="261">
        <v>1.33</v>
      </c>
      <c r="M101" s="261">
        <v>36</v>
      </c>
      <c r="N101" s="250">
        <v>47.88</v>
      </c>
      <c r="O101" s="69">
        <v>24.243037974683546</v>
      </c>
      <c r="P101" s="261">
        <v>10</v>
      </c>
      <c r="Q101" s="261"/>
      <c r="R101" s="261"/>
      <c r="S101" s="261"/>
      <c r="T101" s="261"/>
      <c r="U101" s="261"/>
    </row>
    <row r="102" spans="1:21" ht="15.75" customHeight="1">
      <c r="A102" s="74">
        <v>43657</v>
      </c>
      <c r="B102" s="263">
        <v>555067</v>
      </c>
      <c r="C102" s="78" t="s">
        <v>5470</v>
      </c>
      <c r="D102" s="79" t="s">
        <v>5510</v>
      </c>
      <c r="E102" s="263">
        <v>84</v>
      </c>
      <c r="F102" s="79" t="s">
        <v>1013</v>
      </c>
      <c r="G102" s="262" t="s">
        <v>5511</v>
      </c>
      <c r="H102" s="75" t="s">
        <v>1037</v>
      </c>
      <c r="I102" s="88" t="s">
        <v>5512</v>
      </c>
      <c r="J102" s="261" t="s">
        <v>1034</v>
      </c>
      <c r="K102" s="100">
        <v>7.9</v>
      </c>
      <c r="L102" s="261">
        <v>2.14</v>
      </c>
      <c r="M102" s="261">
        <v>36</v>
      </c>
      <c r="N102" s="250">
        <v>77.040000000000006</v>
      </c>
      <c r="O102" s="57">
        <v>39</v>
      </c>
      <c r="P102" s="261">
        <v>10</v>
      </c>
      <c r="Q102" s="261"/>
      <c r="R102" s="261"/>
      <c r="S102" s="261"/>
      <c r="T102" s="261"/>
      <c r="U102" s="261"/>
    </row>
    <row r="103" spans="1:21" ht="15.75" customHeight="1">
      <c r="A103" s="74">
        <v>43658</v>
      </c>
      <c r="B103" s="263">
        <v>1216594</v>
      </c>
      <c r="C103" s="78" t="s">
        <v>5470</v>
      </c>
      <c r="D103" s="79" t="s">
        <v>5519</v>
      </c>
      <c r="E103" s="263">
        <v>56</v>
      </c>
      <c r="F103" s="79" t="s">
        <v>1013</v>
      </c>
      <c r="G103" s="264" t="s">
        <v>5520</v>
      </c>
      <c r="H103" s="75" t="s">
        <v>1037</v>
      </c>
      <c r="I103" s="88" t="s">
        <v>5521</v>
      </c>
      <c r="J103" s="261" t="s">
        <v>1034</v>
      </c>
      <c r="K103" s="100">
        <v>6.8</v>
      </c>
      <c r="L103" s="261">
        <v>1.58</v>
      </c>
      <c r="M103" s="261">
        <v>36</v>
      </c>
      <c r="N103" s="250">
        <v>56.88</v>
      </c>
      <c r="O103" s="69">
        <v>33.458823529411767</v>
      </c>
      <c r="P103" s="261">
        <v>10</v>
      </c>
      <c r="Q103" s="261"/>
      <c r="R103" s="261"/>
      <c r="S103" s="61">
        <v>20191023</v>
      </c>
      <c r="T103" s="261"/>
      <c r="U103" s="261"/>
    </row>
    <row r="104" spans="1:21" ht="15.75" customHeight="1">
      <c r="A104" s="74">
        <v>43663</v>
      </c>
      <c r="B104" s="263">
        <v>1211959</v>
      </c>
      <c r="C104" s="78" t="s">
        <v>5470</v>
      </c>
      <c r="D104" s="262" t="s">
        <v>5525</v>
      </c>
      <c r="E104" s="263">
        <v>67</v>
      </c>
      <c r="F104" s="79" t="s">
        <v>1013</v>
      </c>
      <c r="G104" s="262" t="s">
        <v>5526</v>
      </c>
      <c r="H104" s="75" t="s">
        <v>1037</v>
      </c>
      <c r="I104" s="88" t="s">
        <v>5527</v>
      </c>
      <c r="J104" s="261" t="s">
        <v>1034</v>
      </c>
      <c r="K104" s="148">
        <v>7.7</v>
      </c>
      <c r="L104" s="134">
        <v>0.71</v>
      </c>
      <c r="M104" s="134">
        <v>36</v>
      </c>
      <c r="N104" s="250">
        <v>25.56</v>
      </c>
      <c r="O104" s="57">
        <v>13.3</v>
      </c>
      <c r="P104" s="261">
        <v>10</v>
      </c>
      <c r="Q104" s="261"/>
      <c r="R104" s="261"/>
      <c r="S104" s="261"/>
      <c r="T104" s="261"/>
      <c r="U104" s="261"/>
    </row>
    <row r="105" spans="1:21" ht="15.75" customHeight="1">
      <c r="A105" s="74">
        <v>43664</v>
      </c>
      <c r="B105" s="263">
        <v>1216526</v>
      </c>
      <c r="C105" s="78" t="s">
        <v>5470</v>
      </c>
      <c r="D105" s="262" t="s">
        <v>5504</v>
      </c>
      <c r="E105" s="263">
        <v>74</v>
      </c>
      <c r="F105" s="79" t="s">
        <v>1013</v>
      </c>
      <c r="G105" s="264" t="s">
        <v>5505</v>
      </c>
      <c r="H105" s="75" t="s">
        <v>1037</v>
      </c>
      <c r="I105" s="88" t="s">
        <v>5506</v>
      </c>
      <c r="J105" s="261" t="s">
        <v>1034</v>
      </c>
      <c r="K105" s="100">
        <v>7.9</v>
      </c>
      <c r="L105" s="261">
        <v>3.88</v>
      </c>
      <c r="M105" s="261">
        <v>36</v>
      </c>
      <c r="N105" s="250">
        <v>139.68</v>
      </c>
      <c r="O105" s="57">
        <v>40</v>
      </c>
      <c r="P105" s="261">
        <v>10</v>
      </c>
      <c r="Q105" s="261"/>
      <c r="R105" s="261"/>
      <c r="S105" s="61">
        <v>20191023</v>
      </c>
      <c r="T105" s="261"/>
      <c r="U105" s="261"/>
    </row>
    <row r="106" spans="1:21" ht="15.75" customHeight="1">
      <c r="A106" s="74">
        <v>43668</v>
      </c>
      <c r="B106" s="144">
        <v>1215554</v>
      </c>
      <c r="C106" s="78" t="s">
        <v>5470</v>
      </c>
      <c r="D106" s="262" t="s">
        <v>5513</v>
      </c>
      <c r="E106" s="263">
        <v>59</v>
      </c>
      <c r="F106" s="79" t="s">
        <v>1013</v>
      </c>
      <c r="G106" s="262" t="s">
        <v>5514</v>
      </c>
      <c r="H106" s="75" t="s">
        <v>1037</v>
      </c>
      <c r="I106" s="88" t="s">
        <v>5515</v>
      </c>
      <c r="J106" s="261" t="s">
        <v>1034</v>
      </c>
      <c r="K106" s="100">
        <v>7.9</v>
      </c>
      <c r="L106" s="261">
        <v>2.02</v>
      </c>
      <c r="M106" s="261">
        <v>36</v>
      </c>
      <c r="N106" s="250">
        <v>72.72</v>
      </c>
      <c r="O106" s="69">
        <v>36.820253164556959</v>
      </c>
      <c r="P106" s="261">
        <v>10</v>
      </c>
      <c r="Q106" s="261"/>
      <c r="R106" s="261"/>
      <c r="S106" s="261"/>
      <c r="T106" s="261"/>
      <c r="U106" s="261"/>
    </row>
    <row r="107" spans="1:21" ht="15" customHeight="1" thickBot="1">
      <c r="A107" s="105">
        <v>43669</v>
      </c>
      <c r="B107" s="106">
        <v>1209011</v>
      </c>
      <c r="C107" s="81" t="s">
        <v>5470</v>
      </c>
      <c r="D107" s="106" t="s">
        <v>5573</v>
      </c>
      <c r="E107" s="106">
        <v>70</v>
      </c>
      <c r="F107" s="76" t="s">
        <v>1013</v>
      </c>
      <c r="G107" s="106" t="s">
        <v>5574</v>
      </c>
      <c r="H107" s="75" t="s">
        <v>1049</v>
      </c>
      <c r="I107" s="61" t="s">
        <v>5575</v>
      </c>
      <c r="J107" s="261" t="s">
        <v>370</v>
      </c>
      <c r="K107" s="108" t="s">
        <v>5576</v>
      </c>
      <c r="L107" s="108">
        <v>0.40400000000000003</v>
      </c>
      <c r="M107" s="107">
        <v>43</v>
      </c>
      <c r="N107" s="27">
        <v>17.3</v>
      </c>
      <c r="O107" s="261" t="s">
        <v>5577</v>
      </c>
      <c r="P107" s="261">
        <v>10</v>
      </c>
      <c r="Q107" s="261"/>
      <c r="R107" s="261"/>
      <c r="S107" s="261"/>
      <c r="T107" s="261"/>
      <c r="U107" s="261"/>
    </row>
    <row r="108" spans="1:21" ht="15" customHeight="1" thickBot="1">
      <c r="A108" s="74">
        <v>43670</v>
      </c>
      <c r="B108" s="263">
        <v>1208796</v>
      </c>
      <c r="C108" s="81" t="s">
        <v>5470</v>
      </c>
      <c r="D108" s="262" t="s">
        <v>5532</v>
      </c>
      <c r="E108" s="263">
        <v>57</v>
      </c>
      <c r="F108" s="76" t="s">
        <v>1013</v>
      </c>
      <c r="G108" s="264" t="s">
        <v>5533</v>
      </c>
      <c r="H108" s="75" t="s">
        <v>1049</v>
      </c>
      <c r="I108" s="61" t="s">
        <v>5534</v>
      </c>
      <c r="J108" s="261" t="s">
        <v>370</v>
      </c>
      <c r="K108" s="108">
        <v>5</v>
      </c>
      <c r="L108" s="108">
        <v>2.62</v>
      </c>
      <c r="M108" s="107">
        <v>43</v>
      </c>
      <c r="N108" s="141">
        <v>112.66000000000001</v>
      </c>
      <c r="O108" s="261">
        <v>40</v>
      </c>
      <c r="P108" s="261">
        <v>10</v>
      </c>
      <c r="Q108" s="261"/>
      <c r="R108" s="261"/>
      <c r="S108" s="61">
        <v>20191023</v>
      </c>
      <c r="T108" s="261"/>
      <c r="U108" s="261"/>
    </row>
    <row r="109" spans="1:21" ht="15" customHeight="1" thickBot="1">
      <c r="A109" s="74">
        <v>43670</v>
      </c>
      <c r="B109" s="263">
        <v>1220083</v>
      </c>
      <c r="C109" s="81" t="s">
        <v>5470</v>
      </c>
      <c r="D109" s="262" t="s">
        <v>5565</v>
      </c>
      <c r="E109" s="263">
        <v>65</v>
      </c>
      <c r="F109" s="76" t="s">
        <v>1021</v>
      </c>
      <c r="G109" s="264" t="s">
        <v>5566</v>
      </c>
      <c r="H109" s="75" t="s">
        <v>1049</v>
      </c>
      <c r="I109" s="61" t="s">
        <v>5567</v>
      </c>
      <c r="J109" s="261" t="s">
        <v>370</v>
      </c>
      <c r="K109" s="108">
        <v>5</v>
      </c>
      <c r="L109" s="108">
        <v>0.59599999999999997</v>
      </c>
      <c r="M109" s="107">
        <v>43</v>
      </c>
      <c r="N109" s="250">
        <v>25.628</v>
      </c>
      <c r="O109" s="261">
        <v>15.6</v>
      </c>
      <c r="P109" s="261">
        <v>10</v>
      </c>
      <c r="Q109" s="261"/>
      <c r="R109" s="261"/>
      <c r="S109" s="61">
        <v>20191023</v>
      </c>
      <c r="T109" s="261"/>
      <c r="U109" s="261"/>
    </row>
    <row r="110" spans="1:21" ht="15" customHeight="1" thickBot="1">
      <c r="A110" s="74">
        <v>43672</v>
      </c>
      <c r="B110" s="263">
        <v>1215808</v>
      </c>
      <c r="C110" s="81" t="s">
        <v>5470</v>
      </c>
      <c r="D110" s="262" t="s">
        <v>5548</v>
      </c>
      <c r="E110" s="263">
        <v>63</v>
      </c>
      <c r="F110" s="76" t="s">
        <v>1013</v>
      </c>
      <c r="G110" s="264" t="s">
        <v>5549</v>
      </c>
      <c r="H110" s="75" t="s">
        <v>1049</v>
      </c>
      <c r="I110" s="61" t="s">
        <v>5550</v>
      </c>
      <c r="J110" s="261" t="s">
        <v>370</v>
      </c>
      <c r="K110" s="108">
        <v>5</v>
      </c>
      <c r="L110" s="108">
        <v>0.79200000000000004</v>
      </c>
      <c r="M110" s="107">
        <v>43</v>
      </c>
      <c r="N110" s="250">
        <v>34.056000000000004</v>
      </c>
      <c r="O110" s="69">
        <v>24.056000000000004</v>
      </c>
      <c r="P110" s="261">
        <v>10</v>
      </c>
      <c r="Q110" s="261"/>
      <c r="R110" s="261"/>
      <c r="S110" s="61">
        <v>20191023</v>
      </c>
      <c r="T110" s="261"/>
      <c r="U110" s="261"/>
    </row>
    <row r="111" spans="1:21" ht="15" customHeight="1" thickBot="1">
      <c r="A111" s="74">
        <v>43676</v>
      </c>
      <c r="B111" s="263">
        <v>1215808</v>
      </c>
      <c r="C111" s="81" t="s">
        <v>5470</v>
      </c>
      <c r="D111" s="262" t="s">
        <v>5548</v>
      </c>
      <c r="E111" s="263">
        <v>63</v>
      </c>
      <c r="F111" s="76" t="s">
        <v>1013</v>
      </c>
      <c r="G111" s="264" t="s">
        <v>5554</v>
      </c>
      <c r="H111" s="75" t="s">
        <v>1049</v>
      </c>
      <c r="I111" s="61" t="s">
        <v>5555</v>
      </c>
      <c r="J111" s="261" t="s">
        <v>370</v>
      </c>
      <c r="K111" s="108">
        <v>4.7</v>
      </c>
      <c r="L111" s="108">
        <v>0.7</v>
      </c>
      <c r="M111" s="107">
        <v>43</v>
      </c>
      <c r="N111" s="250">
        <v>30.099999999999998</v>
      </c>
      <c r="O111" s="261">
        <v>20.100000000000001</v>
      </c>
      <c r="P111" s="261">
        <v>10</v>
      </c>
      <c r="Q111" s="261"/>
      <c r="R111" s="261"/>
      <c r="S111" s="61">
        <v>20191023</v>
      </c>
      <c r="T111" s="261"/>
      <c r="U111" s="261"/>
    </row>
    <row r="112" spans="1:21" ht="15" customHeight="1" thickBot="1">
      <c r="A112" s="74">
        <v>43676</v>
      </c>
      <c r="B112" s="263">
        <v>1218875</v>
      </c>
      <c r="C112" s="81" t="s">
        <v>5470</v>
      </c>
      <c r="D112" s="262" t="s">
        <v>5556</v>
      </c>
      <c r="E112" s="263">
        <v>57</v>
      </c>
      <c r="F112" s="76" t="s">
        <v>1021</v>
      </c>
      <c r="G112" s="264" t="s">
        <v>5557</v>
      </c>
      <c r="H112" s="75" t="s">
        <v>1049</v>
      </c>
      <c r="I112" s="61" t="s">
        <v>5558</v>
      </c>
      <c r="J112" s="261" t="s">
        <v>370</v>
      </c>
      <c r="K112" s="108">
        <v>4.4000000000000004</v>
      </c>
      <c r="L112" s="108">
        <v>0.67400000000000004</v>
      </c>
      <c r="M112" s="107">
        <v>43</v>
      </c>
      <c r="N112" s="250">
        <v>28.982000000000003</v>
      </c>
      <c r="O112" s="261">
        <v>19</v>
      </c>
      <c r="P112" s="261">
        <v>10</v>
      </c>
      <c r="Q112" s="261"/>
      <c r="R112" s="261"/>
      <c r="S112" s="61">
        <v>20191023</v>
      </c>
      <c r="T112" s="261"/>
      <c r="U112" s="261"/>
    </row>
    <row r="113" spans="1:21" ht="15" customHeight="1" thickBot="1">
      <c r="A113" s="74">
        <v>43676</v>
      </c>
      <c r="B113" s="263">
        <v>433084</v>
      </c>
      <c r="C113" s="81" t="s">
        <v>5470</v>
      </c>
      <c r="D113" s="262" t="s">
        <v>5545</v>
      </c>
      <c r="E113" s="263">
        <v>78</v>
      </c>
      <c r="F113" s="262" t="s">
        <v>1021</v>
      </c>
      <c r="G113" s="264" t="s">
        <v>5546</v>
      </c>
      <c r="H113" s="75" t="s">
        <v>1049</v>
      </c>
      <c r="I113" s="61" t="s">
        <v>5547</v>
      </c>
      <c r="J113" s="261" t="s">
        <v>370</v>
      </c>
      <c r="K113" s="108">
        <v>5</v>
      </c>
      <c r="L113" s="108">
        <v>1.1100000000000001</v>
      </c>
      <c r="M113" s="107">
        <v>43</v>
      </c>
      <c r="N113" s="250">
        <v>47.730000000000004</v>
      </c>
      <c r="O113" s="69">
        <v>37.730000000000004</v>
      </c>
      <c r="P113" s="261">
        <v>10</v>
      </c>
      <c r="Q113" s="261"/>
      <c r="R113" s="261"/>
      <c r="S113" s="61">
        <v>20191023</v>
      </c>
      <c r="T113" s="261"/>
      <c r="U113" s="261"/>
    </row>
    <row r="114" spans="1:21" ht="15" customHeight="1" thickBot="1">
      <c r="A114" s="74">
        <v>43683</v>
      </c>
      <c r="B114" s="263">
        <v>1221652</v>
      </c>
      <c r="C114" s="78" t="s">
        <v>5470</v>
      </c>
      <c r="D114" s="79" t="s">
        <v>5528</v>
      </c>
      <c r="E114" s="263">
        <v>68</v>
      </c>
      <c r="F114" s="79" t="s">
        <v>1021</v>
      </c>
      <c r="G114" s="264" t="s">
        <v>5529</v>
      </c>
      <c r="H114" s="75" t="s">
        <v>1049</v>
      </c>
      <c r="I114" s="61" t="s">
        <v>5530</v>
      </c>
      <c r="J114" s="261" t="s">
        <v>370</v>
      </c>
      <c r="K114" s="108" t="s">
        <v>5531</v>
      </c>
      <c r="L114" s="108">
        <v>4.74</v>
      </c>
      <c r="M114" s="107">
        <v>43</v>
      </c>
      <c r="N114" s="141">
        <v>203.82000000000002</v>
      </c>
      <c r="O114" s="261">
        <v>40</v>
      </c>
      <c r="P114" s="261">
        <v>10</v>
      </c>
      <c r="Q114" s="261"/>
      <c r="R114" s="261"/>
      <c r="S114" s="61">
        <v>20191023</v>
      </c>
      <c r="T114" s="261"/>
      <c r="U114" s="261"/>
    </row>
    <row r="115" spans="1:21" ht="15" customHeight="1" thickBot="1">
      <c r="A115" s="74">
        <v>43683</v>
      </c>
      <c r="B115" s="263">
        <v>1221266</v>
      </c>
      <c r="C115" s="78" t="s">
        <v>5470</v>
      </c>
      <c r="D115" s="79" t="s">
        <v>5551</v>
      </c>
      <c r="E115" s="263">
        <v>69</v>
      </c>
      <c r="F115" s="79" t="s">
        <v>1021</v>
      </c>
      <c r="G115" s="262" t="s">
        <v>5552</v>
      </c>
      <c r="H115" s="75" t="s">
        <v>1049</v>
      </c>
      <c r="I115" s="61" t="s">
        <v>5553</v>
      </c>
      <c r="J115" s="261" t="s">
        <v>370</v>
      </c>
      <c r="K115" s="108">
        <v>5</v>
      </c>
      <c r="L115" s="108">
        <v>0.73</v>
      </c>
      <c r="M115" s="107">
        <v>43</v>
      </c>
      <c r="N115" s="250">
        <v>31.39</v>
      </c>
      <c r="O115" s="69">
        <v>21.39</v>
      </c>
      <c r="P115" s="261">
        <v>10</v>
      </c>
      <c r="Q115" s="261"/>
      <c r="R115" s="261"/>
      <c r="S115" s="261"/>
      <c r="T115" s="261"/>
      <c r="U115" s="261"/>
    </row>
    <row r="116" spans="1:21" ht="15" customHeight="1" thickBot="1">
      <c r="A116" s="74">
        <v>43683</v>
      </c>
      <c r="B116" s="263">
        <v>796069</v>
      </c>
      <c r="C116" s="78" t="s">
        <v>5470</v>
      </c>
      <c r="D116" s="79" t="s">
        <v>5538</v>
      </c>
      <c r="E116" s="263">
        <v>49</v>
      </c>
      <c r="F116" s="79" t="s">
        <v>1021</v>
      </c>
      <c r="G116" s="264" t="s">
        <v>5539</v>
      </c>
      <c r="H116" s="75" t="s">
        <v>1049</v>
      </c>
      <c r="I116" s="61" t="s">
        <v>5540</v>
      </c>
      <c r="J116" s="261" t="s">
        <v>370</v>
      </c>
      <c r="K116" s="108" t="s">
        <v>5541</v>
      </c>
      <c r="L116" s="108">
        <v>2.12</v>
      </c>
      <c r="M116" s="107">
        <v>43</v>
      </c>
      <c r="N116" s="250">
        <v>91.160000000000011</v>
      </c>
      <c r="O116" s="261">
        <v>40</v>
      </c>
      <c r="P116" s="261">
        <v>10</v>
      </c>
      <c r="Q116" s="261"/>
      <c r="R116" s="261"/>
      <c r="S116" s="61">
        <v>20191023</v>
      </c>
      <c r="T116" s="261"/>
      <c r="U116" s="261"/>
    </row>
    <row r="117" spans="1:21" ht="15" customHeight="1" thickBot="1">
      <c r="A117" s="74">
        <v>43683</v>
      </c>
      <c r="B117" s="263">
        <v>1199573</v>
      </c>
      <c r="C117" s="78" t="s">
        <v>5470</v>
      </c>
      <c r="D117" s="79" t="s">
        <v>5568</v>
      </c>
      <c r="E117" s="263">
        <v>63</v>
      </c>
      <c r="F117" s="79" t="s">
        <v>1013</v>
      </c>
      <c r="G117" s="262" t="s">
        <v>5571</v>
      </c>
      <c r="H117" s="75" t="s">
        <v>1049</v>
      </c>
      <c r="I117" s="61" t="s">
        <v>5572</v>
      </c>
      <c r="J117" s="261" t="s">
        <v>370</v>
      </c>
      <c r="K117" s="108">
        <v>4.2</v>
      </c>
      <c r="L117" s="108">
        <v>0.504</v>
      </c>
      <c r="M117" s="107">
        <v>43</v>
      </c>
      <c r="N117" s="250">
        <v>21.672000000000001</v>
      </c>
      <c r="O117" s="261">
        <v>11.7</v>
      </c>
      <c r="P117" s="261">
        <v>10</v>
      </c>
      <c r="Q117" s="261"/>
      <c r="R117" s="261"/>
      <c r="S117" s="261"/>
      <c r="T117" s="261"/>
      <c r="U117" s="261"/>
    </row>
    <row r="118" spans="1:21" ht="15" customHeight="1" thickBot="1">
      <c r="A118" s="74">
        <v>43684</v>
      </c>
      <c r="B118" s="263">
        <v>1199573</v>
      </c>
      <c r="C118" s="78" t="s">
        <v>5470</v>
      </c>
      <c r="D118" s="79" t="s">
        <v>5568</v>
      </c>
      <c r="E118" s="263">
        <v>63</v>
      </c>
      <c r="F118" s="79" t="s">
        <v>1013</v>
      </c>
      <c r="G118" s="264" t="s">
        <v>5569</v>
      </c>
      <c r="H118" s="75" t="s">
        <v>1049</v>
      </c>
      <c r="I118" s="61" t="s">
        <v>5570</v>
      </c>
      <c r="J118" s="261" t="s">
        <v>370</v>
      </c>
      <c r="K118" s="108">
        <v>5</v>
      </c>
      <c r="L118" s="108">
        <v>0.59199999999999997</v>
      </c>
      <c r="M118" s="107">
        <v>43</v>
      </c>
      <c r="N118" s="250">
        <v>25.456</v>
      </c>
      <c r="O118" s="261">
        <v>15.5</v>
      </c>
      <c r="P118" s="261">
        <v>10</v>
      </c>
      <c r="Q118" s="261"/>
      <c r="R118" s="261"/>
      <c r="S118" s="61">
        <v>20191023</v>
      </c>
      <c r="T118" s="261"/>
      <c r="U118" s="261"/>
    </row>
    <row r="119" spans="1:21" ht="15" customHeight="1" thickBot="1">
      <c r="A119" s="74">
        <v>43685</v>
      </c>
      <c r="B119" s="263">
        <v>1223420</v>
      </c>
      <c r="C119" s="78" t="s">
        <v>5470</v>
      </c>
      <c r="D119" s="79" t="s">
        <v>5535</v>
      </c>
      <c r="E119" s="263">
        <v>68</v>
      </c>
      <c r="F119" s="79" t="s">
        <v>1013</v>
      </c>
      <c r="G119" s="264" t="s">
        <v>5536</v>
      </c>
      <c r="H119" s="75" t="s">
        <v>1049</v>
      </c>
      <c r="I119" s="61" t="s">
        <v>5537</v>
      </c>
      <c r="J119" s="261" t="s">
        <v>370</v>
      </c>
      <c r="K119" s="108">
        <v>5</v>
      </c>
      <c r="L119" s="108">
        <v>2.5</v>
      </c>
      <c r="M119" s="107">
        <v>43</v>
      </c>
      <c r="N119" s="141">
        <v>107.5</v>
      </c>
      <c r="O119" s="261">
        <v>40</v>
      </c>
      <c r="P119" s="261">
        <v>10</v>
      </c>
      <c r="Q119" s="261"/>
      <c r="R119" s="261"/>
      <c r="S119" s="61">
        <v>20191023</v>
      </c>
      <c r="T119" s="261"/>
      <c r="U119" s="261"/>
    </row>
    <row r="120" spans="1:21" ht="15" customHeight="1" thickBot="1">
      <c r="A120" s="74">
        <v>43685</v>
      </c>
      <c r="B120" s="263">
        <v>1222022</v>
      </c>
      <c r="C120" s="78" t="s">
        <v>5470</v>
      </c>
      <c r="D120" s="79" t="s">
        <v>5542</v>
      </c>
      <c r="E120" s="263">
        <v>59</v>
      </c>
      <c r="F120" s="79" t="s">
        <v>1013</v>
      </c>
      <c r="G120" s="264" t="s">
        <v>5543</v>
      </c>
      <c r="H120" s="75" t="s">
        <v>1049</v>
      </c>
      <c r="I120" s="61" t="s">
        <v>5544</v>
      </c>
      <c r="J120" s="261" t="s">
        <v>370</v>
      </c>
      <c r="K120" s="108">
        <v>5</v>
      </c>
      <c r="L120" s="108">
        <v>1.1200000000000001</v>
      </c>
      <c r="M120" s="107">
        <v>43</v>
      </c>
      <c r="N120" s="250">
        <v>48.160000000000004</v>
      </c>
      <c r="O120" s="69">
        <v>38.160000000000004</v>
      </c>
      <c r="P120" s="261">
        <v>10</v>
      </c>
      <c r="Q120" s="261"/>
      <c r="R120" s="261"/>
      <c r="S120" s="61">
        <v>20191030</v>
      </c>
      <c r="T120" s="261"/>
      <c r="U120" s="261"/>
    </row>
    <row r="121" spans="1:21" ht="15" customHeight="1" thickBot="1">
      <c r="A121" s="74">
        <v>43686</v>
      </c>
      <c r="B121" s="263">
        <v>1220544</v>
      </c>
      <c r="C121" s="78" t="s">
        <v>5470</v>
      </c>
      <c r="D121" s="79" t="s">
        <v>5559</v>
      </c>
      <c r="E121" s="263">
        <v>64</v>
      </c>
      <c r="F121" s="79" t="s">
        <v>1021</v>
      </c>
      <c r="G121" s="262" t="s">
        <v>5560</v>
      </c>
      <c r="H121" s="75" t="s">
        <v>1049</v>
      </c>
      <c r="I121" s="61" t="s">
        <v>5561</v>
      </c>
      <c r="J121" s="261" t="s">
        <v>370</v>
      </c>
      <c r="K121" s="108">
        <v>4.7</v>
      </c>
      <c r="L121" s="108">
        <v>0.66800000000000004</v>
      </c>
      <c r="M121" s="107">
        <v>43</v>
      </c>
      <c r="N121" s="250">
        <v>28.724</v>
      </c>
      <c r="O121" s="261">
        <v>18.7</v>
      </c>
      <c r="P121" s="261">
        <v>10</v>
      </c>
      <c r="Q121" s="261"/>
      <c r="R121" s="261"/>
      <c r="S121" s="261"/>
      <c r="T121" s="261"/>
      <c r="U121" s="261"/>
    </row>
    <row r="122" spans="1:21" ht="15" customHeight="1" thickBot="1">
      <c r="A122" s="74">
        <v>43686</v>
      </c>
      <c r="B122" s="263">
        <v>1223938</v>
      </c>
      <c r="C122" s="78" t="s">
        <v>5470</v>
      </c>
      <c r="D122" s="79" t="s">
        <v>5562</v>
      </c>
      <c r="E122" s="263">
        <v>73</v>
      </c>
      <c r="F122" s="79" t="s">
        <v>1021</v>
      </c>
      <c r="G122" s="264" t="s">
        <v>5563</v>
      </c>
      <c r="H122" s="75" t="s">
        <v>1049</v>
      </c>
      <c r="I122" s="61" t="s">
        <v>5564</v>
      </c>
      <c r="J122" s="261" t="s">
        <v>370</v>
      </c>
      <c r="K122" s="108">
        <v>5</v>
      </c>
      <c r="L122" s="108">
        <v>0.65400000000000003</v>
      </c>
      <c r="M122" s="107">
        <v>43</v>
      </c>
      <c r="N122" s="250">
        <v>28.122</v>
      </c>
      <c r="O122" s="261">
        <v>18.100000000000001</v>
      </c>
      <c r="P122" s="261">
        <v>10</v>
      </c>
      <c r="Q122" s="261"/>
      <c r="R122" s="261"/>
      <c r="S122" s="61">
        <v>20191030</v>
      </c>
      <c r="T122" s="261"/>
      <c r="U122" s="261"/>
    </row>
    <row r="123" spans="1:21" ht="15.75" customHeight="1" thickTop="1" thickBot="1">
      <c r="A123" s="74">
        <v>43692</v>
      </c>
      <c r="B123" s="263">
        <v>1223420</v>
      </c>
      <c r="C123" s="78" t="s">
        <v>5470</v>
      </c>
      <c r="D123" s="79" t="s">
        <v>5535</v>
      </c>
      <c r="E123" s="263">
        <v>68</v>
      </c>
      <c r="F123" s="79" t="s">
        <v>1013</v>
      </c>
      <c r="G123" s="156" t="s">
        <v>5590</v>
      </c>
      <c r="H123" s="75" t="s">
        <v>1015</v>
      </c>
      <c r="I123" s="238" t="s">
        <v>5591</v>
      </c>
      <c r="J123" s="261" t="s">
        <v>370</v>
      </c>
      <c r="K123" s="163"/>
      <c r="L123" s="163">
        <v>1.45</v>
      </c>
      <c r="M123" s="281">
        <v>43</v>
      </c>
      <c r="N123" s="250">
        <v>62.35</v>
      </c>
      <c r="O123" s="250">
        <f>MIN(40,N123-10)</f>
        <v>40</v>
      </c>
      <c r="P123" s="261">
        <v>10</v>
      </c>
      <c r="Q123" s="250">
        <f>N123-O123-P123</f>
        <v>12.350000000000001</v>
      </c>
      <c r="R123" s="261"/>
      <c r="S123" s="261"/>
      <c r="T123" s="261"/>
      <c r="U123" s="261"/>
    </row>
    <row r="124" spans="1:21" ht="15.75" customHeight="1" thickTop="1" thickBot="1">
      <c r="A124" s="74">
        <v>43657</v>
      </c>
      <c r="B124" s="263">
        <v>1217035</v>
      </c>
      <c r="C124" s="78" t="s">
        <v>5470</v>
      </c>
      <c r="D124" s="79" t="s">
        <v>5612</v>
      </c>
      <c r="E124" s="263">
        <v>68</v>
      </c>
      <c r="F124" s="79" t="s">
        <v>1013</v>
      </c>
      <c r="G124" s="262" t="s">
        <v>5613</v>
      </c>
      <c r="H124" s="75" t="s">
        <v>1015</v>
      </c>
      <c r="I124" s="153" t="s">
        <v>5614</v>
      </c>
      <c r="J124" s="134" t="s">
        <v>5601</v>
      </c>
      <c r="K124" s="286">
        <v>3</v>
      </c>
      <c r="L124" s="108" t="s">
        <v>5615</v>
      </c>
      <c r="M124" s="107" t="s">
        <v>5616</v>
      </c>
      <c r="N124" s="250" t="s">
        <v>5617</v>
      </c>
      <c r="O124" s="250" t="e">
        <f>MIN(40,N124-10)</f>
        <v>#VALUE!</v>
      </c>
      <c r="P124" s="261">
        <v>10</v>
      </c>
      <c r="Q124" s="253" t="e">
        <f>N124-O124-P124</f>
        <v>#VALUE!</v>
      </c>
      <c r="R124" s="261" t="s">
        <v>5605</v>
      </c>
      <c r="S124" s="261"/>
      <c r="T124" s="261"/>
      <c r="U124" s="261"/>
    </row>
    <row r="125" spans="1:21" ht="15.75" customHeight="1" thickTop="1" thickBot="1">
      <c r="A125" s="74">
        <v>43700</v>
      </c>
      <c r="B125" s="263">
        <v>1226922</v>
      </c>
      <c r="C125" s="78" t="s">
        <v>5470</v>
      </c>
      <c r="D125" s="79" t="s">
        <v>5606</v>
      </c>
      <c r="E125" s="263">
        <v>50</v>
      </c>
      <c r="F125" s="79" t="s">
        <v>1013</v>
      </c>
      <c r="G125" s="262" t="s">
        <v>5607</v>
      </c>
      <c r="H125" s="75" t="s">
        <v>1015</v>
      </c>
      <c r="I125" s="153" t="s">
        <v>5608</v>
      </c>
      <c r="J125" s="134" t="s">
        <v>5601</v>
      </c>
      <c r="K125" s="286">
        <v>2.4</v>
      </c>
      <c r="L125" s="108" t="s">
        <v>5609</v>
      </c>
      <c r="M125" s="107" t="s">
        <v>5610</v>
      </c>
      <c r="N125" s="250" t="s">
        <v>5611</v>
      </c>
      <c r="O125" s="250" t="e">
        <f>MIN(40,N125-10)</f>
        <v>#VALUE!</v>
      </c>
      <c r="P125" s="261">
        <v>10</v>
      </c>
      <c r="Q125" s="253" t="e">
        <f>N125-O125-P125</f>
        <v>#VALUE!</v>
      </c>
      <c r="R125" s="261" t="s">
        <v>5605</v>
      </c>
      <c r="S125" s="261"/>
      <c r="T125" s="261"/>
      <c r="U125" s="261"/>
    </row>
    <row r="126" spans="1:21" ht="15.75" customHeight="1" thickTop="1" thickBot="1">
      <c r="A126" s="74">
        <v>43703</v>
      </c>
      <c r="B126" s="263">
        <v>1212067</v>
      </c>
      <c r="C126" s="78" t="s">
        <v>5470</v>
      </c>
      <c r="D126" s="79" t="s">
        <v>5578</v>
      </c>
      <c r="E126" s="263">
        <v>64</v>
      </c>
      <c r="F126" s="79" t="s">
        <v>1021</v>
      </c>
      <c r="G126" s="156" t="s">
        <v>5579</v>
      </c>
      <c r="H126" s="75" t="s">
        <v>1015</v>
      </c>
      <c r="I126" s="153" t="s">
        <v>5580</v>
      </c>
      <c r="J126" s="261" t="s">
        <v>370</v>
      </c>
      <c r="K126" s="163"/>
      <c r="L126" s="108">
        <v>5.3</v>
      </c>
      <c r="M126" s="107">
        <v>43</v>
      </c>
      <c r="N126" s="250">
        <v>227.9</v>
      </c>
      <c r="O126" s="250">
        <f>MIN(40,N126-10)</f>
        <v>40</v>
      </c>
      <c r="P126" s="261">
        <v>10</v>
      </c>
      <c r="Q126" s="250">
        <f>N126-O126-P126</f>
        <v>177.9</v>
      </c>
      <c r="R126" s="261"/>
      <c r="S126" s="261"/>
      <c r="T126" s="261"/>
      <c r="U126" s="261"/>
    </row>
    <row r="127" spans="1:21" ht="15.75" customHeight="1" thickTop="1" thickBot="1">
      <c r="A127" s="74">
        <v>43711</v>
      </c>
      <c r="B127" s="263">
        <v>1228413</v>
      </c>
      <c r="C127" s="66" t="s">
        <v>5470</v>
      </c>
      <c r="D127" s="79" t="s">
        <v>5581</v>
      </c>
      <c r="E127" s="263">
        <v>52</v>
      </c>
      <c r="F127" s="263" t="s">
        <v>1013</v>
      </c>
      <c r="G127" s="156" t="s">
        <v>5582</v>
      </c>
      <c r="H127" s="75" t="s">
        <v>1015</v>
      </c>
      <c r="I127" s="153" t="s">
        <v>5583</v>
      </c>
      <c r="J127" s="261" t="s">
        <v>370</v>
      </c>
      <c r="K127" s="163"/>
      <c r="L127" s="108">
        <v>4.32</v>
      </c>
      <c r="M127" s="107">
        <v>43</v>
      </c>
      <c r="N127" s="250">
        <v>185.76000000000002</v>
      </c>
      <c r="O127" s="250">
        <f>MIN(40,N127-10)</f>
        <v>40</v>
      </c>
      <c r="P127" s="261">
        <v>10</v>
      </c>
      <c r="Q127" s="250">
        <f>N127-O127-P127</f>
        <v>135.76000000000002</v>
      </c>
      <c r="R127" s="261"/>
      <c r="S127" s="261"/>
      <c r="T127" s="261"/>
      <c r="U127" s="261"/>
    </row>
    <row r="128" spans="1:21" ht="15.75" customHeight="1" thickTop="1" thickBot="1">
      <c r="A128" s="74">
        <v>43711</v>
      </c>
      <c r="B128" s="263">
        <v>1228631</v>
      </c>
      <c r="C128" s="66" t="s">
        <v>5470</v>
      </c>
      <c r="D128" s="263" t="s">
        <v>5592</v>
      </c>
      <c r="E128" s="263">
        <v>69</v>
      </c>
      <c r="F128" s="263" t="s">
        <v>1021</v>
      </c>
      <c r="G128" s="156" t="s">
        <v>5593</v>
      </c>
      <c r="H128" s="75" t="s">
        <v>1015</v>
      </c>
      <c r="I128" s="153" t="s">
        <v>5594</v>
      </c>
      <c r="J128" s="261" t="s">
        <v>370</v>
      </c>
      <c r="K128" s="163"/>
      <c r="L128" s="108">
        <v>1</v>
      </c>
      <c r="M128" s="107">
        <v>43</v>
      </c>
      <c r="N128" s="250">
        <v>43</v>
      </c>
      <c r="O128" s="250">
        <f>MIN(40,N128-10)</f>
        <v>33</v>
      </c>
      <c r="P128" s="261">
        <v>10</v>
      </c>
      <c r="Q128" s="250">
        <f>N128-O128-P128</f>
        <v>0</v>
      </c>
      <c r="R128" s="261"/>
      <c r="S128" s="261"/>
      <c r="T128" s="261"/>
      <c r="U128" s="261"/>
    </row>
    <row r="129" spans="1:21" ht="15.75" customHeight="1" thickTop="1" thickBot="1">
      <c r="A129" s="74">
        <v>43719</v>
      </c>
      <c r="B129" s="263">
        <v>460742</v>
      </c>
      <c r="C129" s="66" t="s">
        <v>5470</v>
      </c>
      <c r="D129" s="263" t="s">
        <v>5595</v>
      </c>
      <c r="E129" s="263">
        <v>82</v>
      </c>
      <c r="F129" s="263" t="s">
        <v>1013</v>
      </c>
      <c r="G129" s="156" t="s">
        <v>5596</v>
      </c>
      <c r="H129" s="75" t="s">
        <v>1015</v>
      </c>
      <c r="I129" s="153" t="s">
        <v>5597</v>
      </c>
      <c r="J129" s="261" t="s">
        <v>370</v>
      </c>
      <c r="K129" s="163"/>
      <c r="L129" s="108">
        <v>0.86599999999999999</v>
      </c>
      <c r="M129" s="107">
        <v>43</v>
      </c>
      <c r="N129" s="250">
        <v>37.238</v>
      </c>
      <c r="O129" s="250">
        <f>MIN(40,N129-10)</f>
        <v>27.238</v>
      </c>
      <c r="P129" s="261">
        <v>10</v>
      </c>
      <c r="Q129" s="250">
        <f>N129-O129-P129</f>
        <v>0</v>
      </c>
      <c r="R129" s="261"/>
      <c r="S129" s="261"/>
      <c r="T129" s="261"/>
      <c r="U129" s="261"/>
    </row>
    <row r="130" spans="1:21" ht="15.75" customHeight="1" thickTop="1" thickBot="1">
      <c r="A130" s="74">
        <v>43724</v>
      </c>
      <c r="B130" s="263">
        <v>1230699</v>
      </c>
      <c r="C130" s="66" t="s">
        <v>5470</v>
      </c>
      <c r="D130" s="263" t="s">
        <v>5587</v>
      </c>
      <c r="E130" s="263">
        <v>71</v>
      </c>
      <c r="F130" s="263" t="s">
        <v>1013</v>
      </c>
      <c r="G130" s="156" t="s">
        <v>5588</v>
      </c>
      <c r="H130" s="75" t="s">
        <v>1015</v>
      </c>
      <c r="I130" s="153" t="s">
        <v>5589</v>
      </c>
      <c r="J130" s="261" t="s">
        <v>370</v>
      </c>
      <c r="K130" s="163"/>
      <c r="L130" s="108">
        <v>1.81</v>
      </c>
      <c r="M130" s="107">
        <v>43</v>
      </c>
      <c r="N130" s="250">
        <v>77.83</v>
      </c>
      <c r="O130" s="250">
        <f>MIN(40,N130-10)</f>
        <v>40</v>
      </c>
      <c r="P130" s="261">
        <v>10</v>
      </c>
      <c r="Q130" s="250">
        <f>N130-O130-P130</f>
        <v>27.83</v>
      </c>
      <c r="R130" s="261"/>
      <c r="S130" s="261"/>
      <c r="T130" s="261"/>
      <c r="U130" s="261"/>
    </row>
    <row r="131" spans="1:21" ht="15.75" customHeight="1" thickTop="1" thickBot="1">
      <c r="A131" s="74">
        <v>43725</v>
      </c>
      <c r="B131" s="263">
        <v>1231049</v>
      </c>
      <c r="C131" s="66" t="s">
        <v>5470</v>
      </c>
      <c r="D131" s="263" t="s">
        <v>5584</v>
      </c>
      <c r="E131" s="263">
        <v>69</v>
      </c>
      <c r="F131" s="263" t="s">
        <v>1013</v>
      </c>
      <c r="G131" s="203" t="s">
        <v>5585</v>
      </c>
      <c r="H131" s="75" t="s">
        <v>1015</v>
      </c>
      <c r="I131" s="153" t="s">
        <v>5586</v>
      </c>
      <c r="J131" s="261" t="s">
        <v>370</v>
      </c>
      <c r="K131" s="163"/>
      <c r="L131" s="108">
        <v>2.78</v>
      </c>
      <c r="M131" s="107">
        <v>43</v>
      </c>
      <c r="N131" s="250">
        <v>119.53999999999999</v>
      </c>
      <c r="O131" s="250">
        <f>MIN(40,N131-10)</f>
        <v>40</v>
      </c>
      <c r="P131" s="261">
        <v>10</v>
      </c>
      <c r="Q131" s="250">
        <f>N131-O131-P131</f>
        <v>69.539999999999992</v>
      </c>
      <c r="R131" s="261"/>
      <c r="S131" s="261"/>
      <c r="T131" s="261"/>
      <c r="U131" s="261"/>
    </row>
    <row r="132" spans="1:21" ht="15.75" customHeight="1" thickTop="1" thickBot="1">
      <c r="A132" s="74">
        <v>43726</v>
      </c>
      <c r="B132" s="263">
        <v>1227369</v>
      </c>
      <c r="C132" s="66" t="s">
        <v>5470</v>
      </c>
      <c r="D132" s="263" t="s">
        <v>5618</v>
      </c>
      <c r="E132" s="263">
        <v>57</v>
      </c>
      <c r="F132" s="263" t="s">
        <v>1013</v>
      </c>
      <c r="G132" s="154" t="s">
        <v>5619</v>
      </c>
      <c r="H132" s="75" t="s">
        <v>1015</v>
      </c>
      <c r="I132" s="238" t="s">
        <v>5620</v>
      </c>
      <c r="J132" s="134" t="s">
        <v>5601</v>
      </c>
      <c r="K132" s="286">
        <v>2.5</v>
      </c>
      <c r="L132" s="108" t="s">
        <v>5621</v>
      </c>
      <c r="M132" s="107" t="s">
        <v>5622</v>
      </c>
      <c r="N132" s="250" t="s">
        <v>5623</v>
      </c>
      <c r="O132" s="250" t="s">
        <v>1019</v>
      </c>
      <c r="P132" s="261">
        <v>10</v>
      </c>
      <c r="Q132" s="250" t="e">
        <f>N132-O132-P132</f>
        <v>#VALUE!</v>
      </c>
      <c r="R132" s="261" t="s">
        <v>5605</v>
      </c>
      <c r="S132" s="261"/>
      <c r="T132" s="261"/>
      <c r="U132" s="261"/>
    </row>
    <row r="133" spans="1:21" ht="15.75" customHeight="1" thickTop="1" thickBot="1">
      <c r="A133" s="74">
        <v>43731</v>
      </c>
      <c r="B133" s="263">
        <v>1234223</v>
      </c>
      <c r="C133" s="66" t="s">
        <v>5470</v>
      </c>
      <c r="D133" s="263" t="s">
        <v>5624</v>
      </c>
      <c r="E133" s="263">
        <v>54</v>
      </c>
      <c r="F133" s="263" t="s">
        <v>1021</v>
      </c>
      <c r="G133" s="154" t="s">
        <v>5625</v>
      </c>
      <c r="H133" s="75" t="s">
        <v>1015</v>
      </c>
      <c r="I133" s="238" t="s">
        <v>5626</v>
      </c>
      <c r="J133" s="134" t="s">
        <v>370</v>
      </c>
      <c r="K133" s="163"/>
      <c r="L133" s="108">
        <v>0.27400000000000002</v>
      </c>
      <c r="M133" s="107">
        <v>43</v>
      </c>
      <c r="N133" s="250">
        <v>11.782</v>
      </c>
      <c r="O133" s="250" t="s">
        <v>1019</v>
      </c>
      <c r="P133" s="261">
        <v>10</v>
      </c>
      <c r="Q133" s="261"/>
      <c r="R133" s="261"/>
      <c r="S133" s="261"/>
      <c r="T133" s="261"/>
      <c r="U133" s="261"/>
    </row>
    <row r="134" spans="1:21" ht="15.75" customHeight="1" thickTop="1" thickBot="1">
      <c r="A134" s="74">
        <v>43731</v>
      </c>
      <c r="B134" s="263">
        <v>1234042</v>
      </c>
      <c r="C134" s="66" t="s">
        <v>5470</v>
      </c>
      <c r="D134" s="263" t="s">
        <v>5598</v>
      </c>
      <c r="E134" s="263">
        <v>61</v>
      </c>
      <c r="F134" s="263" t="s">
        <v>1021</v>
      </c>
      <c r="G134" s="154" t="s">
        <v>5599</v>
      </c>
      <c r="H134" s="75" t="s">
        <v>1015</v>
      </c>
      <c r="I134" s="153" t="s">
        <v>5600</v>
      </c>
      <c r="J134" s="261" t="s">
        <v>5601</v>
      </c>
      <c r="K134" s="286">
        <v>2.9</v>
      </c>
      <c r="L134" s="108" t="s">
        <v>5602</v>
      </c>
      <c r="M134" s="107" t="s">
        <v>5603</v>
      </c>
      <c r="N134" s="250" t="s">
        <v>5604</v>
      </c>
      <c r="O134" s="250" t="e">
        <f>MIN(40,N134-10)</f>
        <v>#VALUE!</v>
      </c>
      <c r="P134" s="261">
        <v>10</v>
      </c>
      <c r="Q134" s="253" t="e">
        <f>N134-O134-P134</f>
        <v>#VALUE!</v>
      </c>
      <c r="R134" s="261" t="s">
        <v>5605</v>
      </c>
      <c r="S134" s="261"/>
      <c r="T134" s="261"/>
      <c r="U134" s="261"/>
    </row>
    <row r="135" spans="1:21">
      <c r="A135" s="74">
        <v>43738</v>
      </c>
      <c r="B135" s="263">
        <v>1235306</v>
      </c>
      <c r="C135" s="66" t="s">
        <v>5242</v>
      </c>
      <c r="D135" s="263" t="s">
        <v>5676</v>
      </c>
      <c r="E135" s="263">
        <v>43</v>
      </c>
      <c r="F135" s="263" t="s">
        <v>41</v>
      </c>
      <c r="G135" s="166" t="s">
        <v>5677</v>
      </c>
      <c r="H135" s="75" t="s">
        <v>1096</v>
      </c>
      <c r="I135" s="153" t="s">
        <v>5678</v>
      </c>
      <c r="J135" s="42" t="s">
        <v>5679</v>
      </c>
      <c r="K135" s="148" t="s">
        <v>4548</v>
      </c>
      <c r="L135" s="164" t="s">
        <v>5680</v>
      </c>
      <c r="M135" s="165" t="s">
        <v>5681</v>
      </c>
      <c r="N135" s="250" t="s">
        <v>5682</v>
      </c>
      <c r="O135" s="250">
        <v>28.148000000000003</v>
      </c>
      <c r="P135" s="261">
        <v>10</v>
      </c>
      <c r="Q135" s="253" t="e">
        <f>N135-O135-P135</f>
        <v>#VALUE!</v>
      </c>
      <c r="R135" s="261" t="s">
        <v>5605</v>
      </c>
      <c r="S135" s="261"/>
      <c r="T135" s="261"/>
      <c r="U135" s="261"/>
    </row>
    <row r="136" spans="1:21">
      <c r="A136" s="74">
        <v>43748</v>
      </c>
      <c r="B136" s="263">
        <v>961151</v>
      </c>
      <c r="C136" s="66" t="s">
        <v>5242</v>
      </c>
      <c r="D136" s="263" t="s">
        <v>5658</v>
      </c>
      <c r="E136" s="263">
        <v>64</v>
      </c>
      <c r="F136" s="263" t="s">
        <v>20</v>
      </c>
      <c r="G136" s="277" t="s">
        <v>5659</v>
      </c>
      <c r="H136" s="75" t="s">
        <v>1096</v>
      </c>
      <c r="I136" s="153" t="s">
        <v>5660</v>
      </c>
      <c r="J136" s="42" t="s">
        <v>1098</v>
      </c>
      <c r="K136" s="148" t="s">
        <v>5661</v>
      </c>
      <c r="L136" s="164" t="s">
        <v>5662</v>
      </c>
      <c r="M136" s="165" t="s">
        <v>5663</v>
      </c>
      <c r="N136" s="250" t="e">
        <f>L:L*M:M</f>
        <v>#VALUE!</v>
      </c>
      <c r="O136" s="250">
        <v>13.712</v>
      </c>
      <c r="P136" s="261">
        <v>10</v>
      </c>
      <c r="Q136" s="250" t="e">
        <f>N136-O136-P136</f>
        <v>#VALUE!</v>
      </c>
      <c r="R136" s="261"/>
      <c r="S136" s="261"/>
      <c r="T136" s="261"/>
      <c r="U136" s="261"/>
    </row>
    <row r="137" spans="1:21">
      <c r="A137" s="74">
        <v>43748</v>
      </c>
      <c r="B137" s="263">
        <v>1236858</v>
      </c>
      <c r="C137" s="66" t="s">
        <v>5242</v>
      </c>
      <c r="D137" s="263" t="s">
        <v>5667</v>
      </c>
      <c r="E137" s="263">
        <v>65</v>
      </c>
      <c r="F137" s="263" t="s">
        <v>41</v>
      </c>
      <c r="G137" s="277" t="s">
        <v>5668</v>
      </c>
      <c r="H137" s="75" t="s">
        <v>1096</v>
      </c>
      <c r="I137" s="153" t="s">
        <v>5669</v>
      </c>
      <c r="J137" s="42" t="s">
        <v>1098</v>
      </c>
      <c r="K137" s="100">
        <v>4</v>
      </c>
      <c r="L137" s="164">
        <v>1.38</v>
      </c>
      <c r="M137" s="165">
        <v>52</v>
      </c>
      <c r="N137" s="250">
        <v>71.759999999999991</v>
      </c>
      <c r="O137" s="250">
        <v>30</v>
      </c>
      <c r="P137" s="261">
        <v>10</v>
      </c>
      <c r="Q137" s="250">
        <f>N137-O137-P137</f>
        <v>31.759999999999991</v>
      </c>
      <c r="R137" s="261"/>
      <c r="S137" s="261"/>
      <c r="T137" s="261"/>
      <c r="U137" s="261"/>
    </row>
    <row r="138" spans="1:21">
      <c r="A138" s="74">
        <v>43752</v>
      </c>
      <c r="B138" s="263">
        <v>1237851</v>
      </c>
      <c r="C138" s="66" t="s">
        <v>5242</v>
      </c>
      <c r="D138" s="263" t="s">
        <v>5673</v>
      </c>
      <c r="E138" s="263">
        <v>64</v>
      </c>
      <c r="F138" s="263" t="s">
        <v>20</v>
      </c>
      <c r="G138" s="277" t="s">
        <v>5674</v>
      </c>
      <c r="H138" s="75" t="s">
        <v>1096</v>
      </c>
      <c r="I138" s="153" t="s">
        <v>5675</v>
      </c>
      <c r="J138" s="42" t="s">
        <v>1098</v>
      </c>
      <c r="K138" s="100">
        <v>4</v>
      </c>
      <c r="L138" s="164">
        <v>1.1299999999999999</v>
      </c>
      <c r="M138" s="165">
        <v>52</v>
      </c>
      <c r="N138" s="250">
        <v>58.759999999999991</v>
      </c>
      <c r="O138" s="250">
        <v>30</v>
      </c>
      <c r="P138" s="261">
        <v>10</v>
      </c>
      <c r="Q138" s="250">
        <f>N138-O138-P138</f>
        <v>18.759999999999991</v>
      </c>
      <c r="R138" s="261"/>
      <c r="S138" s="261"/>
      <c r="T138" s="261"/>
      <c r="U138" s="261"/>
    </row>
    <row r="139" spans="1:21">
      <c r="A139" s="74">
        <v>43753</v>
      </c>
      <c r="B139" s="263">
        <v>1237385</v>
      </c>
      <c r="C139" s="66" t="s">
        <v>5242</v>
      </c>
      <c r="D139" s="263" t="s">
        <v>5670</v>
      </c>
      <c r="E139" s="263">
        <v>61</v>
      </c>
      <c r="F139" s="263" t="s">
        <v>20</v>
      </c>
      <c r="G139" s="277" t="s">
        <v>5671</v>
      </c>
      <c r="H139" s="75" t="s">
        <v>1096</v>
      </c>
      <c r="I139" s="153" t="s">
        <v>5672</v>
      </c>
      <c r="J139" s="42" t="s">
        <v>1098</v>
      </c>
      <c r="K139" s="100">
        <v>4</v>
      </c>
      <c r="L139" s="164">
        <v>1.1599999999999999</v>
      </c>
      <c r="M139" s="165">
        <v>52</v>
      </c>
      <c r="N139" s="250">
        <v>60.319999999999993</v>
      </c>
      <c r="O139" s="250">
        <v>30</v>
      </c>
      <c r="P139" s="261">
        <v>10</v>
      </c>
      <c r="Q139" s="250">
        <f>N139-O139-P139</f>
        <v>20.319999999999993</v>
      </c>
      <c r="R139" s="261"/>
      <c r="S139" s="261"/>
      <c r="T139" s="261"/>
      <c r="U139" s="261"/>
    </row>
    <row r="140" spans="1:21">
      <c r="A140" s="74">
        <v>43766</v>
      </c>
      <c r="B140" s="263">
        <v>1234131</v>
      </c>
      <c r="C140" s="66" t="s">
        <v>5242</v>
      </c>
      <c r="D140" s="263" t="s">
        <v>5664</v>
      </c>
      <c r="E140" s="263">
        <v>82</v>
      </c>
      <c r="F140" s="263" t="s">
        <v>20</v>
      </c>
      <c r="G140" s="277" t="s">
        <v>5665</v>
      </c>
      <c r="H140" s="75" t="s">
        <v>1096</v>
      </c>
      <c r="I140" s="153" t="s">
        <v>5666</v>
      </c>
      <c r="J140" s="42" t="s">
        <v>1098</v>
      </c>
      <c r="K140" s="148">
        <v>4</v>
      </c>
      <c r="L140" s="164">
        <v>2.42</v>
      </c>
      <c r="M140" s="165">
        <v>52</v>
      </c>
      <c r="N140" s="250">
        <v>125.84</v>
      </c>
      <c r="O140" s="250">
        <v>30</v>
      </c>
      <c r="P140" s="261">
        <v>10</v>
      </c>
      <c r="Q140" s="250">
        <f>N140-O140-P140</f>
        <v>85.84</v>
      </c>
      <c r="R140" s="261"/>
      <c r="S140" s="261"/>
      <c r="T140" s="261"/>
      <c r="U140" s="261"/>
    </row>
    <row r="141" spans="1:21">
      <c r="A141" s="74">
        <v>43766</v>
      </c>
      <c r="B141" s="263">
        <v>1210280</v>
      </c>
      <c r="C141" s="66" t="s">
        <v>5242</v>
      </c>
      <c r="D141" s="263" t="s">
        <v>5689</v>
      </c>
      <c r="E141" s="263">
        <v>69</v>
      </c>
      <c r="F141" s="263" t="s">
        <v>20</v>
      </c>
      <c r="G141" s="166" t="s">
        <v>5690</v>
      </c>
      <c r="H141" s="75" t="s">
        <v>1096</v>
      </c>
      <c r="I141" s="238" t="s">
        <v>5691</v>
      </c>
      <c r="J141" s="144" t="s">
        <v>5679</v>
      </c>
      <c r="K141" s="100" t="s">
        <v>4548</v>
      </c>
      <c r="L141" s="164" t="s">
        <v>5692</v>
      </c>
      <c r="M141" s="165" t="s">
        <v>5693</v>
      </c>
      <c r="N141" s="250" t="s">
        <v>5694</v>
      </c>
      <c r="O141" s="250">
        <v>14.108000000000001</v>
      </c>
      <c r="P141" s="261">
        <v>10</v>
      </c>
      <c r="Q141" s="253" t="e">
        <f>N141-O141-P141</f>
        <v>#VALUE!</v>
      </c>
      <c r="R141" s="261" t="s">
        <v>5605</v>
      </c>
      <c r="S141" s="261"/>
      <c r="T141" s="261"/>
      <c r="U141" s="261"/>
    </row>
    <row r="142" spans="1:21">
      <c r="A142" s="74">
        <v>43766</v>
      </c>
      <c r="B142" s="263">
        <v>1240518</v>
      </c>
      <c r="C142" s="66" t="s">
        <v>5242</v>
      </c>
      <c r="D142" s="263" t="s">
        <v>5633</v>
      </c>
      <c r="E142" s="263">
        <v>72</v>
      </c>
      <c r="F142" s="263" t="s">
        <v>20</v>
      </c>
      <c r="G142" s="277" t="s">
        <v>5634</v>
      </c>
      <c r="H142" s="75" t="s">
        <v>1096</v>
      </c>
      <c r="I142" s="153" t="s">
        <v>5635</v>
      </c>
      <c r="J142" s="42" t="s">
        <v>1098</v>
      </c>
      <c r="K142" s="148" t="s">
        <v>4918</v>
      </c>
      <c r="L142" s="164" t="s">
        <v>5636</v>
      </c>
      <c r="M142" s="165" t="s">
        <v>5637</v>
      </c>
      <c r="N142" s="250" t="e">
        <f>L:L*M:M</f>
        <v>#VALUE!</v>
      </c>
      <c r="O142" s="250" t="s">
        <v>5632</v>
      </c>
      <c r="P142" s="261">
        <v>10</v>
      </c>
      <c r="Q142" s="250" t="e">
        <f>N142-O142-P142</f>
        <v>#VALUE!</v>
      </c>
      <c r="R142" s="261"/>
      <c r="S142" s="261"/>
      <c r="T142" s="261"/>
      <c r="U142" s="261"/>
    </row>
    <row r="143" spans="1:21">
      <c r="A143" s="74">
        <v>43767</v>
      </c>
      <c r="B143" s="263">
        <v>1241507</v>
      </c>
      <c r="C143" s="66" t="s">
        <v>5242</v>
      </c>
      <c r="D143" s="263" t="s">
        <v>5683</v>
      </c>
      <c r="E143" s="263">
        <v>69</v>
      </c>
      <c r="F143" s="263" t="s">
        <v>20</v>
      </c>
      <c r="G143" s="166" t="s">
        <v>5684</v>
      </c>
      <c r="H143" s="75" t="s">
        <v>1096</v>
      </c>
      <c r="I143" s="153" t="s">
        <v>5685</v>
      </c>
      <c r="J143" s="42" t="s">
        <v>5679</v>
      </c>
      <c r="K143" s="148" t="s">
        <v>4548</v>
      </c>
      <c r="L143" s="164" t="s">
        <v>5686</v>
      </c>
      <c r="M143" s="165" t="s">
        <v>5687</v>
      </c>
      <c r="N143" s="250" t="s">
        <v>5688</v>
      </c>
      <c r="O143" s="250">
        <v>18.616</v>
      </c>
      <c r="P143" s="261">
        <v>10</v>
      </c>
      <c r="Q143" s="253" t="e">
        <f>N143-O143-P143</f>
        <v>#VALUE!</v>
      </c>
      <c r="R143" s="261" t="s">
        <v>5605</v>
      </c>
      <c r="S143" s="261"/>
      <c r="T143" s="261"/>
      <c r="U143" s="261"/>
    </row>
    <row r="144" spans="1:21">
      <c r="A144" s="74">
        <v>43769</v>
      </c>
      <c r="B144" s="263">
        <v>1235482</v>
      </c>
      <c r="C144" s="66" t="s">
        <v>5242</v>
      </c>
      <c r="D144" s="263" t="s">
        <v>5653</v>
      </c>
      <c r="E144" s="263">
        <v>67</v>
      </c>
      <c r="F144" s="263" t="s">
        <v>20</v>
      </c>
      <c r="G144" s="277" t="s">
        <v>5654</v>
      </c>
      <c r="H144" s="75" t="s">
        <v>1096</v>
      </c>
      <c r="I144" s="153" t="s">
        <v>5655</v>
      </c>
      <c r="J144" s="42" t="s">
        <v>1098</v>
      </c>
      <c r="K144" s="148" t="s">
        <v>4548</v>
      </c>
      <c r="L144" s="164" t="s">
        <v>5656</v>
      </c>
      <c r="M144" s="165" t="s">
        <v>5657</v>
      </c>
      <c r="N144" s="250" t="e">
        <f>L:L*M:M</f>
        <v>#VALUE!</v>
      </c>
      <c r="O144" s="250">
        <v>13.899999999999999</v>
      </c>
      <c r="P144" s="261">
        <v>10</v>
      </c>
      <c r="Q144" s="250" t="e">
        <f>N144-O144-P144</f>
        <v>#VALUE!</v>
      </c>
      <c r="R144" s="261"/>
      <c r="S144" s="261"/>
      <c r="T144" s="261"/>
      <c r="U144" s="261"/>
    </row>
    <row r="145" spans="1:21">
      <c r="A145" s="74">
        <v>43773</v>
      </c>
      <c r="B145" s="263">
        <v>1024405</v>
      </c>
      <c r="C145" s="66" t="s">
        <v>5470</v>
      </c>
      <c r="D145" s="263" t="s">
        <v>5695</v>
      </c>
      <c r="E145" s="263">
        <v>72</v>
      </c>
      <c r="F145" s="263" t="s">
        <v>1021</v>
      </c>
      <c r="G145" s="166" t="s">
        <v>5696</v>
      </c>
      <c r="H145" s="75" t="s">
        <v>1096</v>
      </c>
      <c r="I145" s="238" t="s">
        <v>5697</v>
      </c>
      <c r="J145" s="144" t="s">
        <v>5679</v>
      </c>
      <c r="K145" s="100" t="s">
        <v>4548</v>
      </c>
      <c r="L145" s="164" t="s">
        <v>5698</v>
      </c>
      <c r="M145" s="165" t="s">
        <v>4990</v>
      </c>
      <c r="N145" s="250" t="s">
        <v>5699</v>
      </c>
      <c r="O145" s="250">
        <v>9.6000000000000014</v>
      </c>
      <c r="P145" s="261">
        <v>10</v>
      </c>
      <c r="Q145" s="250" t="e">
        <f>N145-O145-P145</f>
        <v>#VALUE!</v>
      </c>
      <c r="R145" s="261" t="s">
        <v>5605</v>
      </c>
      <c r="S145" s="261"/>
      <c r="T145" s="261"/>
      <c r="U145" s="261"/>
    </row>
    <row r="146" spans="1:21">
      <c r="A146" s="74">
        <v>43774</v>
      </c>
      <c r="B146" s="263">
        <v>1243297</v>
      </c>
      <c r="C146" s="66" t="s">
        <v>5470</v>
      </c>
      <c r="D146" s="262" t="s">
        <v>5627</v>
      </c>
      <c r="E146" s="263">
        <v>54</v>
      </c>
      <c r="F146" s="262" t="s">
        <v>1021</v>
      </c>
      <c r="G146" s="277" t="s">
        <v>5628</v>
      </c>
      <c r="H146" s="75" t="s">
        <v>1096</v>
      </c>
      <c r="I146" s="153" t="s">
        <v>5629</v>
      </c>
      <c r="J146" s="42" t="s">
        <v>1098</v>
      </c>
      <c r="K146" s="100" t="s">
        <v>4918</v>
      </c>
      <c r="L146" s="164" t="s">
        <v>5630</v>
      </c>
      <c r="M146" s="165" t="s">
        <v>5631</v>
      </c>
      <c r="N146" s="250" t="e">
        <f>L:L*M:M</f>
        <v>#VALUE!</v>
      </c>
      <c r="O146" s="250" t="s">
        <v>5632</v>
      </c>
      <c r="P146" s="261">
        <v>10</v>
      </c>
      <c r="Q146" s="250" t="e">
        <f>N146-O146-P146</f>
        <v>#VALUE!</v>
      </c>
      <c r="R146" s="261"/>
      <c r="S146" s="261"/>
      <c r="T146" s="261"/>
      <c r="U146" s="261"/>
    </row>
    <row r="147" spans="1:21">
      <c r="A147" s="74">
        <v>43777</v>
      </c>
      <c r="B147" s="263">
        <v>1244217</v>
      </c>
      <c r="C147" s="66" t="s">
        <v>5470</v>
      </c>
      <c r="D147" s="262" t="s">
        <v>5638</v>
      </c>
      <c r="E147" s="263">
        <v>65</v>
      </c>
      <c r="F147" s="263" t="s">
        <v>20</v>
      </c>
      <c r="G147" s="277" t="s">
        <v>5639</v>
      </c>
      <c r="H147" s="75" t="s">
        <v>1096</v>
      </c>
      <c r="I147" s="153" t="s">
        <v>5640</v>
      </c>
      <c r="J147" s="42" t="s">
        <v>1098</v>
      </c>
      <c r="K147" s="148" t="s">
        <v>4918</v>
      </c>
      <c r="L147" s="164" t="s">
        <v>5641</v>
      </c>
      <c r="M147" s="165" t="s">
        <v>5642</v>
      </c>
      <c r="N147" s="250" t="e">
        <f>L:L*M:M</f>
        <v>#VALUE!</v>
      </c>
      <c r="O147" s="250" t="s">
        <v>5643</v>
      </c>
      <c r="P147" s="261">
        <v>10</v>
      </c>
      <c r="Q147" s="250" t="e">
        <f>N147-O147-P147</f>
        <v>#VALUE!</v>
      </c>
      <c r="R147" s="261"/>
      <c r="S147" s="261"/>
      <c r="T147" s="261"/>
      <c r="U147" s="261"/>
    </row>
    <row r="148" spans="1:21">
      <c r="A148" s="74">
        <v>43780</v>
      </c>
      <c r="B148" s="263">
        <v>647998</v>
      </c>
      <c r="C148" s="264" t="s">
        <v>5470</v>
      </c>
      <c r="D148" s="262" t="s">
        <v>5644</v>
      </c>
      <c r="E148" s="263">
        <v>66</v>
      </c>
      <c r="F148" s="262" t="s">
        <v>1021</v>
      </c>
      <c r="G148" s="277" t="s">
        <v>5645</v>
      </c>
      <c r="H148" s="75" t="s">
        <v>1096</v>
      </c>
      <c r="I148" s="153" t="s">
        <v>5646</v>
      </c>
      <c r="J148" s="42" t="s">
        <v>1098</v>
      </c>
      <c r="K148" s="148" t="s">
        <v>4548</v>
      </c>
      <c r="L148" s="164" t="s">
        <v>5647</v>
      </c>
      <c r="M148" s="165" t="s">
        <v>5648</v>
      </c>
      <c r="N148" s="250" t="e">
        <f>L:L*M:M</f>
        <v>#VALUE!</v>
      </c>
      <c r="O148" s="250" t="s">
        <v>5649</v>
      </c>
      <c r="P148" s="261">
        <v>10</v>
      </c>
      <c r="Q148" s="250" t="e">
        <f>N148-O148-P148</f>
        <v>#VALUE!</v>
      </c>
      <c r="R148" s="261"/>
      <c r="S148" s="261"/>
      <c r="T148" s="261"/>
      <c r="U148" s="261"/>
    </row>
    <row r="149" spans="1:21">
      <c r="A149" s="74">
        <v>43781</v>
      </c>
      <c r="B149" s="263">
        <v>1244217</v>
      </c>
      <c r="C149" s="264" t="s">
        <v>5470</v>
      </c>
      <c r="D149" s="262" t="s">
        <v>5638</v>
      </c>
      <c r="E149" s="263">
        <v>65</v>
      </c>
      <c r="F149" s="262" t="s">
        <v>1013</v>
      </c>
      <c r="G149" s="277" t="s">
        <v>5650</v>
      </c>
      <c r="H149" s="75" t="s">
        <v>1096</v>
      </c>
      <c r="I149" s="153" t="s">
        <v>5651</v>
      </c>
      <c r="J149" s="42" t="s">
        <v>1098</v>
      </c>
      <c r="K149" s="148">
        <v>4</v>
      </c>
      <c r="L149" s="164" t="s">
        <v>5652</v>
      </c>
      <c r="M149" s="165" t="s">
        <v>5648</v>
      </c>
      <c r="N149" s="250" t="e">
        <f>L:L*M:M</f>
        <v>#VALUE!</v>
      </c>
      <c r="O149" s="250">
        <v>12.631999999999998</v>
      </c>
      <c r="P149" s="261">
        <v>10</v>
      </c>
      <c r="Q149" s="250" t="e">
        <f>N149-O149-P149</f>
        <v>#VALUE!</v>
      </c>
      <c r="R149" s="261"/>
      <c r="S149" s="261"/>
      <c r="T149" s="261"/>
      <c r="U149" s="261"/>
    </row>
    <row r="150" spans="1:21">
      <c r="A150" s="80">
        <v>43789</v>
      </c>
      <c r="B150" s="76">
        <v>1240908</v>
      </c>
      <c r="C150" s="81" t="s">
        <v>5470</v>
      </c>
      <c r="D150" s="76" t="s">
        <v>5715</v>
      </c>
      <c r="E150" s="76">
        <v>64</v>
      </c>
      <c r="F150" s="76" t="s">
        <v>1021</v>
      </c>
      <c r="G150" s="76" t="s">
        <v>5716</v>
      </c>
      <c r="H150" s="75" t="s">
        <v>5702</v>
      </c>
      <c r="I150" s="225" t="s">
        <v>5716</v>
      </c>
      <c r="J150" s="81" t="s">
        <v>5717</v>
      </c>
      <c r="K150" s="148" t="s">
        <v>4548</v>
      </c>
      <c r="L150" s="134" t="s">
        <v>5718</v>
      </c>
      <c r="M150" s="134" t="s">
        <v>4990</v>
      </c>
      <c r="N150" s="250" t="s">
        <v>5719</v>
      </c>
      <c r="O150" s="250" t="e">
        <f>MIN(40,N150-10)</f>
        <v>#VALUE!</v>
      </c>
      <c r="P150" s="252">
        <v>7.4879999999999995</v>
      </c>
      <c r="Q150" s="253" t="e">
        <f>N150-O150-P150</f>
        <v>#VALUE!</v>
      </c>
      <c r="R150" s="261" t="s">
        <v>5605</v>
      </c>
      <c r="S150" s="261"/>
      <c r="T150" s="261"/>
      <c r="U150" s="261"/>
    </row>
    <row r="151" spans="1:21">
      <c r="A151" s="80">
        <v>43794</v>
      </c>
      <c r="B151" s="76">
        <v>1244676</v>
      </c>
      <c r="C151" s="81" t="s">
        <v>5470</v>
      </c>
      <c r="D151" s="76" t="s">
        <v>5737</v>
      </c>
      <c r="E151" s="76">
        <v>55</v>
      </c>
      <c r="F151" s="76" t="s">
        <v>1013</v>
      </c>
      <c r="G151" s="76" t="s">
        <v>5738</v>
      </c>
      <c r="H151" s="75" t="s">
        <v>5702</v>
      </c>
      <c r="I151" s="225" t="s">
        <v>5738</v>
      </c>
      <c r="J151" s="81" t="s">
        <v>5717</v>
      </c>
      <c r="K151" s="148" t="s">
        <v>4548</v>
      </c>
      <c r="L151" s="261" t="s">
        <v>5739</v>
      </c>
      <c r="M151" s="261" t="s">
        <v>5740</v>
      </c>
      <c r="N151" s="250" t="s">
        <v>5741</v>
      </c>
      <c r="O151" s="250"/>
      <c r="P151" s="261">
        <v>10</v>
      </c>
      <c r="Q151" s="250" t="e">
        <f>N151-O151-P151</f>
        <v>#VALUE!</v>
      </c>
      <c r="R151" s="261" t="s">
        <v>5605</v>
      </c>
      <c r="S151" s="261"/>
      <c r="T151" s="261"/>
      <c r="U151" s="261"/>
    </row>
    <row r="152" spans="1:21">
      <c r="A152" s="80">
        <v>43794</v>
      </c>
      <c r="B152" s="76">
        <v>1245141</v>
      </c>
      <c r="C152" s="81" t="s">
        <v>5470</v>
      </c>
      <c r="D152" s="76" t="s">
        <v>5704</v>
      </c>
      <c r="E152" s="76">
        <v>66</v>
      </c>
      <c r="F152" s="76" t="s">
        <v>1013</v>
      </c>
      <c r="G152" s="240" t="s">
        <v>5705</v>
      </c>
      <c r="H152" s="75" t="s">
        <v>5702</v>
      </c>
      <c r="I152" s="76" t="s">
        <v>5705</v>
      </c>
      <c r="J152" s="81" t="s">
        <v>5703</v>
      </c>
      <c r="K152" s="100">
        <v>4</v>
      </c>
      <c r="L152" s="134">
        <v>1.51</v>
      </c>
      <c r="M152" s="134">
        <v>50</v>
      </c>
      <c r="N152" s="250">
        <v>75.5</v>
      </c>
      <c r="O152" s="250">
        <f>MIN(40,N152-10)</f>
        <v>40</v>
      </c>
      <c r="P152" s="261">
        <v>10</v>
      </c>
      <c r="Q152" s="250">
        <f>N152-O152-P152</f>
        <v>25.5</v>
      </c>
      <c r="R152" s="261"/>
      <c r="S152" s="261"/>
      <c r="T152" s="261"/>
      <c r="U152" s="261"/>
    </row>
    <row r="153" spans="1:21">
      <c r="A153" s="80">
        <v>43798</v>
      </c>
      <c r="B153" s="76">
        <v>1247592</v>
      </c>
      <c r="C153" s="81" t="s">
        <v>5470</v>
      </c>
      <c r="D153" s="76" t="s">
        <v>5729</v>
      </c>
      <c r="E153" s="76">
        <v>65</v>
      </c>
      <c r="F153" s="76" t="s">
        <v>1021</v>
      </c>
      <c r="G153" s="76" t="s">
        <v>5730</v>
      </c>
      <c r="H153" s="75" t="s">
        <v>5702</v>
      </c>
      <c r="I153" s="76" t="s">
        <v>5730</v>
      </c>
      <c r="J153" s="81" t="s">
        <v>5717</v>
      </c>
      <c r="K153" s="148" t="s">
        <v>4548</v>
      </c>
      <c r="L153" s="261" t="s">
        <v>5731</v>
      </c>
      <c r="M153" s="261" t="s">
        <v>4920</v>
      </c>
      <c r="N153" s="250" t="s">
        <v>5732</v>
      </c>
      <c r="O153" s="250"/>
      <c r="P153" s="261">
        <v>10</v>
      </c>
      <c r="Q153" s="250" t="e">
        <f>N153-O153-P153</f>
        <v>#VALUE!</v>
      </c>
      <c r="R153" s="261" t="s">
        <v>5605</v>
      </c>
      <c r="S153" s="261"/>
      <c r="T153" s="261"/>
      <c r="U153" s="261"/>
    </row>
    <row r="154" spans="1:21">
      <c r="A154" s="80">
        <v>43801</v>
      </c>
      <c r="B154" s="76">
        <v>1250096</v>
      </c>
      <c r="C154" s="81" t="s">
        <v>5470</v>
      </c>
      <c r="D154" s="76" t="s">
        <v>5706</v>
      </c>
      <c r="E154" s="76">
        <v>48</v>
      </c>
      <c r="F154" s="76" t="s">
        <v>1013</v>
      </c>
      <c r="G154" s="240" t="s">
        <v>5707</v>
      </c>
      <c r="H154" s="75" t="s">
        <v>5702</v>
      </c>
      <c r="I154" s="76" t="s">
        <v>5707</v>
      </c>
      <c r="J154" s="81" t="s">
        <v>5703</v>
      </c>
      <c r="K154" s="100">
        <v>4</v>
      </c>
      <c r="L154" s="134">
        <v>1.27</v>
      </c>
      <c r="M154" s="134">
        <v>50</v>
      </c>
      <c r="N154" s="250">
        <v>63.5</v>
      </c>
      <c r="O154" s="250">
        <f>MIN(40,N154-10)</f>
        <v>40</v>
      </c>
      <c r="P154" s="261">
        <v>10</v>
      </c>
      <c r="Q154" s="250">
        <f>N154-O154-P154</f>
        <v>13.5</v>
      </c>
      <c r="R154" s="261"/>
      <c r="S154" s="261"/>
      <c r="T154" s="261"/>
      <c r="U154" s="261"/>
    </row>
    <row r="155" spans="1:21">
      <c r="A155" s="80">
        <v>43802</v>
      </c>
      <c r="B155" s="76">
        <v>1241522</v>
      </c>
      <c r="C155" s="81" t="s">
        <v>5470</v>
      </c>
      <c r="D155" s="76" t="s">
        <v>5711</v>
      </c>
      <c r="E155" s="76">
        <v>52</v>
      </c>
      <c r="F155" s="76" t="s">
        <v>1013</v>
      </c>
      <c r="G155" s="240" t="s">
        <v>5712</v>
      </c>
      <c r="H155" s="75" t="s">
        <v>5702</v>
      </c>
      <c r="I155" s="76" t="s">
        <v>5712</v>
      </c>
      <c r="J155" s="81" t="s">
        <v>5703</v>
      </c>
      <c r="K155" s="100">
        <v>4</v>
      </c>
      <c r="L155" s="134">
        <v>0.92</v>
      </c>
      <c r="M155" s="134">
        <v>50</v>
      </c>
      <c r="N155" s="250">
        <v>46</v>
      </c>
      <c r="O155" s="250">
        <f>MIN(40,N155-10)</f>
        <v>36</v>
      </c>
      <c r="P155" s="261">
        <v>10</v>
      </c>
      <c r="Q155" s="250">
        <f>N155-O155-P155</f>
        <v>0</v>
      </c>
      <c r="R155" s="261"/>
      <c r="S155" s="261"/>
      <c r="T155" s="261"/>
      <c r="U155" s="261"/>
    </row>
    <row r="156" spans="1:21">
      <c r="A156" s="80">
        <v>43802</v>
      </c>
      <c r="B156" s="76">
        <v>1250516</v>
      </c>
      <c r="C156" s="81" t="s">
        <v>5470</v>
      </c>
      <c r="D156" s="76" t="s">
        <v>5700</v>
      </c>
      <c r="E156" s="76">
        <v>59</v>
      </c>
      <c r="F156" s="76" t="s">
        <v>1013</v>
      </c>
      <c r="G156" s="240" t="s">
        <v>5701</v>
      </c>
      <c r="H156" s="75" t="s">
        <v>5702</v>
      </c>
      <c r="I156" s="76" t="s">
        <v>5701</v>
      </c>
      <c r="J156" s="81" t="s">
        <v>5703</v>
      </c>
      <c r="K156" s="148">
        <v>4</v>
      </c>
      <c r="L156" s="134">
        <v>1.95</v>
      </c>
      <c r="M156" s="134">
        <v>50</v>
      </c>
      <c r="N156" s="250">
        <v>97.5</v>
      </c>
      <c r="O156" s="250">
        <f>MIN(40,N156-10)</f>
        <v>40</v>
      </c>
      <c r="P156" s="261">
        <v>10</v>
      </c>
      <c r="Q156" s="250">
        <f>N156-O156-P156</f>
        <v>47.5</v>
      </c>
      <c r="R156" s="261"/>
      <c r="S156" s="261"/>
      <c r="T156" s="261"/>
      <c r="U156" s="261"/>
    </row>
    <row r="157" spans="1:21">
      <c r="A157" s="80">
        <v>43805</v>
      </c>
      <c r="B157" s="76">
        <v>1251177</v>
      </c>
      <c r="C157" s="81" t="s">
        <v>5470</v>
      </c>
      <c r="D157" s="76" t="s">
        <v>5727</v>
      </c>
      <c r="E157" s="76">
        <v>53</v>
      </c>
      <c r="F157" s="76" t="s">
        <v>1021</v>
      </c>
      <c r="G157" s="76" t="s">
        <v>5728</v>
      </c>
      <c r="H157" s="75" t="s">
        <v>5702</v>
      </c>
      <c r="I157" s="76" t="s">
        <v>5728</v>
      </c>
      <c r="J157" s="81" t="s">
        <v>5703</v>
      </c>
      <c r="K157" s="148">
        <v>4</v>
      </c>
      <c r="L157" s="261">
        <v>0.39400000000000002</v>
      </c>
      <c r="M157" s="261">
        <v>50</v>
      </c>
      <c r="N157" s="250">
        <v>19.7</v>
      </c>
      <c r="O157" s="250"/>
      <c r="P157" s="261">
        <v>10</v>
      </c>
      <c r="Q157" s="250">
        <f>N157-O157-P157</f>
        <v>9.6999999999999993</v>
      </c>
      <c r="R157" s="261" t="s">
        <v>5605</v>
      </c>
      <c r="S157" s="261"/>
      <c r="T157" s="261"/>
      <c r="U157" s="261"/>
    </row>
    <row r="158" spans="1:21">
      <c r="A158" s="80">
        <v>43808</v>
      </c>
      <c r="B158" s="76">
        <v>1251371</v>
      </c>
      <c r="C158" s="81" t="s">
        <v>5470</v>
      </c>
      <c r="D158" s="76" t="s">
        <v>5722</v>
      </c>
      <c r="E158" s="76">
        <v>64</v>
      </c>
      <c r="F158" s="76" t="s">
        <v>1013</v>
      </c>
      <c r="G158" s="76" t="s">
        <v>5723</v>
      </c>
      <c r="H158" s="75" t="s">
        <v>5702</v>
      </c>
      <c r="I158" s="76" t="s">
        <v>5723</v>
      </c>
      <c r="J158" s="81" t="s">
        <v>5703</v>
      </c>
      <c r="K158" s="148">
        <v>4</v>
      </c>
      <c r="L158" s="134">
        <v>0.41199999999999998</v>
      </c>
      <c r="M158" s="134">
        <v>50</v>
      </c>
      <c r="N158" s="250">
        <v>20.599999999999998</v>
      </c>
      <c r="O158" s="250"/>
      <c r="P158" s="261">
        <v>10</v>
      </c>
      <c r="Q158" s="253">
        <f>N158-O158-P158</f>
        <v>10.599999999999998</v>
      </c>
      <c r="R158" s="261" t="s">
        <v>5605</v>
      </c>
      <c r="S158" s="261"/>
      <c r="T158" s="261"/>
      <c r="U158" s="261"/>
    </row>
    <row r="159" spans="1:21">
      <c r="A159" s="80">
        <v>43810</v>
      </c>
      <c r="B159" s="76">
        <v>1148549</v>
      </c>
      <c r="C159" s="81" t="s">
        <v>5470</v>
      </c>
      <c r="D159" s="76" t="s">
        <v>5733</v>
      </c>
      <c r="E159" s="76">
        <v>56</v>
      </c>
      <c r="F159" s="76" t="s">
        <v>1013</v>
      </c>
      <c r="G159" s="76" t="s">
        <v>5734</v>
      </c>
      <c r="H159" s="75" t="s">
        <v>5702</v>
      </c>
      <c r="I159" s="76" t="s">
        <v>5734</v>
      </c>
      <c r="J159" s="81" t="s">
        <v>5717</v>
      </c>
      <c r="K159" s="148" t="s">
        <v>4548</v>
      </c>
      <c r="L159" s="261" t="s">
        <v>5735</v>
      </c>
      <c r="M159" s="261" t="s">
        <v>4920</v>
      </c>
      <c r="N159" s="250" t="s">
        <v>5736</v>
      </c>
      <c r="O159" s="250"/>
      <c r="P159" s="261">
        <v>10</v>
      </c>
      <c r="Q159" s="250" t="e">
        <f>N159-O159-P159</f>
        <v>#VALUE!</v>
      </c>
      <c r="R159" s="261" t="s">
        <v>5605</v>
      </c>
      <c r="S159" s="261"/>
      <c r="T159" s="261"/>
      <c r="U159" s="261"/>
    </row>
    <row r="160" spans="1:21">
      <c r="A160" s="80">
        <v>43811</v>
      </c>
      <c r="B160" s="76">
        <v>1252169</v>
      </c>
      <c r="C160" s="81" t="s">
        <v>5470</v>
      </c>
      <c r="D160" s="76" t="s">
        <v>5713</v>
      </c>
      <c r="E160" s="76">
        <v>65</v>
      </c>
      <c r="F160" s="76" t="s">
        <v>1013</v>
      </c>
      <c r="G160" s="240" t="s">
        <v>5714</v>
      </c>
      <c r="H160" s="75" t="s">
        <v>5702</v>
      </c>
      <c r="I160" s="76" t="s">
        <v>5714</v>
      </c>
      <c r="J160" s="81" t="s">
        <v>5703</v>
      </c>
      <c r="K160" s="100">
        <v>4</v>
      </c>
      <c r="L160" s="134">
        <v>0.81799999999999995</v>
      </c>
      <c r="M160" s="134">
        <v>50</v>
      </c>
      <c r="N160" s="250">
        <v>40.9</v>
      </c>
      <c r="O160" s="250">
        <f>MIN(40,N160-10)</f>
        <v>30.9</v>
      </c>
      <c r="P160" s="261">
        <v>10</v>
      </c>
      <c r="Q160" s="250">
        <f>N160-O160-P160</f>
        <v>0</v>
      </c>
      <c r="R160" s="261"/>
      <c r="S160" s="261"/>
      <c r="T160" s="261"/>
      <c r="U160" s="261"/>
    </row>
    <row r="161" spans="1:21">
      <c r="A161" s="80">
        <v>43812</v>
      </c>
      <c r="B161" s="76">
        <v>1244039</v>
      </c>
      <c r="C161" s="81" t="s">
        <v>5470</v>
      </c>
      <c r="D161" s="76" t="s">
        <v>5720</v>
      </c>
      <c r="E161" s="76">
        <v>65</v>
      </c>
      <c r="F161" s="76" t="s">
        <v>1021</v>
      </c>
      <c r="G161" s="76" t="s">
        <v>5721</v>
      </c>
      <c r="H161" s="75" t="s">
        <v>5702</v>
      </c>
      <c r="I161" s="76" t="s">
        <v>5721</v>
      </c>
      <c r="J161" s="81" t="s">
        <v>5703</v>
      </c>
      <c r="K161" s="148">
        <v>4</v>
      </c>
      <c r="L161" s="134">
        <v>0.48399999999999999</v>
      </c>
      <c r="M161" s="134">
        <v>50</v>
      </c>
      <c r="N161" s="250">
        <v>24.2</v>
      </c>
      <c r="O161" s="250"/>
      <c r="P161" s="261">
        <v>10</v>
      </c>
      <c r="Q161" s="253">
        <f>N161-O161-P161</f>
        <v>14.2</v>
      </c>
      <c r="R161" s="261" t="s">
        <v>5605</v>
      </c>
      <c r="S161" s="261"/>
      <c r="T161" s="261"/>
      <c r="U161" s="261"/>
    </row>
    <row r="162" spans="1:21">
      <c r="A162" s="80">
        <v>43817</v>
      </c>
      <c r="B162" s="76">
        <v>1254049</v>
      </c>
      <c r="C162" s="81" t="s">
        <v>5242</v>
      </c>
      <c r="D162" s="76" t="s">
        <v>5742</v>
      </c>
      <c r="E162" s="76">
        <v>62</v>
      </c>
      <c r="F162" s="76" t="s">
        <v>20</v>
      </c>
      <c r="G162" s="76" t="s">
        <v>5743</v>
      </c>
      <c r="H162" s="75" t="s">
        <v>5744</v>
      </c>
      <c r="I162" s="76" t="s">
        <v>5743</v>
      </c>
      <c r="J162" s="81" t="s">
        <v>5703</v>
      </c>
      <c r="K162" s="100">
        <v>4</v>
      </c>
      <c r="L162" s="261">
        <v>0.56999999999999995</v>
      </c>
      <c r="M162" s="261">
        <v>48</v>
      </c>
      <c r="N162" s="250">
        <f>L:L*M:M</f>
        <v>27.36</v>
      </c>
      <c r="O162" s="261"/>
      <c r="P162" s="261"/>
      <c r="Q162" s="261"/>
      <c r="R162" s="261"/>
      <c r="S162" s="261"/>
      <c r="T162" s="261"/>
      <c r="U162" s="261"/>
    </row>
    <row r="163" spans="1:21">
      <c r="A163" s="80">
        <v>43818</v>
      </c>
      <c r="B163" s="76">
        <v>1251177</v>
      </c>
      <c r="C163" s="81" t="s">
        <v>5242</v>
      </c>
      <c r="D163" s="76" t="s">
        <v>5745</v>
      </c>
      <c r="E163" s="76">
        <v>53</v>
      </c>
      <c r="F163" s="76" t="s">
        <v>41</v>
      </c>
      <c r="G163" s="76" t="s">
        <v>5746</v>
      </c>
      <c r="H163" s="75" t="s">
        <v>5744</v>
      </c>
      <c r="I163" s="76" t="s">
        <v>5746</v>
      </c>
      <c r="J163" s="81" t="s">
        <v>5703</v>
      </c>
      <c r="K163" s="100">
        <v>4</v>
      </c>
      <c r="L163" s="261">
        <v>1.94</v>
      </c>
      <c r="M163" s="261">
        <v>48</v>
      </c>
      <c r="N163" s="250">
        <f>L:L*M:M</f>
        <v>93.12</v>
      </c>
      <c r="O163" s="261"/>
      <c r="P163" s="261"/>
      <c r="Q163" s="261"/>
      <c r="R163" s="261"/>
      <c r="S163" s="261"/>
      <c r="T163" s="261"/>
      <c r="U163" s="261"/>
    </row>
    <row r="164" spans="1:21">
      <c r="A164" s="80">
        <v>43822</v>
      </c>
      <c r="B164" s="263">
        <v>1229895</v>
      </c>
      <c r="C164" s="81" t="s">
        <v>5242</v>
      </c>
      <c r="D164" s="276" t="s">
        <v>5747</v>
      </c>
      <c r="E164" s="263">
        <v>42</v>
      </c>
      <c r="F164" s="76" t="s">
        <v>20</v>
      </c>
      <c r="G164" s="276" t="s">
        <v>5748</v>
      </c>
      <c r="H164" s="75" t="s">
        <v>5744</v>
      </c>
      <c r="I164" s="276" t="s">
        <v>5748</v>
      </c>
      <c r="J164" s="81" t="s">
        <v>5703</v>
      </c>
      <c r="K164" s="100">
        <v>4</v>
      </c>
      <c r="L164" s="261">
        <v>2.1</v>
      </c>
      <c r="M164" s="261">
        <v>48</v>
      </c>
      <c r="N164" s="250">
        <f>L:L*M:M</f>
        <v>100.80000000000001</v>
      </c>
      <c r="O164" s="261"/>
      <c r="P164" s="261"/>
      <c r="Q164" s="261"/>
      <c r="R164" s="261"/>
      <c r="S164" s="261"/>
      <c r="T164" s="261"/>
      <c r="U164" s="261"/>
    </row>
    <row r="165" spans="1:21">
      <c r="A165" s="80">
        <v>43822</v>
      </c>
      <c r="B165" s="263">
        <v>1255376</v>
      </c>
      <c r="C165" s="81" t="s">
        <v>5242</v>
      </c>
      <c r="D165" s="276" t="s">
        <v>5749</v>
      </c>
      <c r="E165" s="263">
        <v>70</v>
      </c>
      <c r="F165" s="76" t="s">
        <v>41</v>
      </c>
      <c r="G165" s="276" t="s">
        <v>5750</v>
      </c>
      <c r="H165" s="75" t="s">
        <v>5744</v>
      </c>
      <c r="I165" s="276" t="s">
        <v>5750</v>
      </c>
      <c r="J165" s="81" t="s">
        <v>5703</v>
      </c>
      <c r="K165" s="100">
        <v>4</v>
      </c>
      <c r="L165" s="261">
        <v>0.45800000000000002</v>
      </c>
      <c r="M165" s="261">
        <v>48</v>
      </c>
      <c r="N165" s="250">
        <f>L:L*M:M</f>
        <v>21.984000000000002</v>
      </c>
      <c r="O165" s="261"/>
      <c r="P165" s="261"/>
      <c r="Q165" s="261"/>
      <c r="R165" s="261"/>
      <c r="S165" s="261"/>
      <c r="T165" s="261"/>
      <c r="U165" s="261"/>
    </row>
    <row r="166" spans="1:21">
      <c r="A166" s="80">
        <v>43823</v>
      </c>
      <c r="B166" s="263">
        <v>1253908</v>
      </c>
      <c r="C166" s="81" t="s">
        <v>5242</v>
      </c>
      <c r="D166" s="276" t="s">
        <v>5751</v>
      </c>
      <c r="E166" s="263">
        <v>62</v>
      </c>
      <c r="F166" s="276" t="s">
        <v>41</v>
      </c>
      <c r="G166" s="276" t="s">
        <v>5752</v>
      </c>
      <c r="H166" s="75" t="s">
        <v>5744</v>
      </c>
      <c r="I166" s="276" t="s">
        <v>5752</v>
      </c>
      <c r="J166" s="81" t="s">
        <v>5703</v>
      </c>
      <c r="K166" s="100">
        <v>4</v>
      </c>
      <c r="L166" s="261">
        <v>0.86</v>
      </c>
      <c r="M166" s="261">
        <v>48</v>
      </c>
      <c r="N166" s="250">
        <f>L:L*M:M</f>
        <v>41.28</v>
      </c>
      <c r="O166" s="261"/>
      <c r="P166" s="261"/>
      <c r="Q166" s="261"/>
      <c r="R166" s="261"/>
      <c r="S166" s="261"/>
      <c r="T166" s="261"/>
      <c r="U166" s="261"/>
    </row>
    <row r="167" spans="1:21">
      <c r="A167" s="80">
        <v>43826</v>
      </c>
      <c r="B167" s="263">
        <v>1241522</v>
      </c>
      <c r="C167" s="81" t="s">
        <v>5242</v>
      </c>
      <c r="D167" s="276" t="s">
        <v>5753</v>
      </c>
      <c r="E167" s="263">
        <v>52</v>
      </c>
      <c r="F167" s="276" t="s">
        <v>20</v>
      </c>
      <c r="G167" s="276" t="s">
        <v>5754</v>
      </c>
      <c r="H167" s="75" t="s">
        <v>5744</v>
      </c>
      <c r="I167" s="276" t="s">
        <v>5754</v>
      </c>
      <c r="J167" s="81" t="s">
        <v>5703</v>
      </c>
      <c r="K167" s="100">
        <v>4</v>
      </c>
      <c r="L167" s="261"/>
      <c r="M167" s="261">
        <v>48</v>
      </c>
      <c r="N167" s="250">
        <f>L:L*M:M</f>
        <v>0</v>
      </c>
      <c r="O167" s="261"/>
      <c r="P167" s="261"/>
      <c r="Q167" s="261"/>
      <c r="R167" s="261"/>
      <c r="S167" s="261"/>
      <c r="T167" s="261"/>
      <c r="U167" s="261"/>
    </row>
    <row r="168" spans="1:21">
      <c r="A168" s="80">
        <v>43831</v>
      </c>
      <c r="B168" s="263">
        <v>1256874</v>
      </c>
      <c r="C168" s="81" t="s">
        <v>5242</v>
      </c>
      <c r="D168" s="263" t="s">
        <v>5755</v>
      </c>
      <c r="E168" s="263">
        <v>64</v>
      </c>
      <c r="F168" s="76" t="s">
        <v>41</v>
      </c>
      <c r="G168" s="276" t="s">
        <v>5756</v>
      </c>
      <c r="H168" s="75" t="s">
        <v>5744</v>
      </c>
      <c r="I168" s="276" t="s">
        <v>5756</v>
      </c>
      <c r="J168" s="81" t="s">
        <v>5703</v>
      </c>
      <c r="K168" s="100">
        <v>4</v>
      </c>
      <c r="L168" s="261">
        <v>1.49</v>
      </c>
      <c r="M168" s="261">
        <v>48</v>
      </c>
      <c r="N168" s="250">
        <f>L:L*M:M</f>
        <v>71.52</v>
      </c>
      <c r="O168" s="261"/>
      <c r="P168" s="261"/>
      <c r="Q168" s="261"/>
      <c r="R168" s="261"/>
      <c r="S168" s="261"/>
      <c r="T168" s="261"/>
      <c r="U168" s="261"/>
    </row>
    <row r="169" spans="1:21">
      <c r="A169" s="80">
        <v>43843</v>
      </c>
      <c r="B169" s="263">
        <v>1259068</v>
      </c>
      <c r="C169" s="275" t="s">
        <v>5242</v>
      </c>
      <c r="D169" s="263" t="s">
        <v>5757</v>
      </c>
      <c r="E169" s="263">
        <v>65</v>
      </c>
      <c r="F169" s="76" t="s">
        <v>20</v>
      </c>
      <c r="G169" s="276" t="s">
        <v>5758</v>
      </c>
      <c r="H169" s="75" t="s">
        <v>5744</v>
      </c>
      <c r="I169" s="276" t="s">
        <v>5758</v>
      </c>
      <c r="J169" s="81" t="s">
        <v>5703</v>
      </c>
      <c r="K169" s="100">
        <v>4</v>
      </c>
      <c r="L169" s="261">
        <v>1.7</v>
      </c>
      <c r="M169" s="261">
        <v>48</v>
      </c>
      <c r="N169" s="250">
        <f>L:L*M:M</f>
        <v>81.599999999999994</v>
      </c>
      <c r="O169" s="261"/>
      <c r="P169" s="261"/>
      <c r="Q169" s="261"/>
      <c r="R169" s="261"/>
      <c r="S169" s="261"/>
      <c r="T169" s="261"/>
      <c r="U169" s="261"/>
    </row>
    <row r="170" spans="1:21">
      <c r="A170" s="80">
        <v>43784</v>
      </c>
      <c r="B170" s="76">
        <v>1244826</v>
      </c>
      <c r="C170" s="81" t="s">
        <v>5470</v>
      </c>
      <c r="D170" s="76" t="s">
        <v>5724</v>
      </c>
      <c r="E170" s="76">
        <v>55</v>
      </c>
      <c r="F170" s="76" t="s">
        <v>1021</v>
      </c>
      <c r="G170" s="76" t="s">
        <v>5725</v>
      </c>
      <c r="H170" s="75" t="s">
        <v>5702</v>
      </c>
      <c r="I170" s="183" t="s">
        <v>5726</v>
      </c>
      <c r="J170" s="81" t="s">
        <v>5703</v>
      </c>
      <c r="K170" s="148">
        <v>4</v>
      </c>
      <c r="L170" s="134">
        <v>0.40600000000000003</v>
      </c>
      <c r="M170" s="134">
        <v>50</v>
      </c>
      <c r="N170" s="250">
        <v>20.3</v>
      </c>
      <c r="O170" s="250"/>
      <c r="P170" s="261">
        <v>10</v>
      </c>
      <c r="Q170" s="250">
        <f>N170-O170-P170</f>
        <v>10.3</v>
      </c>
      <c r="R170" s="261" t="s">
        <v>5605</v>
      </c>
      <c r="S170" s="261"/>
      <c r="T170" s="261"/>
      <c r="U170" s="261"/>
    </row>
    <row r="171" spans="1:21">
      <c r="A171" s="80">
        <v>43787</v>
      </c>
      <c r="B171" s="76">
        <v>766714</v>
      </c>
      <c r="C171" s="81" t="s">
        <v>5470</v>
      </c>
      <c r="D171" s="76" t="s">
        <v>5708</v>
      </c>
      <c r="E171" s="76">
        <v>69</v>
      </c>
      <c r="F171" s="76" t="s">
        <v>1013</v>
      </c>
      <c r="G171" s="240" t="s">
        <v>5709</v>
      </c>
      <c r="H171" s="75" t="s">
        <v>5702</v>
      </c>
      <c r="I171" s="183" t="s">
        <v>5710</v>
      </c>
      <c r="J171" s="81" t="s">
        <v>5703</v>
      </c>
      <c r="K171" s="100">
        <v>4</v>
      </c>
      <c r="L171" s="134">
        <v>1.18</v>
      </c>
      <c r="M171" s="134">
        <v>50</v>
      </c>
      <c r="N171" s="250">
        <v>59</v>
      </c>
      <c r="O171" s="250">
        <f>MIN(40,N171-10)</f>
        <v>40</v>
      </c>
      <c r="P171" s="261">
        <v>10</v>
      </c>
      <c r="Q171" s="250">
        <f>N171-O171-P171</f>
        <v>9</v>
      </c>
      <c r="R171" s="261"/>
      <c r="S171" s="261"/>
      <c r="T171" s="261"/>
      <c r="U171" s="261"/>
    </row>
    <row r="172" spans="1:21">
      <c r="A172" s="261"/>
      <c r="B172" s="261"/>
      <c r="C172" s="261"/>
      <c r="D172" s="261"/>
      <c r="E172" s="261"/>
      <c r="F172" s="261"/>
      <c r="G172" s="276" t="s">
        <v>5759</v>
      </c>
      <c r="H172" s="261"/>
      <c r="I172" s="28"/>
      <c r="J172" s="81" t="s">
        <v>5703</v>
      </c>
      <c r="K172" s="100">
        <v>4</v>
      </c>
      <c r="L172" s="261">
        <v>0.41</v>
      </c>
      <c r="M172" s="261">
        <v>48</v>
      </c>
      <c r="N172" s="250">
        <f>L:L*M:M</f>
        <v>19.68</v>
      </c>
      <c r="O172" s="261"/>
      <c r="P172" s="261"/>
      <c r="Q172" s="261"/>
      <c r="R172" s="261"/>
      <c r="S172" s="261"/>
      <c r="T172" s="261"/>
      <c r="U172" s="261"/>
    </row>
    <row r="173" spans="1:21">
      <c r="A173" s="261"/>
      <c r="B173" s="261"/>
      <c r="C173" s="261"/>
      <c r="D173" s="261"/>
      <c r="E173" s="261"/>
      <c r="F173" s="261"/>
      <c r="G173" s="276" t="s">
        <v>5760</v>
      </c>
      <c r="H173" s="261"/>
      <c r="I173" s="28"/>
      <c r="J173" s="81" t="s">
        <v>5703</v>
      </c>
      <c r="K173" s="100">
        <v>4</v>
      </c>
      <c r="L173" s="261">
        <v>0.27</v>
      </c>
      <c r="M173" s="261">
        <v>48</v>
      </c>
      <c r="N173" s="250">
        <f>L:L*M:M</f>
        <v>12.96</v>
      </c>
      <c r="O173" s="261"/>
      <c r="P173" s="261"/>
      <c r="Q173" s="261"/>
      <c r="R173" s="261"/>
      <c r="S173" s="261"/>
      <c r="T173" s="261"/>
      <c r="U173" s="261"/>
    </row>
    <row r="174" spans="1:21">
      <c r="A174" s="261"/>
      <c r="B174" s="261"/>
      <c r="C174" s="261"/>
      <c r="D174" s="261"/>
      <c r="E174" s="261"/>
      <c r="F174" s="261"/>
      <c r="G174" s="276" t="s">
        <v>5761</v>
      </c>
      <c r="H174" s="261"/>
      <c r="I174" s="28"/>
      <c r="J174" s="81" t="s">
        <v>5703</v>
      </c>
      <c r="K174" s="100">
        <v>4</v>
      </c>
      <c r="L174" s="261">
        <v>0.26600000000000001</v>
      </c>
      <c r="M174" s="261">
        <v>48</v>
      </c>
      <c r="N174" s="250">
        <f>L:L*M:M</f>
        <v>12.768000000000001</v>
      </c>
      <c r="O174" s="261"/>
      <c r="P174" s="261"/>
      <c r="Q174" s="261"/>
      <c r="R174" s="261"/>
      <c r="S174" s="261"/>
      <c r="T174" s="261"/>
      <c r="U174" s="261"/>
    </row>
    <row r="175" spans="1:21">
      <c r="A175" s="261"/>
      <c r="B175" s="261"/>
      <c r="C175" s="261"/>
      <c r="D175" s="261"/>
      <c r="E175" s="261"/>
      <c r="F175" s="261"/>
      <c r="G175" s="276" t="s">
        <v>5762</v>
      </c>
      <c r="H175" s="261"/>
      <c r="I175" s="28"/>
      <c r="J175" s="81" t="s">
        <v>5703</v>
      </c>
      <c r="K175" s="100">
        <v>4</v>
      </c>
      <c r="L175" s="261">
        <v>0.41199999999999998</v>
      </c>
      <c r="M175" s="261">
        <v>48</v>
      </c>
      <c r="N175" s="250">
        <f>L:L*M:M</f>
        <v>19.776</v>
      </c>
      <c r="O175" s="261"/>
      <c r="P175" s="261"/>
      <c r="Q175" s="261"/>
      <c r="R175" s="261"/>
      <c r="S175" s="261"/>
      <c r="T175" s="261"/>
      <c r="U175" s="261"/>
    </row>
    <row r="176" spans="1:21">
      <c r="A176" s="261"/>
      <c r="B176" s="261"/>
      <c r="C176" s="261"/>
      <c r="D176" s="261"/>
      <c r="E176" s="261"/>
      <c r="F176" s="261"/>
      <c r="G176" s="261"/>
      <c r="H176" s="261"/>
      <c r="I176" s="28"/>
      <c r="L176" s="261"/>
      <c r="M176" s="261"/>
      <c r="N176" s="250"/>
      <c r="O176" s="261"/>
      <c r="P176" s="261"/>
      <c r="Q176" s="261"/>
      <c r="R176" s="261"/>
      <c r="S176" s="261"/>
      <c r="T176" s="261"/>
      <c r="U176" s="261"/>
    </row>
    <row r="177" spans="8:9">
      <c r="H177" s="261"/>
      <c r="I177" s="28"/>
    </row>
    <row r="178" spans="8:9">
      <c r="H178" s="261"/>
      <c r="I178" s="28"/>
    </row>
    <row r="179" spans="8:9">
      <c r="H179" s="261"/>
      <c r="I179" s="28"/>
    </row>
    <row r="180" spans="8:9">
      <c r="H180" s="261"/>
      <c r="I180" s="28"/>
    </row>
    <row r="181" spans="8:9">
      <c r="H181" s="261"/>
      <c r="I181" s="28"/>
    </row>
    <row r="182" spans="8:9">
      <c r="H182" s="261"/>
      <c r="I182" s="28"/>
    </row>
    <row r="183" spans="8:9">
      <c r="H183" s="261"/>
      <c r="I183" s="28"/>
    </row>
    <row r="184" spans="8:9">
      <c r="H184" s="261"/>
      <c r="I184" s="28"/>
    </row>
    <row r="185" spans="8:9">
      <c r="H185" s="261"/>
      <c r="I185" s="28"/>
    </row>
    <row r="186" spans="8:9">
      <c r="H186" s="261"/>
      <c r="I186" s="28"/>
    </row>
    <row r="187" spans="8:9">
      <c r="H187" s="261"/>
      <c r="I187" s="28"/>
    </row>
    <row r="188" spans="8:9">
      <c r="H188" s="261"/>
      <c r="I188" s="28"/>
    </row>
    <row r="189" spans="8:9">
      <c r="H189" s="261"/>
      <c r="I189" s="28"/>
    </row>
    <row r="190" spans="8:9">
      <c r="H190" s="261"/>
      <c r="I190" s="28"/>
    </row>
    <row r="191" spans="8:9">
      <c r="H191" s="261"/>
      <c r="I191" s="28"/>
    </row>
    <row r="192" spans="8:9">
      <c r="H192" s="261"/>
      <c r="I192" s="28"/>
    </row>
    <row r="193" spans="8:9">
      <c r="H193" s="261"/>
      <c r="I193" s="28"/>
    </row>
    <row r="194" spans="8:9">
      <c r="H194" s="261"/>
      <c r="I194" s="28"/>
    </row>
    <row r="195" spans="8:9">
      <c r="H195" s="261"/>
      <c r="I195" s="28"/>
    </row>
    <row r="196" spans="8:9">
      <c r="H196" s="261"/>
      <c r="I196" s="28"/>
    </row>
  </sheetData>
  <autoFilter ref="A1:X163" xr:uid="{00000000-0009-0000-0000-00000B000000}">
    <sortState ref="A2:X175">
      <sortCondition ref="I1:I163"/>
    </sortState>
  </autoFilter>
  <sortState ref="A2:X194">
    <sortCondition ref="I1"/>
  </sortState>
  <phoneticPr fontId="1" type="noConversion"/>
  <conditionalFormatting sqref="I1:I106 I123:I151 I172:I1048576">
    <cfRule type="duplicateValues" dxfId="15" priority="13"/>
  </conditionalFormatting>
  <conditionalFormatting sqref="G197:G1048576 G1:G122">
    <cfRule type="duplicateValues" dxfId="14" priority="11"/>
  </conditionalFormatting>
  <conditionalFormatting sqref="G1:G122 G197:G1048576">
    <cfRule type="duplicateValues" dxfId="13" priority="7"/>
  </conditionalFormatting>
  <conditionalFormatting sqref="G1:G122 G197:G1048576">
    <cfRule type="duplicateValues" dxfId="12" priority="30"/>
  </conditionalFormatting>
  <conditionalFormatting sqref="G136:G151">
    <cfRule type="duplicateValues" dxfId="11" priority="6"/>
  </conditionalFormatting>
  <conditionalFormatting sqref="G152:G158">
    <cfRule type="duplicateValues" dxfId="10" priority="5"/>
  </conditionalFormatting>
  <conditionalFormatting sqref="G1:G1048576">
    <cfRule type="duplicateValues" dxfId="9" priority="4"/>
  </conditionalFormatting>
  <conditionalFormatting sqref="I152:I158">
    <cfRule type="duplicateValues" dxfId="8" priority="3"/>
  </conditionalFormatting>
  <conditionalFormatting sqref="I152:I163">
    <cfRule type="duplicateValues" dxfId="7" priority="2"/>
  </conditionalFormatting>
  <conditionalFormatting sqref="I164:I171">
    <cfRule type="duplicateValues" dxfId="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15"/>
  <sheetViews>
    <sheetView workbookViewId="0">
      <pane ySplit="1" topLeftCell="A179" activePane="bottomLeft" state="frozen"/>
      <selection pane="bottomLeft" activeCell="H202" sqref="H202"/>
    </sheetView>
  </sheetViews>
  <sheetFormatPr defaultRowHeight="14.25"/>
  <cols>
    <col min="1" max="1" width="12.125" customWidth="1"/>
    <col min="2" max="2" width="13.125" customWidth="1"/>
    <col min="3" max="3" width="13.875" customWidth="1"/>
    <col min="4" max="4" width="10.875" customWidth="1"/>
    <col min="5" max="5" width="7.25" customWidth="1"/>
    <col min="6" max="6" width="6.25" customWidth="1"/>
    <col min="7" max="7" width="11.625" customWidth="1"/>
    <col min="8" max="8" width="12.25" style="34" customWidth="1"/>
    <col min="9" max="9" width="7.75" style="32" customWidth="1"/>
    <col min="10" max="10" width="14.625" style="32" customWidth="1"/>
    <col min="11" max="11" width="11.625" style="32" customWidth="1"/>
    <col min="12" max="12" width="10.625" style="32" customWidth="1"/>
    <col min="13" max="13" width="10.25" style="61" customWidth="1"/>
    <col min="14" max="14" width="10.875" style="61" customWidth="1"/>
    <col min="15" max="15" width="9" style="62"/>
    <col min="16" max="16" width="9" style="71"/>
    <col min="19" max="19" width="9" style="2"/>
  </cols>
  <sheetData>
    <row r="1" spans="1:22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2930</v>
      </c>
      <c r="H1" s="33" t="s">
        <v>8</v>
      </c>
      <c r="I1" s="66" t="s">
        <v>9</v>
      </c>
      <c r="J1" s="66" t="s">
        <v>10</v>
      </c>
      <c r="K1" s="261" t="s">
        <v>355</v>
      </c>
      <c r="L1" s="66" t="s">
        <v>11</v>
      </c>
      <c r="M1" s="67" t="s">
        <v>12</v>
      </c>
      <c r="N1" s="67" t="s">
        <v>13</v>
      </c>
      <c r="O1" s="251" t="s">
        <v>14</v>
      </c>
      <c r="P1" s="70" t="s">
        <v>15</v>
      </c>
      <c r="Q1" s="65" t="s">
        <v>16</v>
      </c>
      <c r="R1" s="261" t="s">
        <v>17</v>
      </c>
      <c r="S1" s="32" t="s">
        <v>5763</v>
      </c>
      <c r="T1" s="32" t="s">
        <v>361</v>
      </c>
      <c r="U1" s="32" t="s">
        <v>362</v>
      </c>
      <c r="V1" s="32" t="s">
        <v>5764</v>
      </c>
    </row>
    <row r="2" spans="1:22">
      <c r="A2" s="1">
        <v>43529</v>
      </c>
      <c r="B2" s="261">
        <v>584261</v>
      </c>
      <c r="C2" s="261" t="s">
        <v>5765</v>
      </c>
      <c r="D2" s="261" t="s">
        <v>5766</v>
      </c>
      <c r="E2" s="261">
        <v>67</v>
      </c>
      <c r="F2" s="261" t="s">
        <v>41</v>
      </c>
      <c r="G2" s="261" t="s">
        <v>2937</v>
      </c>
      <c r="H2" s="32" t="s">
        <v>5767</v>
      </c>
      <c r="I2" s="32" t="s">
        <v>1060</v>
      </c>
      <c r="J2" s="32" t="s">
        <v>5768</v>
      </c>
      <c r="K2" s="261" t="s">
        <v>1034</v>
      </c>
      <c r="L2" s="32">
        <v>5.2</v>
      </c>
      <c r="M2" s="61">
        <v>4.0199999999999996</v>
      </c>
      <c r="N2" s="61">
        <v>42</v>
      </c>
      <c r="O2" s="62">
        <v>168.83999999999997</v>
      </c>
      <c r="P2" s="71">
        <v>40</v>
      </c>
      <c r="Q2" s="261">
        <v>10</v>
      </c>
      <c r="R2" s="250">
        <f t="shared" ref="R2:R33" si="0">O2-P2-Q2</f>
        <v>118.83999999999997</v>
      </c>
      <c r="S2" s="250"/>
      <c r="T2" s="261"/>
      <c r="U2" s="261"/>
      <c r="V2" s="261"/>
    </row>
    <row r="3" spans="1:22">
      <c r="A3" s="1">
        <v>43530</v>
      </c>
      <c r="B3" s="261">
        <v>1185413</v>
      </c>
      <c r="C3" s="261" t="s">
        <v>5765</v>
      </c>
      <c r="D3" s="261" t="s">
        <v>5769</v>
      </c>
      <c r="E3" s="261">
        <v>55</v>
      </c>
      <c r="F3" s="261" t="s">
        <v>41</v>
      </c>
      <c r="G3" s="261" t="s">
        <v>2937</v>
      </c>
      <c r="H3" s="32" t="s">
        <v>5770</v>
      </c>
      <c r="I3" s="32" t="s">
        <v>1060</v>
      </c>
      <c r="J3" s="32" t="s">
        <v>5771</v>
      </c>
      <c r="K3" s="261" t="s">
        <v>1034</v>
      </c>
      <c r="L3" s="32">
        <v>5.4</v>
      </c>
      <c r="M3" s="61">
        <v>0.98399999999999999</v>
      </c>
      <c r="N3" s="61">
        <v>42</v>
      </c>
      <c r="O3" s="62">
        <v>41.328000000000003</v>
      </c>
      <c r="P3" s="71">
        <v>29.3</v>
      </c>
      <c r="Q3" s="261">
        <v>10</v>
      </c>
      <c r="R3" s="250">
        <f t="shared" si="0"/>
        <v>2.0280000000000022</v>
      </c>
      <c r="S3" s="250"/>
      <c r="T3" s="261"/>
      <c r="U3" s="261"/>
      <c r="V3" s="261"/>
    </row>
    <row r="4" spans="1:22">
      <c r="A4" s="1">
        <v>43529</v>
      </c>
      <c r="B4" s="261">
        <v>1185446</v>
      </c>
      <c r="C4" s="261" t="s">
        <v>5765</v>
      </c>
      <c r="D4" s="261" t="s">
        <v>5772</v>
      </c>
      <c r="E4" s="261">
        <v>56</v>
      </c>
      <c r="F4" s="261" t="s">
        <v>20</v>
      </c>
      <c r="G4" s="261" t="s">
        <v>5773</v>
      </c>
      <c r="H4" s="32" t="s">
        <v>5774</v>
      </c>
      <c r="I4" s="32" t="s">
        <v>1060</v>
      </c>
      <c r="J4" s="32" t="s">
        <v>5775</v>
      </c>
      <c r="K4" s="261" t="s">
        <v>1034</v>
      </c>
      <c r="L4" s="32">
        <v>5.0999999999999996</v>
      </c>
      <c r="M4" s="61">
        <v>0.94199999999999995</v>
      </c>
      <c r="N4" s="61">
        <v>42</v>
      </c>
      <c r="O4" s="62">
        <v>39.564</v>
      </c>
      <c r="P4" s="71">
        <v>27.6</v>
      </c>
      <c r="Q4" s="261">
        <v>10</v>
      </c>
      <c r="R4" s="250">
        <f t="shared" si="0"/>
        <v>1.9639999999999986</v>
      </c>
      <c r="S4" s="250"/>
      <c r="T4" s="261"/>
      <c r="U4" s="261"/>
      <c r="V4" s="261"/>
    </row>
    <row r="5" spans="1:22">
      <c r="A5" s="1">
        <v>43529</v>
      </c>
      <c r="B5" s="261">
        <v>1182564</v>
      </c>
      <c r="C5" s="261" t="s">
        <v>5765</v>
      </c>
      <c r="D5" s="261" t="s">
        <v>5776</v>
      </c>
      <c r="E5" s="261">
        <v>71</v>
      </c>
      <c r="F5" s="261" t="s">
        <v>20</v>
      </c>
      <c r="G5" s="261" t="s">
        <v>3043</v>
      </c>
      <c r="H5" s="32" t="s">
        <v>5777</v>
      </c>
      <c r="I5" s="32" t="s">
        <v>1060</v>
      </c>
      <c r="J5" s="32" t="s">
        <v>5778</v>
      </c>
      <c r="K5" s="261" t="s">
        <v>1034</v>
      </c>
      <c r="L5" s="32">
        <v>5.0999999999999996</v>
      </c>
      <c r="M5" s="61">
        <v>0.90800000000000003</v>
      </c>
      <c r="N5" s="61">
        <v>42</v>
      </c>
      <c r="O5" s="62">
        <v>38.136000000000003</v>
      </c>
      <c r="P5" s="71">
        <v>26.1</v>
      </c>
      <c r="Q5" s="261">
        <v>10</v>
      </c>
      <c r="R5" s="250">
        <f t="shared" si="0"/>
        <v>2.0360000000000014</v>
      </c>
      <c r="S5" s="250"/>
      <c r="T5" s="261"/>
      <c r="U5" s="261"/>
      <c r="V5" s="261"/>
    </row>
    <row r="6" spans="1:22">
      <c r="A6" s="1">
        <v>43514</v>
      </c>
      <c r="B6" s="261">
        <v>1181877</v>
      </c>
      <c r="C6" s="261" t="s">
        <v>5765</v>
      </c>
      <c r="D6" s="261" t="s">
        <v>5779</v>
      </c>
      <c r="E6" s="261">
        <v>71</v>
      </c>
      <c r="F6" s="261" t="s">
        <v>41</v>
      </c>
      <c r="G6" s="261" t="s">
        <v>5780</v>
      </c>
      <c r="H6" s="32" t="s">
        <v>3125</v>
      </c>
      <c r="I6" s="32" t="s">
        <v>987</v>
      </c>
      <c r="J6" s="32" t="s">
        <v>5781</v>
      </c>
      <c r="K6" s="261" t="s">
        <v>1034</v>
      </c>
      <c r="L6" s="32">
        <v>8.8000000000000007</v>
      </c>
      <c r="M6" s="61">
        <v>1.52</v>
      </c>
      <c r="N6" s="61">
        <v>45</v>
      </c>
      <c r="O6" s="62">
        <v>68.400000000000006</v>
      </c>
      <c r="P6" s="71">
        <v>25</v>
      </c>
      <c r="Q6" s="261">
        <v>10</v>
      </c>
      <c r="R6" s="250">
        <f t="shared" si="0"/>
        <v>33.400000000000006</v>
      </c>
      <c r="S6" s="250"/>
      <c r="T6" s="261"/>
      <c r="U6" s="261"/>
      <c r="V6" s="261"/>
    </row>
    <row r="7" spans="1:22">
      <c r="A7" s="1">
        <v>43514</v>
      </c>
      <c r="B7" s="261">
        <v>1181906</v>
      </c>
      <c r="C7" s="261" t="s">
        <v>5765</v>
      </c>
      <c r="D7" s="261" t="s">
        <v>5782</v>
      </c>
      <c r="E7" s="261">
        <v>64</v>
      </c>
      <c r="F7" s="261" t="s">
        <v>41</v>
      </c>
      <c r="G7" s="261" t="s">
        <v>2937</v>
      </c>
      <c r="H7" s="32" t="s">
        <v>3093</v>
      </c>
      <c r="I7" s="32" t="s">
        <v>987</v>
      </c>
      <c r="J7" s="32" t="s">
        <v>5783</v>
      </c>
      <c r="K7" s="261" t="s">
        <v>1034</v>
      </c>
      <c r="L7" s="32">
        <v>8.8000000000000007</v>
      </c>
      <c r="M7" s="61">
        <v>0.87</v>
      </c>
      <c r="N7" s="61">
        <v>45</v>
      </c>
      <c r="O7" s="62">
        <v>39.15</v>
      </c>
      <c r="P7" s="71">
        <v>25</v>
      </c>
      <c r="Q7" s="261">
        <v>10</v>
      </c>
      <c r="R7" s="250">
        <f t="shared" si="0"/>
        <v>4.1499999999999986</v>
      </c>
      <c r="S7" s="250"/>
      <c r="T7" s="261"/>
      <c r="U7" s="261"/>
      <c r="V7" s="261"/>
    </row>
    <row r="8" spans="1:22">
      <c r="A8" s="1">
        <v>43514</v>
      </c>
      <c r="B8" s="261">
        <v>739265</v>
      </c>
      <c r="C8" s="261" t="s">
        <v>5765</v>
      </c>
      <c r="D8" s="261" t="s">
        <v>5784</v>
      </c>
      <c r="E8" s="261">
        <v>65</v>
      </c>
      <c r="F8" s="261" t="s">
        <v>20</v>
      </c>
      <c r="G8" s="261" t="s">
        <v>5785</v>
      </c>
      <c r="H8" s="32" t="s">
        <v>3052</v>
      </c>
      <c r="I8" s="32" t="s">
        <v>987</v>
      </c>
      <c r="J8" s="32" t="s">
        <v>5786</v>
      </c>
      <c r="K8" s="261" t="s">
        <v>1034</v>
      </c>
      <c r="L8" s="32">
        <v>3.3</v>
      </c>
      <c r="M8" s="61">
        <v>1.08</v>
      </c>
      <c r="N8" s="61">
        <v>42</v>
      </c>
      <c r="O8" s="62">
        <v>45.36</v>
      </c>
      <c r="P8" s="71">
        <v>25</v>
      </c>
      <c r="Q8" s="261">
        <v>10</v>
      </c>
      <c r="R8" s="250">
        <f t="shared" si="0"/>
        <v>10.36</v>
      </c>
      <c r="S8" s="261"/>
      <c r="T8" s="261"/>
      <c r="U8" s="261"/>
      <c r="V8" s="261"/>
    </row>
    <row r="9" spans="1:22">
      <c r="A9" s="1">
        <v>43514</v>
      </c>
      <c r="B9" s="261">
        <v>1181904</v>
      </c>
      <c r="C9" s="261" t="s">
        <v>5765</v>
      </c>
      <c r="D9" s="261" t="s">
        <v>5787</v>
      </c>
      <c r="E9" s="261">
        <v>67</v>
      </c>
      <c r="F9" s="261" t="s">
        <v>41</v>
      </c>
      <c r="G9" s="261" t="s">
        <v>5788</v>
      </c>
      <c r="H9" s="32" t="s">
        <v>5789</v>
      </c>
      <c r="I9" s="32" t="s">
        <v>987</v>
      </c>
      <c r="J9" s="32" t="s">
        <v>5790</v>
      </c>
      <c r="K9" s="261" t="s">
        <v>1034</v>
      </c>
      <c r="L9" s="32">
        <v>8.3000000000000007</v>
      </c>
      <c r="M9" s="61">
        <v>1.36</v>
      </c>
      <c r="N9" s="61">
        <v>45</v>
      </c>
      <c r="O9" s="62">
        <v>61.2</v>
      </c>
      <c r="P9" s="71">
        <v>25</v>
      </c>
      <c r="Q9" s="261">
        <v>10</v>
      </c>
      <c r="R9" s="250">
        <f t="shared" si="0"/>
        <v>26.200000000000003</v>
      </c>
      <c r="S9" s="250"/>
      <c r="T9" s="261"/>
      <c r="U9" s="261"/>
      <c r="V9" s="261"/>
    </row>
    <row r="10" spans="1:22">
      <c r="A10" s="1">
        <v>43514</v>
      </c>
      <c r="B10" s="261">
        <v>1163341</v>
      </c>
      <c r="C10" s="261" t="s">
        <v>5765</v>
      </c>
      <c r="D10" s="261" t="s">
        <v>5791</v>
      </c>
      <c r="E10" s="261">
        <v>69</v>
      </c>
      <c r="F10" s="261" t="s">
        <v>41</v>
      </c>
      <c r="G10" s="261" t="s">
        <v>2937</v>
      </c>
      <c r="H10" s="32" t="s">
        <v>5792</v>
      </c>
      <c r="I10" s="32" t="s">
        <v>987</v>
      </c>
      <c r="J10" s="32" t="s">
        <v>5793</v>
      </c>
      <c r="K10" s="261" t="s">
        <v>1034</v>
      </c>
      <c r="L10" s="32">
        <v>8.9</v>
      </c>
      <c r="M10" s="61">
        <v>0.85799999999999998</v>
      </c>
      <c r="N10" s="61">
        <v>45</v>
      </c>
      <c r="O10" s="62">
        <v>38.61</v>
      </c>
      <c r="P10" s="71">
        <v>25</v>
      </c>
      <c r="Q10" s="261">
        <v>10</v>
      </c>
      <c r="R10" s="250">
        <f t="shared" si="0"/>
        <v>3.6099999999999994</v>
      </c>
      <c r="S10" s="250"/>
      <c r="T10" s="261"/>
      <c r="U10" s="261"/>
      <c r="V10" s="261"/>
    </row>
    <row r="11" spans="1:22">
      <c r="A11" s="1">
        <v>43514</v>
      </c>
      <c r="B11" s="261">
        <v>1181900</v>
      </c>
      <c r="C11" s="261" t="s">
        <v>5765</v>
      </c>
      <c r="D11" s="261" t="s">
        <v>5794</v>
      </c>
      <c r="E11" s="261">
        <v>65</v>
      </c>
      <c r="F11" s="261" t="s">
        <v>41</v>
      </c>
      <c r="G11" s="261" t="s">
        <v>2937</v>
      </c>
      <c r="H11" s="32" t="s">
        <v>3102</v>
      </c>
      <c r="I11" s="32" t="s">
        <v>987</v>
      </c>
      <c r="J11" s="32" t="s">
        <v>5795</v>
      </c>
      <c r="K11" s="261" t="s">
        <v>1034</v>
      </c>
      <c r="L11" s="32">
        <v>8.5</v>
      </c>
      <c r="M11" s="61">
        <v>1.1499999999999999</v>
      </c>
      <c r="N11" s="61">
        <v>45</v>
      </c>
      <c r="O11" s="62">
        <v>51.75</v>
      </c>
      <c r="P11" s="71">
        <v>25</v>
      </c>
      <c r="Q11" s="261">
        <v>10</v>
      </c>
      <c r="R11" s="250">
        <f t="shared" si="0"/>
        <v>16.75</v>
      </c>
      <c r="S11" s="250"/>
      <c r="T11" s="261"/>
      <c r="U11" s="261"/>
      <c r="V11" s="261"/>
    </row>
    <row r="12" spans="1:22">
      <c r="A12" s="1">
        <v>43521</v>
      </c>
      <c r="B12" s="261">
        <v>1183253</v>
      </c>
      <c r="C12" s="261" t="s">
        <v>5765</v>
      </c>
      <c r="D12" s="261" t="s">
        <v>5796</v>
      </c>
      <c r="E12" s="261">
        <v>55</v>
      </c>
      <c r="F12" s="261" t="s">
        <v>20</v>
      </c>
      <c r="G12" s="261" t="s">
        <v>2937</v>
      </c>
      <c r="H12" s="32" t="s">
        <v>5797</v>
      </c>
      <c r="I12" s="32" t="s">
        <v>987</v>
      </c>
      <c r="J12" s="32" t="s">
        <v>5798</v>
      </c>
      <c r="K12" s="261" t="s">
        <v>1034</v>
      </c>
      <c r="L12" s="32">
        <v>8.9</v>
      </c>
      <c r="M12" s="61">
        <v>0.86</v>
      </c>
      <c r="N12" s="61">
        <v>45</v>
      </c>
      <c r="O12" s="62">
        <v>38.700000000000003</v>
      </c>
      <c r="P12" s="71">
        <v>25</v>
      </c>
      <c r="Q12" s="261">
        <v>10</v>
      </c>
      <c r="R12" s="250">
        <f t="shared" si="0"/>
        <v>3.7000000000000028</v>
      </c>
      <c r="S12" s="250"/>
      <c r="T12" s="261"/>
      <c r="U12" s="261"/>
      <c r="V12" s="261"/>
    </row>
    <row r="13" spans="1:22">
      <c r="A13" s="1">
        <v>43522</v>
      </c>
      <c r="B13" s="261">
        <v>1183701</v>
      </c>
      <c r="C13" s="261" t="s">
        <v>5765</v>
      </c>
      <c r="D13" s="261" t="s">
        <v>5799</v>
      </c>
      <c r="E13" s="261">
        <v>65</v>
      </c>
      <c r="F13" s="261" t="s">
        <v>41</v>
      </c>
      <c r="G13" s="261" t="s">
        <v>2937</v>
      </c>
      <c r="H13" s="32" t="s">
        <v>5800</v>
      </c>
      <c r="I13" s="32" t="s">
        <v>987</v>
      </c>
      <c r="J13" s="32" t="s">
        <v>5801</v>
      </c>
      <c r="K13" s="261" t="s">
        <v>1034</v>
      </c>
      <c r="L13" s="32">
        <v>8.6999999999999993</v>
      </c>
      <c r="M13" s="61">
        <v>0.874</v>
      </c>
      <c r="N13" s="61">
        <v>45</v>
      </c>
      <c r="O13" s="62">
        <v>39.33</v>
      </c>
      <c r="P13" s="71">
        <v>25</v>
      </c>
      <c r="Q13" s="261">
        <v>10</v>
      </c>
      <c r="R13" s="250">
        <f t="shared" si="0"/>
        <v>4.3299999999999983</v>
      </c>
      <c r="S13" s="250"/>
      <c r="T13" s="261"/>
      <c r="U13" s="261"/>
      <c r="V13" s="261"/>
    </row>
    <row r="14" spans="1:22">
      <c r="A14" s="1">
        <v>43522</v>
      </c>
      <c r="B14" s="261">
        <v>1183843</v>
      </c>
      <c r="C14" s="261" t="s">
        <v>5765</v>
      </c>
      <c r="D14" s="261" t="s">
        <v>5802</v>
      </c>
      <c r="E14" s="261">
        <v>74</v>
      </c>
      <c r="F14" s="261" t="s">
        <v>41</v>
      </c>
      <c r="G14" s="261" t="s">
        <v>2937</v>
      </c>
      <c r="H14" s="32" t="s">
        <v>5803</v>
      </c>
      <c r="I14" s="32" t="s">
        <v>987</v>
      </c>
      <c r="J14" s="32" t="s">
        <v>5804</v>
      </c>
      <c r="K14" s="261" t="s">
        <v>1034</v>
      </c>
      <c r="L14" s="32">
        <v>5.3</v>
      </c>
      <c r="M14" s="61">
        <v>0.98599999999999999</v>
      </c>
      <c r="N14" s="61">
        <v>42</v>
      </c>
      <c r="O14" s="62">
        <v>41.411999999999999</v>
      </c>
      <c r="P14" s="71">
        <v>25</v>
      </c>
      <c r="Q14" s="261">
        <v>10</v>
      </c>
      <c r="R14" s="250">
        <f t="shared" si="0"/>
        <v>6.411999999999999</v>
      </c>
      <c r="S14" s="250"/>
      <c r="T14" s="261"/>
      <c r="U14" s="261"/>
      <c r="V14" s="261"/>
    </row>
    <row r="15" spans="1:22">
      <c r="A15" s="1">
        <v>43522</v>
      </c>
      <c r="B15" s="261">
        <v>1183740</v>
      </c>
      <c r="C15" s="261" t="s">
        <v>5765</v>
      </c>
      <c r="D15" s="261" t="s">
        <v>5805</v>
      </c>
      <c r="E15" s="261">
        <v>66</v>
      </c>
      <c r="F15" s="261" t="s">
        <v>20</v>
      </c>
      <c r="G15" s="261" t="s">
        <v>2937</v>
      </c>
      <c r="H15" s="32" t="s">
        <v>5806</v>
      </c>
      <c r="I15" s="32" t="s">
        <v>987</v>
      </c>
      <c r="J15" s="32" t="s">
        <v>5807</v>
      </c>
      <c r="K15" s="261" t="s">
        <v>1034</v>
      </c>
      <c r="L15" s="32">
        <v>8.6999999999999993</v>
      </c>
      <c r="M15" s="61">
        <v>1.1100000000000001</v>
      </c>
      <c r="N15" s="61">
        <v>45</v>
      </c>
      <c r="O15" s="62">
        <v>49.95</v>
      </c>
      <c r="P15" s="71">
        <v>25</v>
      </c>
      <c r="Q15" s="261">
        <v>10</v>
      </c>
      <c r="R15" s="250">
        <f t="shared" si="0"/>
        <v>14.950000000000003</v>
      </c>
      <c r="S15" s="250"/>
      <c r="T15" s="261"/>
      <c r="U15" s="261"/>
      <c r="V15" s="261"/>
    </row>
    <row r="16" spans="1:22">
      <c r="A16" s="1">
        <v>43522</v>
      </c>
      <c r="B16" s="261">
        <v>1183706</v>
      </c>
      <c r="C16" s="261" t="s">
        <v>5765</v>
      </c>
      <c r="D16" s="261" t="s">
        <v>5808</v>
      </c>
      <c r="E16" s="261">
        <v>62</v>
      </c>
      <c r="F16" s="261" t="s">
        <v>41</v>
      </c>
      <c r="G16" s="261" t="s">
        <v>2937</v>
      </c>
      <c r="H16" s="32" t="s">
        <v>5809</v>
      </c>
      <c r="I16" s="32" t="s">
        <v>987</v>
      </c>
      <c r="J16" s="32" t="s">
        <v>5810</v>
      </c>
      <c r="K16" s="261" t="s">
        <v>1034</v>
      </c>
      <c r="L16" s="32">
        <v>8.9</v>
      </c>
      <c r="M16" s="61">
        <v>1.02</v>
      </c>
      <c r="N16" s="61">
        <v>45</v>
      </c>
      <c r="O16" s="62">
        <v>45.9</v>
      </c>
      <c r="P16" s="71">
        <v>25</v>
      </c>
      <c r="Q16" s="261">
        <v>10</v>
      </c>
      <c r="R16" s="250">
        <f t="shared" si="0"/>
        <v>10.899999999999999</v>
      </c>
      <c r="S16" s="250"/>
      <c r="T16" s="261"/>
      <c r="U16" s="261"/>
      <c r="V16" s="261"/>
    </row>
    <row r="17" spans="1:19">
      <c r="A17" s="1">
        <v>43522</v>
      </c>
      <c r="B17" s="261">
        <v>916953</v>
      </c>
      <c r="C17" s="261" t="s">
        <v>5765</v>
      </c>
      <c r="D17" s="261" t="s">
        <v>5811</v>
      </c>
      <c r="E17" s="261">
        <v>71</v>
      </c>
      <c r="F17" s="261" t="s">
        <v>41</v>
      </c>
      <c r="G17" s="261" t="s">
        <v>2937</v>
      </c>
      <c r="H17" s="32" t="s">
        <v>5812</v>
      </c>
      <c r="I17" s="32" t="s">
        <v>987</v>
      </c>
      <c r="J17" s="32" t="s">
        <v>5813</v>
      </c>
      <c r="K17" s="261" t="s">
        <v>1034</v>
      </c>
      <c r="L17" s="32">
        <v>9.1999999999999993</v>
      </c>
      <c r="M17" s="61">
        <v>0.91</v>
      </c>
      <c r="N17" s="61">
        <v>45</v>
      </c>
      <c r="O17" s="62">
        <v>40.950000000000003</v>
      </c>
      <c r="P17" s="71">
        <v>25</v>
      </c>
      <c r="Q17" s="261">
        <v>10</v>
      </c>
      <c r="R17" s="250">
        <f t="shared" si="0"/>
        <v>5.9500000000000028</v>
      </c>
      <c r="S17" s="250"/>
    </row>
    <row r="18" spans="1:19">
      <c r="A18" s="1">
        <v>43522</v>
      </c>
      <c r="B18" s="261">
        <v>1183846</v>
      </c>
      <c r="C18" s="261" t="s">
        <v>5765</v>
      </c>
      <c r="D18" s="261" t="s">
        <v>5814</v>
      </c>
      <c r="E18" s="261">
        <v>71</v>
      </c>
      <c r="F18" s="261" t="s">
        <v>20</v>
      </c>
      <c r="G18" s="261" t="s">
        <v>3385</v>
      </c>
      <c r="H18" s="32" t="s">
        <v>5815</v>
      </c>
      <c r="I18" s="32" t="s">
        <v>987</v>
      </c>
      <c r="J18" s="32" t="s">
        <v>5816</v>
      </c>
      <c r="K18" s="261" t="s">
        <v>1034</v>
      </c>
      <c r="L18" s="32">
        <v>5</v>
      </c>
      <c r="M18" s="61">
        <v>0.86599999999999999</v>
      </c>
      <c r="N18" s="61">
        <v>42</v>
      </c>
      <c r="O18" s="62">
        <v>36.372</v>
      </c>
      <c r="P18" s="71">
        <v>25</v>
      </c>
      <c r="Q18" s="261">
        <v>10</v>
      </c>
      <c r="R18" s="250">
        <f t="shared" si="0"/>
        <v>1.3719999999999999</v>
      </c>
      <c r="S18" s="250"/>
    </row>
    <row r="19" spans="1:19">
      <c r="A19" s="1">
        <v>43522</v>
      </c>
      <c r="B19" s="261">
        <v>1183707</v>
      </c>
      <c r="C19" s="261" t="s">
        <v>5765</v>
      </c>
      <c r="D19" s="261" t="s">
        <v>5817</v>
      </c>
      <c r="E19" s="261">
        <v>64</v>
      </c>
      <c r="F19" s="261" t="s">
        <v>20</v>
      </c>
      <c r="G19" s="261" t="s">
        <v>2937</v>
      </c>
      <c r="H19" s="32" t="s">
        <v>5818</v>
      </c>
      <c r="I19" s="32" t="s">
        <v>987</v>
      </c>
      <c r="J19" s="32" t="s">
        <v>5819</v>
      </c>
      <c r="K19" s="261" t="s">
        <v>1034</v>
      </c>
      <c r="L19" s="32">
        <v>5</v>
      </c>
      <c r="M19" s="61">
        <v>1.05</v>
      </c>
      <c r="N19" s="61">
        <v>42</v>
      </c>
      <c r="O19" s="62">
        <v>44.1</v>
      </c>
      <c r="P19" s="71">
        <v>25</v>
      </c>
      <c r="Q19" s="261">
        <v>10</v>
      </c>
      <c r="R19" s="250">
        <f t="shared" si="0"/>
        <v>9.1000000000000014</v>
      </c>
      <c r="S19" s="250"/>
    </row>
    <row r="20" spans="1:19">
      <c r="A20" s="1">
        <v>43529</v>
      </c>
      <c r="B20" s="261">
        <v>1146815</v>
      </c>
      <c r="C20" s="261" t="s">
        <v>5765</v>
      </c>
      <c r="D20" s="261" t="s">
        <v>5820</v>
      </c>
      <c r="E20" s="261">
        <v>62</v>
      </c>
      <c r="F20" s="261" t="s">
        <v>41</v>
      </c>
      <c r="G20" s="261" t="s">
        <v>5821</v>
      </c>
      <c r="H20" s="32" t="s">
        <v>5822</v>
      </c>
      <c r="I20" s="32" t="s">
        <v>1060</v>
      </c>
      <c r="J20" s="32" t="s">
        <v>5823</v>
      </c>
      <c r="K20" s="261" t="s">
        <v>1034</v>
      </c>
      <c r="L20" s="32">
        <v>9.1</v>
      </c>
      <c r="M20" s="61">
        <v>0.85199999999999998</v>
      </c>
      <c r="N20" s="61">
        <v>45</v>
      </c>
      <c r="O20" s="62">
        <v>38.339999999999996</v>
      </c>
      <c r="P20" s="71">
        <v>25</v>
      </c>
      <c r="Q20" s="261">
        <v>10</v>
      </c>
      <c r="R20" s="250">
        <f t="shared" si="0"/>
        <v>3.3399999999999963</v>
      </c>
      <c r="S20" s="250"/>
    </row>
    <row r="21" spans="1:19">
      <c r="A21" s="1">
        <v>43529</v>
      </c>
      <c r="B21" s="261">
        <v>1185280</v>
      </c>
      <c r="C21" s="261" t="s">
        <v>5765</v>
      </c>
      <c r="D21" s="261" t="s">
        <v>5824</v>
      </c>
      <c r="E21" s="261">
        <v>44</v>
      </c>
      <c r="F21" s="261" t="s">
        <v>20</v>
      </c>
      <c r="G21" s="261" t="s">
        <v>5825</v>
      </c>
      <c r="H21" s="32" t="s">
        <v>5826</v>
      </c>
      <c r="I21" s="32" t="s">
        <v>1060</v>
      </c>
      <c r="J21" s="32" t="s">
        <v>5827</v>
      </c>
      <c r="K21" s="261" t="s">
        <v>1034</v>
      </c>
      <c r="L21" s="32">
        <v>7.9</v>
      </c>
      <c r="M21" s="61">
        <v>0.86599999999999999</v>
      </c>
      <c r="N21" s="61">
        <v>45</v>
      </c>
      <c r="O21" s="62">
        <v>38.97</v>
      </c>
      <c r="P21" s="71">
        <v>25</v>
      </c>
      <c r="Q21" s="261">
        <v>10</v>
      </c>
      <c r="R21" s="250">
        <f t="shared" si="0"/>
        <v>3.9699999999999989</v>
      </c>
      <c r="S21" s="250"/>
    </row>
    <row r="22" spans="1:19">
      <c r="A22" s="1">
        <v>43529</v>
      </c>
      <c r="B22" s="261">
        <v>1185456</v>
      </c>
      <c r="C22" s="261" t="s">
        <v>5765</v>
      </c>
      <c r="D22" s="261" t="s">
        <v>5828</v>
      </c>
      <c r="E22" s="261">
        <v>69</v>
      </c>
      <c r="F22" s="261" t="s">
        <v>20</v>
      </c>
      <c r="G22" s="261" t="s">
        <v>2937</v>
      </c>
      <c r="H22" s="32" t="s">
        <v>5829</v>
      </c>
      <c r="I22" s="32" t="s">
        <v>1060</v>
      </c>
      <c r="J22" s="32" t="s">
        <v>5830</v>
      </c>
      <c r="K22" s="261" t="s">
        <v>1034</v>
      </c>
      <c r="L22" s="32">
        <v>8.4</v>
      </c>
      <c r="M22" s="61">
        <v>0.85399999999999998</v>
      </c>
      <c r="N22" s="61">
        <v>45</v>
      </c>
      <c r="O22" s="62">
        <v>38.43</v>
      </c>
      <c r="P22" s="71">
        <v>25</v>
      </c>
      <c r="Q22" s="261">
        <v>10</v>
      </c>
      <c r="R22" s="250">
        <f t="shared" si="0"/>
        <v>3.4299999999999997</v>
      </c>
      <c r="S22" s="250"/>
    </row>
    <row r="23" spans="1:19">
      <c r="A23" s="1">
        <v>43529</v>
      </c>
      <c r="B23" s="261">
        <v>1185459</v>
      </c>
      <c r="C23" s="261" t="s">
        <v>5765</v>
      </c>
      <c r="D23" s="261" t="s">
        <v>5831</v>
      </c>
      <c r="E23" s="261">
        <v>34</v>
      </c>
      <c r="F23" s="261" t="s">
        <v>41</v>
      </c>
      <c r="G23" s="261" t="s">
        <v>2937</v>
      </c>
      <c r="H23" s="32" t="s">
        <v>5832</v>
      </c>
      <c r="I23" s="32" t="s">
        <v>1060</v>
      </c>
      <c r="J23" s="32" t="s">
        <v>5833</v>
      </c>
      <c r="K23" s="261" t="s">
        <v>1034</v>
      </c>
      <c r="L23" s="32">
        <v>8.4</v>
      </c>
      <c r="M23" s="61">
        <v>0.84199999999999997</v>
      </c>
      <c r="N23" s="61">
        <v>45</v>
      </c>
      <c r="O23" s="62">
        <v>37.89</v>
      </c>
      <c r="P23" s="71">
        <v>25</v>
      </c>
      <c r="Q23" s="261">
        <v>10</v>
      </c>
      <c r="R23" s="250">
        <f t="shared" si="0"/>
        <v>2.8900000000000006</v>
      </c>
      <c r="S23" s="250"/>
    </row>
    <row r="24" spans="1:19">
      <c r="A24" s="1">
        <v>43536</v>
      </c>
      <c r="B24" s="261">
        <v>1187413</v>
      </c>
      <c r="C24" s="261" t="s">
        <v>5765</v>
      </c>
      <c r="D24" s="261" t="s">
        <v>5834</v>
      </c>
      <c r="E24" s="261">
        <v>70</v>
      </c>
      <c r="F24" s="261" t="s">
        <v>41</v>
      </c>
      <c r="G24" s="261" t="s">
        <v>5835</v>
      </c>
      <c r="H24" s="32">
        <v>1187413</v>
      </c>
      <c r="I24" s="32" t="s">
        <v>1032</v>
      </c>
      <c r="J24" s="32" t="s">
        <v>5836</v>
      </c>
      <c r="K24" s="261" t="s">
        <v>1034</v>
      </c>
      <c r="L24" s="32">
        <v>4.7</v>
      </c>
      <c r="M24" s="61">
        <v>0.98</v>
      </c>
      <c r="N24" s="61">
        <v>42</v>
      </c>
      <c r="O24" s="62">
        <v>41.16</v>
      </c>
      <c r="P24" s="71">
        <v>25</v>
      </c>
      <c r="Q24" s="261">
        <v>10</v>
      </c>
      <c r="R24" s="250">
        <f t="shared" si="0"/>
        <v>6.1599999999999966</v>
      </c>
      <c r="S24" s="250"/>
    </row>
    <row r="25" spans="1:19">
      <c r="A25" s="1">
        <v>43529</v>
      </c>
      <c r="B25" s="261">
        <v>1185763</v>
      </c>
      <c r="C25" s="261" t="s">
        <v>5765</v>
      </c>
      <c r="D25" s="261" t="s">
        <v>5837</v>
      </c>
      <c r="E25" s="261">
        <v>68</v>
      </c>
      <c r="F25" s="261" t="s">
        <v>41</v>
      </c>
      <c r="G25" s="261" t="s">
        <v>2937</v>
      </c>
      <c r="H25" s="32" t="s">
        <v>5838</v>
      </c>
      <c r="I25" s="32" t="s">
        <v>1060</v>
      </c>
      <c r="J25" s="32" t="s">
        <v>5839</v>
      </c>
      <c r="K25" s="261" t="s">
        <v>1034</v>
      </c>
      <c r="L25" s="32">
        <v>7.9</v>
      </c>
      <c r="M25" s="61">
        <v>0.77400000000000002</v>
      </c>
      <c r="N25" s="61">
        <v>45</v>
      </c>
      <c r="O25" s="62">
        <v>34.83</v>
      </c>
      <c r="P25" s="71">
        <v>24.8</v>
      </c>
      <c r="Q25" s="261">
        <v>10</v>
      </c>
      <c r="R25" s="250">
        <f t="shared" si="0"/>
        <v>2.9999999999997584E-2</v>
      </c>
      <c r="S25" s="250"/>
    </row>
    <row r="26" spans="1:19">
      <c r="A26" s="1">
        <v>43530</v>
      </c>
      <c r="B26" s="261">
        <v>1185410</v>
      </c>
      <c r="C26" s="261" t="s">
        <v>5765</v>
      </c>
      <c r="D26" s="261" t="s">
        <v>5840</v>
      </c>
      <c r="E26" s="261">
        <v>68</v>
      </c>
      <c r="F26" s="261" t="s">
        <v>20</v>
      </c>
      <c r="G26" s="261" t="s">
        <v>2937</v>
      </c>
      <c r="H26" s="32" t="s">
        <v>5841</v>
      </c>
      <c r="I26" s="32" t="s">
        <v>1060</v>
      </c>
      <c r="J26" s="32" t="s">
        <v>5842</v>
      </c>
      <c r="K26" s="261" t="s">
        <v>1034</v>
      </c>
      <c r="L26" s="32">
        <v>5.5</v>
      </c>
      <c r="M26" s="61">
        <v>0.872</v>
      </c>
      <c r="N26" s="61">
        <v>42</v>
      </c>
      <c r="O26" s="62">
        <v>36.624000000000002</v>
      </c>
      <c r="P26" s="71">
        <v>24.6</v>
      </c>
      <c r="Q26" s="261">
        <v>10</v>
      </c>
      <c r="R26" s="250">
        <f t="shared" si="0"/>
        <v>2.0240000000000009</v>
      </c>
      <c r="S26" s="250"/>
    </row>
    <row r="27" spans="1:19">
      <c r="A27" s="1">
        <v>43529</v>
      </c>
      <c r="B27" s="261">
        <v>1185478</v>
      </c>
      <c r="C27" s="261" t="s">
        <v>5765</v>
      </c>
      <c r="D27" s="261" t="s">
        <v>5843</v>
      </c>
      <c r="E27" s="261">
        <v>55</v>
      </c>
      <c r="F27" s="261" t="s">
        <v>41</v>
      </c>
      <c r="G27" s="261" t="s">
        <v>2937</v>
      </c>
      <c r="H27" s="32" t="s">
        <v>5844</v>
      </c>
      <c r="I27" s="32" t="s">
        <v>1060</v>
      </c>
      <c r="J27" s="32" t="s">
        <v>5845</v>
      </c>
      <c r="K27" s="261" t="s">
        <v>1034</v>
      </c>
      <c r="L27" s="32">
        <v>8.5</v>
      </c>
      <c r="M27" s="61">
        <v>0.80200000000000005</v>
      </c>
      <c r="N27" s="61">
        <v>45</v>
      </c>
      <c r="O27" s="62">
        <v>36.090000000000003</v>
      </c>
      <c r="P27" s="71">
        <v>23</v>
      </c>
      <c r="Q27" s="261">
        <v>10</v>
      </c>
      <c r="R27" s="250">
        <f t="shared" si="0"/>
        <v>3.0900000000000034</v>
      </c>
      <c r="S27" s="250"/>
    </row>
    <row r="28" spans="1:19">
      <c r="A28" s="1">
        <v>43536</v>
      </c>
      <c r="B28" s="261">
        <v>1187212</v>
      </c>
      <c r="C28" s="261" t="s">
        <v>5765</v>
      </c>
      <c r="D28" s="261" t="s">
        <v>5846</v>
      </c>
      <c r="E28" s="261">
        <v>50</v>
      </c>
      <c r="F28" s="261" t="s">
        <v>41</v>
      </c>
      <c r="G28" s="261" t="s">
        <v>2937</v>
      </c>
      <c r="H28" s="32">
        <v>1187212</v>
      </c>
      <c r="I28" s="32" t="s">
        <v>1032</v>
      </c>
      <c r="J28" s="32" t="s">
        <v>5847</v>
      </c>
      <c r="K28" s="261" t="s">
        <v>1034</v>
      </c>
      <c r="L28" s="32">
        <v>5</v>
      </c>
      <c r="M28" s="61">
        <v>0.78400000000000003</v>
      </c>
      <c r="N28" s="61">
        <v>42</v>
      </c>
      <c r="O28" s="62">
        <v>32.927999999999997</v>
      </c>
      <c r="P28" s="71">
        <v>22.9</v>
      </c>
      <c r="Q28" s="261">
        <v>10</v>
      </c>
      <c r="R28" s="250">
        <f t="shared" si="0"/>
        <v>2.7999999999998693E-2</v>
      </c>
      <c r="S28" s="250"/>
    </row>
    <row r="29" spans="1:19">
      <c r="A29" s="1">
        <v>43536</v>
      </c>
      <c r="B29" s="261">
        <v>809225</v>
      </c>
      <c r="C29" s="261" t="s">
        <v>5765</v>
      </c>
      <c r="D29" s="261" t="s">
        <v>5848</v>
      </c>
      <c r="E29" s="261">
        <v>66</v>
      </c>
      <c r="F29" s="261" t="s">
        <v>20</v>
      </c>
      <c r="G29" s="261" t="s">
        <v>5821</v>
      </c>
      <c r="H29" s="34">
        <v>809225</v>
      </c>
      <c r="I29" s="32" t="s">
        <v>1032</v>
      </c>
      <c r="J29" s="32" t="s">
        <v>5849</v>
      </c>
      <c r="K29" s="261" t="s">
        <v>1034</v>
      </c>
      <c r="L29" s="32">
        <v>6.7</v>
      </c>
      <c r="M29" s="61">
        <v>0.63</v>
      </c>
      <c r="N29" s="61">
        <v>51</v>
      </c>
      <c r="O29" s="62">
        <v>32.130000000000003</v>
      </c>
      <c r="P29" s="72">
        <v>22.130000000000003</v>
      </c>
      <c r="Q29" s="261">
        <v>10</v>
      </c>
      <c r="R29" s="250">
        <f t="shared" si="0"/>
        <v>0</v>
      </c>
      <c r="S29" s="250"/>
    </row>
    <row r="30" spans="1:19">
      <c r="A30" s="1">
        <v>43536</v>
      </c>
      <c r="B30" s="261">
        <v>1187111</v>
      </c>
      <c r="C30" s="261" t="s">
        <v>5765</v>
      </c>
      <c r="D30" s="261" t="s">
        <v>5850</v>
      </c>
      <c r="E30" s="261">
        <v>57</v>
      </c>
      <c r="F30" s="261" t="s">
        <v>20</v>
      </c>
      <c r="G30" s="261" t="s">
        <v>2937</v>
      </c>
      <c r="H30" s="34">
        <v>1187111</v>
      </c>
      <c r="I30" s="32" t="s">
        <v>1032</v>
      </c>
      <c r="J30" s="32" t="s">
        <v>5851</v>
      </c>
      <c r="K30" s="261" t="s">
        <v>1034</v>
      </c>
      <c r="L30" s="32">
        <v>6.7</v>
      </c>
      <c r="M30" s="61">
        <v>0.622</v>
      </c>
      <c r="N30" s="61">
        <v>51</v>
      </c>
      <c r="O30" s="62">
        <v>31.722000000000001</v>
      </c>
      <c r="P30" s="72">
        <v>21.722000000000001</v>
      </c>
      <c r="Q30" s="261">
        <v>10</v>
      </c>
      <c r="R30" s="250">
        <f t="shared" si="0"/>
        <v>0</v>
      </c>
      <c r="S30" s="250"/>
    </row>
    <row r="31" spans="1:19">
      <c r="A31" s="1">
        <v>43536</v>
      </c>
      <c r="B31" s="261">
        <v>1187325</v>
      </c>
      <c r="C31" s="261" t="s">
        <v>5765</v>
      </c>
      <c r="D31" s="261" t="s">
        <v>5852</v>
      </c>
      <c r="E31" s="261">
        <v>80</v>
      </c>
      <c r="F31" s="261" t="s">
        <v>20</v>
      </c>
      <c r="G31" s="261" t="s">
        <v>2937</v>
      </c>
      <c r="H31" s="32">
        <v>1187325</v>
      </c>
      <c r="I31" s="32" t="s">
        <v>1032</v>
      </c>
      <c r="J31" s="32" t="s">
        <v>5853</v>
      </c>
      <c r="K31" s="261" t="s">
        <v>1034</v>
      </c>
      <c r="L31" s="32">
        <v>4</v>
      </c>
      <c r="M31" s="61">
        <v>0.71799999999999997</v>
      </c>
      <c r="N31" s="61">
        <v>42</v>
      </c>
      <c r="O31" s="62">
        <v>30.155999999999999</v>
      </c>
      <c r="P31" s="71">
        <v>20.2</v>
      </c>
      <c r="Q31" s="261">
        <v>10</v>
      </c>
      <c r="R31" s="250">
        <f t="shared" si="0"/>
        <v>-4.4000000000000483E-2</v>
      </c>
      <c r="S31" s="261"/>
    </row>
    <row r="32" spans="1:19">
      <c r="A32" s="1">
        <v>43514</v>
      </c>
      <c r="B32" s="261">
        <v>1181839</v>
      </c>
      <c r="C32" s="261" t="s">
        <v>5765</v>
      </c>
      <c r="D32" s="261" t="s">
        <v>5854</v>
      </c>
      <c r="E32" s="261">
        <v>69</v>
      </c>
      <c r="F32" s="261" t="s">
        <v>41</v>
      </c>
      <c r="G32" s="261" t="s">
        <v>2937</v>
      </c>
      <c r="H32" s="32" t="s">
        <v>3041</v>
      </c>
      <c r="I32" s="32" t="s">
        <v>987</v>
      </c>
      <c r="J32" s="32" t="s">
        <v>5855</v>
      </c>
      <c r="K32" s="261" t="s">
        <v>1034</v>
      </c>
      <c r="L32" s="32">
        <v>8.5</v>
      </c>
      <c r="M32" s="61">
        <v>0.752</v>
      </c>
      <c r="N32" s="61">
        <v>45</v>
      </c>
      <c r="O32" s="62">
        <v>33.840000000000003</v>
      </c>
      <c r="P32" s="71">
        <v>20</v>
      </c>
      <c r="Q32" s="261">
        <v>10</v>
      </c>
      <c r="R32" s="250">
        <f t="shared" si="0"/>
        <v>3.8400000000000034</v>
      </c>
      <c r="S32" s="250"/>
    </row>
    <row r="33" spans="1:19">
      <c r="A33" s="1">
        <v>43515</v>
      </c>
      <c r="B33" s="261">
        <v>800487</v>
      </c>
      <c r="C33" s="261" t="s">
        <v>5765</v>
      </c>
      <c r="D33" s="261" t="s">
        <v>5856</v>
      </c>
      <c r="E33" s="261">
        <v>69</v>
      </c>
      <c r="F33" s="261" t="s">
        <v>20</v>
      </c>
      <c r="G33" s="261" t="s">
        <v>5857</v>
      </c>
      <c r="H33" s="32" t="s">
        <v>3167</v>
      </c>
      <c r="I33" s="32" t="s">
        <v>987</v>
      </c>
      <c r="J33" s="32" t="s">
        <v>5858</v>
      </c>
      <c r="K33" s="261" t="s">
        <v>1034</v>
      </c>
      <c r="L33" s="32">
        <v>7.8</v>
      </c>
      <c r="M33" s="61">
        <v>0.75600000000000001</v>
      </c>
      <c r="N33" s="61">
        <v>45</v>
      </c>
      <c r="O33" s="62">
        <v>34.020000000000003</v>
      </c>
      <c r="P33" s="71">
        <v>20</v>
      </c>
      <c r="Q33" s="261">
        <v>10</v>
      </c>
      <c r="R33" s="250">
        <f t="shared" si="0"/>
        <v>4.0200000000000031</v>
      </c>
      <c r="S33" s="250"/>
    </row>
    <row r="34" spans="1:19">
      <c r="A34" s="1">
        <v>43515</v>
      </c>
      <c r="B34" s="261">
        <v>1182137</v>
      </c>
      <c r="C34" s="261" t="s">
        <v>5765</v>
      </c>
      <c r="D34" s="261" t="s">
        <v>5859</v>
      </c>
      <c r="E34" s="261">
        <v>35</v>
      </c>
      <c r="F34" s="261" t="s">
        <v>41</v>
      </c>
      <c r="G34" s="261" t="s">
        <v>5821</v>
      </c>
      <c r="H34" s="32" t="s">
        <v>5860</v>
      </c>
      <c r="I34" s="32" t="s">
        <v>987</v>
      </c>
      <c r="J34" s="32" t="s">
        <v>5861</v>
      </c>
      <c r="K34" s="261" t="s">
        <v>1034</v>
      </c>
      <c r="L34" s="32">
        <v>6.7</v>
      </c>
      <c r="M34" s="61">
        <v>0.68799999999999994</v>
      </c>
      <c r="N34" s="61">
        <v>45</v>
      </c>
      <c r="O34" s="62">
        <v>30.96</v>
      </c>
      <c r="P34" s="71">
        <v>20</v>
      </c>
      <c r="Q34" s="261">
        <v>10</v>
      </c>
      <c r="R34" s="250">
        <f t="shared" ref="R34:R65" si="1">O34-P34-Q34</f>
        <v>0.96000000000000085</v>
      </c>
      <c r="S34" s="250"/>
    </row>
    <row r="35" spans="1:19">
      <c r="A35" s="1">
        <v>43515</v>
      </c>
      <c r="B35" s="261">
        <v>1181999</v>
      </c>
      <c r="C35" s="261" t="s">
        <v>5765</v>
      </c>
      <c r="D35" s="261" t="s">
        <v>5862</v>
      </c>
      <c r="E35" s="261">
        <v>53</v>
      </c>
      <c r="F35" s="261" t="s">
        <v>20</v>
      </c>
      <c r="G35" s="261" t="s">
        <v>5863</v>
      </c>
      <c r="H35" s="32" t="s">
        <v>3193</v>
      </c>
      <c r="I35" s="32" t="s">
        <v>987</v>
      </c>
      <c r="J35" s="32" t="s">
        <v>5864</v>
      </c>
      <c r="K35" s="261" t="s">
        <v>1034</v>
      </c>
      <c r="L35" s="32">
        <v>3.3</v>
      </c>
      <c r="M35" s="61">
        <v>0.72</v>
      </c>
      <c r="N35" s="61">
        <v>42</v>
      </c>
      <c r="O35" s="62">
        <v>30.24</v>
      </c>
      <c r="P35" s="71">
        <v>20</v>
      </c>
      <c r="Q35" s="261">
        <v>10</v>
      </c>
      <c r="R35" s="250">
        <f t="shared" si="1"/>
        <v>0.23999999999999844</v>
      </c>
      <c r="S35" s="261"/>
    </row>
    <row r="36" spans="1:19">
      <c r="A36" s="1">
        <v>43515</v>
      </c>
      <c r="B36" s="261">
        <v>1165768</v>
      </c>
      <c r="C36" s="261" t="s">
        <v>5765</v>
      </c>
      <c r="D36" s="261" t="s">
        <v>5865</v>
      </c>
      <c r="E36" s="261">
        <v>69</v>
      </c>
      <c r="F36" s="261" t="s">
        <v>20</v>
      </c>
      <c r="G36" s="261" t="s">
        <v>2937</v>
      </c>
      <c r="H36" s="32" t="s">
        <v>3117</v>
      </c>
      <c r="I36" s="32" t="s">
        <v>987</v>
      </c>
      <c r="J36" s="32" t="s">
        <v>5866</v>
      </c>
      <c r="K36" s="261" t="s">
        <v>1034</v>
      </c>
      <c r="L36" s="32">
        <v>5</v>
      </c>
      <c r="M36" s="61">
        <v>0.76800000000000002</v>
      </c>
      <c r="N36" s="61">
        <v>42</v>
      </c>
      <c r="O36" s="62">
        <v>32.256</v>
      </c>
      <c r="P36" s="71">
        <v>20</v>
      </c>
      <c r="Q36" s="261">
        <v>10</v>
      </c>
      <c r="R36" s="250">
        <f t="shared" si="1"/>
        <v>2.2560000000000002</v>
      </c>
      <c r="S36" s="250"/>
    </row>
    <row r="37" spans="1:19">
      <c r="A37" s="1">
        <v>43515</v>
      </c>
      <c r="B37" s="261">
        <v>1181961</v>
      </c>
      <c r="C37" s="261" t="s">
        <v>5765</v>
      </c>
      <c r="D37" s="261" t="s">
        <v>5867</v>
      </c>
      <c r="E37" s="261">
        <v>46</v>
      </c>
      <c r="F37" s="261" t="s">
        <v>41</v>
      </c>
      <c r="G37" s="261" t="s">
        <v>2937</v>
      </c>
      <c r="H37" s="32" t="s">
        <v>3137</v>
      </c>
      <c r="I37" s="32" t="s">
        <v>987</v>
      </c>
      <c r="J37" s="32" t="s">
        <v>5868</v>
      </c>
      <c r="K37" s="261" t="s">
        <v>1034</v>
      </c>
      <c r="L37" s="32">
        <v>7.5</v>
      </c>
      <c r="M37" s="61">
        <v>0.71</v>
      </c>
      <c r="N37" s="61">
        <v>45</v>
      </c>
      <c r="O37" s="62">
        <v>31.95</v>
      </c>
      <c r="P37" s="71">
        <v>20</v>
      </c>
      <c r="Q37" s="261">
        <v>10</v>
      </c>
      <c r="R37" s="250">
        <f t="shared" si="1"/>
        <v>1.9499999999999993</v>
      </c>
      <c r="S37" s="250"/>
    </row>
    <row r="38" spans="1:19">
      <c r="A38" s="1">
        <v>43515</v>
      </c>
      <c r="B38" s="261">
        <v>1182211</v>
      </c>
      <c r="C38" s="261" t="s">
        <v>5765</v>
      </c>
      <c r="D38" s="261" t="s">
        <v>5869</v>
      </c>
      <c r="E38" s="261">
        <v>62</v>
      </c>
      <c r="F38" s="261" t="s">
        <v>20</v>
      </c>
      <c r="G38" s="261" t="s">
        <v>5870</v>
      </c>
      <c r="H38" s="32" t="s">
        <v>3149</v>
      </c>
      <c r="I38" s="32" t="s">
        <v>987</v>
      </c>
      <c r="J38" s="32" t="s">
        <v>5871</v>
      </c>
      <c r="K38" s="261" t="s">
        <v>1034</v>
      </c>
      <c r="L38" s="32">
        <v>8.5</v>
      </c>
      <c r="M38" s="61">
        <v>0.74399999999999999</v>
      </c>
      <c r="N38" s="61">
        <v>45</v>
      </c>
      <c r="O38" s="62">
        <v>33.479999999999997</v>
      </c>
      <c r="P38" s="71">
        <v>20</v>
      </c>
      <c r="Q38" s="261">
        <v>10</v>
      </c>
      <c r="R38" s="250">
        <f t="shared" si="1"/>
        <v>3.4799999999999969</v>
      </c>
      <c r="S38" s="250"/>
    </row>
    <row r="39" spans="1:19">
      <c r="A39" s="1">
        <v>43521</v>
      </c>
      <c r="B39" s="261">
        <v>1183586</v>
      </c>
      <c r="C39" s="261" t="s">
        <v>5765</v>
      </c>
      <c r="D39" s="261" t="s">
        <v>5872</v>
      </c>
      <c r="E39" s="261">
        <v>41</v>
      </c>
      <c r="F39" s="261" t="s">
        <v>41</v>
      </c>
      <c r="G39" s="261" t="s">
        <v>5821</v>
      </c>
      <c r="H39" s="32" t="s">
        <v>5873</v>
      </c>
      <c r="I39" s="32" t="s">
        <v>987</v>
      </c>
      <c r="J39" s="32" t="s">
        <v>5874</v>
      </c>
      <c r="K39" s="261" t="s">
        <v>1034</v>
      </c>
      <c r="L39" s="32">
        <v>8.5</v>
      </c>
      <c r="M39" s="61">
        <v>0.68200000000000005</v>
      </c>
      <c r="N39" s="61">
        <v>45</v>
      </c>
      <c r="O39" s="62">
        <v>30.69</v>
      </c>
      <c r="P39" s="71">
        <v>20</v>
      </c>
      <c r="Q39" s="261">
        <v>10</v>
      </c>
      <c r="R39" s="250">
        <f t="shared" si="1"/>
        <v>0.69000000000000128</v>
      </c>
      <c r="S39" s="250"/>
    </row>
    <row r="40" spans="1:19">
      <c r="A40" s="1">
        <v>43521</v>
      </c>
      <c r="B40" s="261">
        <v>1171492</v>
      </c>
      <c r="C40" s="261" t="s">
        <v>5765</v>
      </c>
      <c r="D40" s="261" t="s">
        <v>5875</v>
      </c>
      <c r="E40" s="261">
        <v>67</v>
      </c>
      <c r="F40" s="261" t="s">
        <v>20</v>
      </c>
      <c r="G40" s="261" t="s">
        <v>5870</v>
      </c>
      <c r="H40" s="32" t="s">
        <v>5876</v>
      </c>
      <c r="I40" s="32" t="s">
        <v>987</v>
      </c>
      <c r="J40" s="32" t="s">
        <v>5877</v>
      </c>
      <c r="K40" s="261" t="s">
        <v>1034</v>
      </c>
      <c r="L40" s="32">
        <v>4.9000000000000004</v>
      </c>
      <c r="M40" s="61">
        <v>0.75800000000000001</v>
      </c>
      <c r="N40" s="61">
        <v>42</v>
      </c>
      <c r="O40" s="62">
        <v>31.835999999999999</v>
      </c>
      <c r="P40" s="71">
        <v>20</v>
      </c>
      <c r="Q40" s="261">
        <v>10</v>
      </c>
      <c r="R40" s="250">
        <f t="shared" si="1"/>
        <v>1.8359999999999985</v>
      </c>
      <c r="S40" s="250"/>
    </row>
    <row r="41" spans="1:19">
      <c r="A41" s="1">
        <v>43522</v>
      </c>
      <c r="B41" s="261">
        <v>1183781</v>
      </c>
      <c r="C41" s="261" t="s">
        <v>5765</v>
      </c>
      <c r="D41" s="261" t="s">
        <v>5878</v>
      </c>
      <c r="E41" s="261">
        <v>56</v>
      </c>
      <c r="F41" s="261" t="s">
        <v>41</v>
      </c>
      <c r="G41" s="261" t="s">
        <v>2937</v>
      </c>
      <c r="H41" s="32" t="s">
        <v>5879</v>
      </c>
      <c r="I41" s="32" t="s">
        <v>987</v>
      </c>
      <c r="J41" s="32" t="s">
        <v>5880</v>
      </c>
      <c r="K41" s="261" t="s">
        <v>1034</v>
      </c>
      <c r="L41" s="32">
        <v>10.199999999999999</v>
      </c>
      <c r="M41" s="61">
        <v>0.67600000000000005</v>
      </c>
      <c r="N41" s="61">
        <v>45</v>
      </c>
      <c r="O41" s="62">
        <v>30.42</v>
      </c>
      <c r="P41" s="71">
        <v>20</v>
      </c>
      <c r="Q41" s="261">
        <v>10</v>
      </c>
      <c r="R41" s="250">
        <f t="shared" si="1"/>
        <v>0.42000000000000171</v>
      </c>
      <c r="S41" s="250"/>
    </row>
    <row r="42" spans="1:19">
      <c r="A42" s="1">
        <v>43522</v>
      </c>
      <c r="B42" s="261">
        <v>1183612</v>
      </c>
      <c r="C42" s="261" t="s">
        <v>5765</v>
      </c>
      <c r="D42" s="261" t="s">
        <v>5881</v>
      </c>
      <c r="E42" s="261">
        <v>50</v>
      </c>
      <c r="F42" s="261" t="s">
        <v>41</v>
      </c>
      <c r="G42" s="261" t="s">
        <v>2937</v>
      </c>
      <c r="H42" s="32" t="s">
        <v>5882</v>
      </c>
      <c r="I42" s="32" t="s">
        <v>987</v>
      </c>
      <c r="J42" s="32" t="s">
        <v>5883</v>
      </c>
      <c r="K42" s="261" t="s">
        <v>1034</v>
      </c>
      <c r="L42" s="32">
        <v>5.2</v>
      </c>
      <c r="M42" s="61">
        <v>0.72</v>
      </c>
      <c r="N42" s="61">
        <v>42</v>
      </c>
      <c r="O42" s="62">
        <v>30.24</v>
      </c>
      <c r="P42" s="71">
        <v>20</v>
      </c>
      <c r="Q42" s="261">
        <v>10</v>
      </c>
      <c r="R42" s="250">
        <f t="shared" si="1"/>
        <v>0.23999999999999844</v>
      </c>
      <c r="S42" s="250"/>
    </row>
    <row r="43" spans="1:19">
      <c r="A43" s="1">
        <v>43522</v>
      </c>
      <c r="B43" s="261">
        <v>1183666</v>
      </c>
      <c r="C43" s="261" t="s">
        <v>5765</v>
      </c>
      <c r="D43" s="261" t="s">
        <v>5884</v>
      </c>
      <c r="E43" s="261">
        <v>74</v>
      </c>
      <c r="F43" s="261" t="s">
        <v>20</v>
      </c>
      <c r="G43" s="261" t="s">
        <v>2937</v>
      </c>
      <c r="H43" s="32" t="s">
        <v>5885</v>
      </c>
      <c r="I43" s="32" t="s">
        <v>987</v>
      </c>
      <c r="J43" s="32" t="s">
        <v>5886</v>
      </c>
      <c r="K43" s="261" t="s">
        <v>1034</v>
      </c>
      <c r="L43" s="32">
        <v>5.2</v>
      </c>
      <c r="M43" s="61">
        <v>0.78600000000000003</v>
      </c>
      <c r="N43" s="61">
        <v>42</v>
      </c>
      <c r="O43" s="62">
        <v>33.012</v>
      </c>
      <c r="P43" s="71">
        <v>20</v>
      </c>
      <c r="Q43" s="261">
        <v>10</v>
      </c>
      <c r="R43" s="250">
        <f t="shared" si="1"/>
        <v>3.0120000000000005</v>
      </c>
      <c r="S43" s="250"/>
    </row>
    <row r="44" spans="1:19">
      <c r="A44" s="1">
        <v>43522</v>
      </c>
      <c r="B44" s="261">
        <v>1183722</v>
      </c>
      <c r="C44" s="261" t="s">
        <v>5765</v>
      </c>
      <c r="D44" s="261" t="s">
        <v>5887</v>
      </c>
      <c r="E44" s="261">
        <v>55</v>
      </c>
      <c r="F44" s="261" t="s">
        <v>41</v>
      </c>
      <c r="G44" s="261" t="s">
        <v>2937</v>
      </c>
      <c r="H44" s="32" t="s">
        <v>5888</v>
      </c>
      <c r="I44" s="32" t="s">
        <v>987</v>
      </c>
      <c r="J44" s="32" t="s">
        <v>5889</v>
      </c>
      <c r="K44" s="261" t="s">
        <v>1034</v>
      </c>
      <c r="L44" s="32">
        <v>5.5</v>
      </c>
      <c r="M44" s="61">
        <v>0.76400000000000001</v>
      </c>
      <c r="N44" s="61">
        <v>42</v>
      </c>
      <c r="O44" s="62">
        <v>32.088000000000001</v>
      </c>
      <c r="P44" s="71">
        <v>20</v>
      </c>
      <c r="Q44" s="261">
        <v>10</v>
      </c>
      <c r="R44" s="250">
        <f t="shared" si="1"/>
        <v>2.088000000000001</v>
      </c>
      <c r="S44" s="250"/>
    </row>
    <row r="45" spans="1:19">
      <c r="A45" s="1">
        <v>43522</v>
      </c>
      <c r="B45" s="261">
        <v>1183829</v>
      </c>
      <c r="C45" s="261" t="s">
        <v>5765</v>
      </c>
      <c r="D45" s="261" t="s">
        <v>5890</v>
      </c>
      <c r="E45" s="261">
        <v>64</v>
      </c>
      <c r="F45" s="261" t="s">
        <v>41</v>
      </c>
      <c r="G45" s="261" t="s">
        <v>2937</v>
      </c>
      <c r="H45" s="32" t="s">
        <v>5891</v>
      </c>
      <c r="I45" s="32" t="s">
        <v>987</v>
      </c>
      <c r="J45" s="32" t="s">
        <v>5892</v>
      </c>
      <c r="K45" s="261" t="s">
        <v>1034</v>
      </c>
      <c r="L45" s="32">
        <v>5</v>
      </c>
      <c r="M45" s="61">
        <v>0.80200000000000005</v>
      </c>
      <c r="N45" s="61">
        <v>42</v>
      </c>
      <c r="O45" s="62">
        <v>33.683999999999997</v>
      </c>
      <c r="P45" s="71">
        <v>20</v>
      </c>
      <c r="Q45" s="261">
        <v>10</v>
      </c>
      <c r="R45" s="250">
        <f t="shared" si="1"/>
        <v>3.6839999999999975</v>
      </c>
      <c r="S45" s="250"/>
    </row>
    <row r="46" spans="1:19">
      <c r="A46" s="1">
        <v>43514</v>
      </c>
      <c r="B46" s="261">
        <v>1181897</v>
      </c>
      <c r="C46" s="261" t="s">
        <v>5765</v>
      </c>
      <c r="D46" s="261" t="s">
        <v>5893</v>
      </c>
      <c r="E46" s="261">
        <v>68</v>
      </c>
      <c r="F46" s="261" t="s">
        <v>41</v>
      </c>
      <c r="G46" s="261" t="s">
        <v>2937</v>
      </c>
      <c r="H46" s="34" t="s">
        <v>5894</v>
      </c>
      <c r="I46" s="32" t="s">
        <v>987</v>
      </c>
      <c r="J46" s="32" t="s">
        <v>5895</v>
      </c>
      <c r="K46" s="261" t="s">
        <v>1034</v>
      </c>
      <c r="L46" s="32">
        <v>7</v>
      </c>
      <c r="M46" s="61">
        <v>0.65</v>
      </c>
      <c r="N46" s="61">
        <v>45</v>
      </c>
      <c r="O46" s="62">
        <v>29.25</v>
      </c>
      <c r="P46" s="72">
        <v>19.25</v>
      </c>
      <c r="Q46" s="261">
        <v>10</v>
      </c>
      <c r="R46" s="250">
        <f t="shared" si="1"/>
        <v>0</v>
      </c>
      <c r="S46" s="250"/>
    </row>
    <row r="47" spans="1:19">
      <c r="A47" s="1">
        <v>43529</v>
      </c>
      <c r="B47" s="261">
        <v>1185465</v>
      </c>
      <c r="C47" s="261" t="s">
        <v>5765</v>
      </c>
      <c r="D47" s="261" t="s">
        <v>5896</v>
      </c>
      <c r="E47" s="261">
        <v>69</v>
      </c>
      <c r="F47" s="261" t="s">
        <v>41</v>
      </c>
      <c r="G47" s="261" t="s">
        <v>272</v>
      </c>
      <c r="H47" s="32" t="s">
        <v>5897</v>
      </c>
      <c r="I47" s="32" t="s">
        <v>1060</v>
      </c>
      <c r="J47" s="32" t="s">
        <v>5898</v>
      </c>
      <c r="K47" s="261" t="s">
        <v>1034</v>
      </c>
      <c r="L47" s="32">
        <v>8</v>
      </c>
      <c r="M47" s="61">
        <v>0.64600000000000002</v>
      </c>
      <c r="N47" s="61">
        <v>45</v>
      </c>
      <c r="O47" s="62">
        <v>29.07</v>
      </c>
      <c r="P47" s="72">
        <v>19.07</v>
      </c>
      <c r="Q47" s="261">
        <v>10</v>
      </c>
      <c r="R47" s="250">
        <f t="shared" si="1"/>
        <v>0</v>
      </c>
      <c r="S47" s="250"/>
    </row>
    <row r="48" spans="1:19">
      <c r="A48" s="1">
        <v>43514</v>
      </c>
      <c r="B48" s="261">
        <v>1181887</v>
      </c>
      <c r="C48" s="261" t="s">
        <v>5765</v>
      </c>
      <c r="D48" s="261" t="s">
        <v>5899</v>
      </c>
      <c r="E48" s="261">
        <v>61</v>
      </c>
      <c r="F48" s="261" t="s">
        <v>41</v>
      </c>
      <c r="G48" s="261" t="s">
        <v>5821</v>
      </c>
      <c r="H48" s="34" t="s">
        <v>3095</v>
      </c>
      <c r="I48" s="32" t="s">
        <v>987</v>
      </c>
      <c r="J48" s="32" t="s">
        <v>5900</v>
      </c>
      <c r="K48" s="261" t="s">
        <v>1034</v>
      </c>
      <c r="L48" s="32">
        <v>8.5</v>
      </c>
      <c r="M48" s="61">
        <v>0.64200000000000002</v>
      </c>
      <c r="N48" s="61">
        <v>45</v>
      </c>
      <c r="O48" s="62">
        <v>28.89</v>
      </c>
      <c r="P48" s="72">
        <v>18.89</v>
      </c>
      <c r="Q48" s="261">
        <v>10</v>
      </c>
      <c r="R48" s="250">
        <f t="shared" si="1"/>
        <v>0</v>
      </c>
      <c r="S48" s="250"/>
    </row>
    <row r="49" spans="1:19">
      <c r="A49" s="1">
        <v>43536</v>
      </c>
      <c r="B49" s="261">
        <v>1187141</v>
      </c>
      <c r="C49" s="261" t="s">
        <v>5765</v>
      </c>
      <c r="D49" s="261" t="s">
        <v>5901</v>
      </c>
      <c r="E49" s="261">
        <v>74</v>
      </c>
      <c r="F49" s="261" t="s">
        <v>41</v>
      </c>
      <c r="G49" s="261" t="s">
        <v>2937</v>
      </c>
      <c r="H49" s="34">
        <v>1187141</v>
      </c>
      <c r="I49" s="32" t="s">
        <v>1032</v>
      </c>
      <c r="J49" s="32" t="s">
        <v>5902</v>
      </c>
      <c r="K49" s="261" t="s">
        <v>1034</v>
      </c>
      <c r="L49" s="32">
        <v>6.5</v>
      </c>
      <c r="M49" s="61">
        <v>0.58799999999999997</v>
      </c>
      <c r="N49" s="61">
        <v>49</v>
      </c>
      <c r="O49" s="62">
        <v>28.812000000000001</v>
      </c>
      <c r="P49" s="72">
        <v>18.812000000000001</v>
      </c>
      <c r="Q49" s="261">
        <v>10</v>
      </c>
      <c r="R49" s="250">
        <f t="shared" si="1"/>
        <v>0</v>
      </c>
      <c r="S49" s="250"/>
    </row>
    <row r="50" spans="1:19">
      <c r="A50" s="1">
        <v>43515</v>
      </c>
      <c r="B50" s="261">
        <v>1152210</v>
      </c>
      <c r="C50" s="261" t="s">
        <v>5765</v>
      </c>
      <c r="D50" s="261" t="s">
        <v>5903</v>
      </c>
      <c r="E50" s="261">
        <v>68</v>
      </c>
      <c r="F50" s="261" t="s">
        <v>20</v>
      </c>
      <c r="G50" s="261" t="s">
        <v>3385</v>
      </c>
      <c r="H50" s="34" t="s">
        <v>3169</v>
      </c>
      <c r="I50" s="32" t="s">
        <v>987</v>
      </c>
      <c r="J50" s="32" t="s">
        <v>5904</v>
      </c>
      <c r="K50" s="261" t="s">
        <v>1034</v>
      </c>
      <c r="L50" s="32">
        <v>5.6</v>
      </c>
      <c r="M50" s="61">
        <v>0.63600000000000001</v>
      </c>
      <c r="N50" s="61">
        <v>45</v>
      </c>
      <c r="O50" s="62">
        <v>28.62</v>
      </c>
      <c r="P50" s="72">
        <v>18.62</v>
      </c>
      <c r="Q50" s="261">
        <v>10</v>
      </c>
      <c r="R50" s="250">
        <f t="shared" si="1"/>
        <v>0</v>
      </c>
      <c r="S50" s="250"/>
    </row>
    <row r="51" spans="1:19">
      <c r="A51" s="1">
        <v>43529</v>
      </c>
      <c r="B51" s="261">
        <v>1185476</v>
      </c>
      <c r="C51" s="261" t="s">
        <v>5765</v>
      </c>
      <c r="D51" s="261" t="s">
        <v>5905</v>
      </c>
      <c r="E51" s="261">
        <v>46</v>
      </c>
      <c r="F51" s="261" t="s">
        <v>20</v>
      </c>
      <c r="G51" s="261" t="s">
        <v>2937</v>
      </c>
      <c r="H51" s="32" t="s">
        <v>5906</v>
      </c>
      <c r="I51" s="32" t="s">
        <v>1060</v>
      </c>
      <c r="J51" s="32" t="s">
        <v>5907</v>
      </c>
      <c r="K51" s="261" t="s">
        <v>1034</v>
      </c>
      <c r="L51" s="32">
        <v>7.3</v>
      </c>
      <c r="M51" s="61">
        <v>0.61799999999999999</v>
      </c>
      <c r="N51" s="61">
        <v>45</v>
      </c>
      <c r="O51" s="62">
        <v>27.81</v>
      </c>
      <c r="P51" s="72">
        <v>17.809999999999999</v>
      </c>
      <c r="Q51" s="261">
        <v>10</v>
      </c>
      <c r="R51" s="250">
        <f t="shared" si="1"/>
        <v>0</v>
      </c>
      <c r="S51" s="250"/>
    </row>
    <row r="52" spans="1:19">
      <c r="A52" s="1">
        <v>43514</v>
      </c>
      <c r="B52" s="261">
        <v>1181905</v>
      </c>
      <c r="C52" s="261" t="s">
        <v>5765</v>
      </c>
      <c r="D52" s="261" t="s">
        <v>5908</v>
      </c>
      <c r="E52" s="261">
        <v>62</v>
      </c>
      <c r="F52" s="261" t="s">
        <v>41</v>
      </c>
      <c r="G52" s="261" t="s">
        <v>2937</v>
      </c>
      <c r="H52" s="34" t="s">
        <v>5909</v>
      </c>
      <c r="I52" s="32" t="s">
        <v>987</v>
      </c>
      <c r="J52" s="32" t="s">
        <v>5910</v>
      </c>
      <c r="K52" s="261" t="s">
        <v>1034</v>
      </c>
      <c r="L52" s="32">
        <v>6.3</v>
      </c>
      <c r="M52" s="61">
        <v>0.61</v>
      </c>
      <c r="N52" s="61">
        <v>45</v>
      </c>
      <c r="O52" s="62">
        <v>27.45</v>
      </c>
      <c r="P52" s="72">
        <v>17.45</v>
      </c>
      <c r="Q52" s="261">
        <v>10</v>
      </c>
      <c r="R52" s="250">
        <f t="shared" si="1"/>
        <v>0</v>
      </c>
      <c r="S52" s="250"/>
    </row>
    <row r="53" spans="1:19">
      <c r="A53" s="1">
        <v>43522</v>
      </c>
      <c r="B53" s="261">
        <v>760304</v>
      </c>
      <c r="C53" s="261" t="s">
        <v>5765</v>
      </c>
      <c r="D53" s="261" t="s">
        <v>5911</v>
      </c>
      <c r="E53" s="261">
        <v>61</v>
      </c>
      <c r="F53" s="261" t="s">
        <v>20</v>
      </c>
      <c r="G53" s="261" t="s">
        <v>5912</v>
      </c>
      <c r="H53" s="34" t="s">
        <v>5913</v>
      </c>
      <c r="I53" s="32" t="s">
        <v>987</v>
      </c>
      <c r="J53" s="32" t="s">
        <v>5914</v>
      </c>
      <c r="K53" s="261" t="s">
        <v>1034</v>
      </c>
      <c r="L53" s="32">
        <v>7.6</v>
      </c>
      <c r="M53" s="61">
        <v>0.60799999999999998</v>
      </c>
      <c r="N53" s="61">
        <v>45</v>
      </c>
      <c r="O53" s="62">
        <v>27.36</v>
      </c>
      <c r="P53" s="72">
        <v>17.36</v>
      </c>
      <c r="Q53" s="261">
        <v>10</v>
      </c>
      <c r="R53" s="250">
        <f t="shared" si="1"/>
        <v>0</v>
      </c>
      <c r="S53" s="250"/>
    </row>
    <row r="54" spans="1:19">
      <c r="A54" s="1">
        <v>43536</v>
      </c>
      <c r="B54" s="261">
        <v>1187175</v>
      </c>
      <c r="C54" s="261" t="s">
        <v>5765</v>
      </c>
      <c r="D54" s="261" t="s">
        <v>5915</v>
      </c>
      <c r="E54" s="261">
        <v>65</v>
      </c>
      <c r="F54" s="261" t="s">
        <v>41</v>
      </c>
      <c r="G54" s="261" t="s">
        <v>5821</v>
      </c>
      <c r="H54" s="34">
        <v>1187175</v>
      </c>
      <c r="I54" s="32" t="s">
        <v>1032</v>
      </c>
      <c r="J54" s="32" t="s">
        <v>5916</v>
      </c>
      <c r="K54" s="261" t="s">
        <v>1034</v>
      </c>
      <c r="L54" s="32">
        <v>5</v>
      </c>
      <c r="M54" s="61">
        <v>0.63600000000000001</v>
      </c>
      <c r="N54" s="61">
        <v>42</v>
      </c>
      <c r="O54" s="62">
        <v>26.712</v>
      </c>
      <c r="P54" s="72">
        <v>16.712</v>
      </c>
      <c r="Q54" s="261">
        <v>10</v>
      </c>
      <c r="R54" s="250">
        <f t="shared" si="1"/>
        <v>0</v>
      </c>
      <c r="S54" s="250"/>
    </row>
    <row r="55" spans="1:19">
      <c r="A55" s="1">
        <v>43515</v>
      </c>
      <c r="B55" s="261">
        <v>1181996</v>
      </c>
      <c r="C55" s="261" t="s">
        <v>5765</v>
      </c>
      <c r="D55" s="261" t="s">
        <v>5917</v>
      </c>
      <c r="E55" s="261">
        <v>68</v>
      </c>
      <c r="F55" s="261" t="s">
        <v>41</v>
      </c>
      <c r="G55" s="261" t="s">
        <v>2937</v>
      </c>
      <c r="H55" s="34" t="s">
        <v>3111</v>
      </c>
      <c r="I55" s="32" t="s">
        <v>987</v>
      </c>
      <c r="J55" s="32" t="s">
        <v>5918</v>
      </c>
      <c r="K55" s="261" t="s">
        <v>1034</v>
      </c>
      <c r="L55" s="32">
        <v>6.7</v>
      </c>
      <c r="M55" s="61">
        <v>0.58599999999999997</v>
      </c>
      <c r="N55" s="61">
        <v>45</v>
      </c>
      <c r="O55" s="62">
        <v>26.37</v>
      </c>
      <c r="P55" s="72">
        <v>16.37</v>
      </c>
      <c r="Q55" s="261">
        <v>10</v>
      </c>
      <c r="R55" s="250">
        <f t="shared" si="1"/>
        <v>0</v>
      </c>
      <c r="S55" s="250"/>
    </row>
    <row r="56" spans="1:19">
      <c r="A56" s="1">
        <v>43515</v>
      </c>
      <c r="B56" s="261">
        <v>1181985</v>
      </c>
      <c r="C56" s="261" t="s">
        <v>5765</v>
      </c>
      <c r="D56" s="261" t="s">
        <v>5919</v>
      </c>
      <c r="E56" s="261">
        <v>63</v>
      </c>
      <c r="F56" s="261" t="s">
        <v>20</v>
      </c>
      <c r="G56" s="261" t="s">
        <v>2937</v>
      </c>
      <c r="H56" s="34" t="s">
        <v>3104</v>
      </c>
      <c r="I56" s="32" t="s">
        <v>987</v>
      </c>
      <c r="J56" s="32" t="s">
        <v>5920</v>
      </c>
      <c r="K56" s="261" t="s">
        <v>1034</v>
      </c>
      <c r="L56" s="32">
        <v>6</v>
      </c>
      <c r="M56" s="61">
        <v>0.58399999999999996</v>
      </c>
      <c r="N56" s="61">
        <v>45</v>
      </c>
      <c r="O56" s="62">
        <v>26.28</v>
      </c>
      <c r="P56" s="72">
        <v>16.28</v>
      </c>
      <c r="Q56" s="261">
        <v>10</v>
      </c>
      <c r="R56" s="250">
        <f t="shared" si="1"/>
        <v>0</v>
      </c>
      <c r="S56" s="250"/>
    </row>
    <row r="57" spans="1:19">
      <c r="A57" s="1">
        <v>43521</v>
      </c>
      <c r="B57" s="261">
        <v>1183550</v>
      </c>
      <c r="C57" s="261" t="s">
        <v>5765</v>
      </c>
      <c r="D57" s="261" t="s">
        <v>5921</v>
      </c>
      <c r="E57" s="261">
        <v>63</v>
      </c>
      <c r="F57" s="261" t="s">
        <v>41</v>
      </c>
      <c r="G57" s="261" t="s">
        <v>2937</v>
      </c>
      <c r="H57" s="34" t="s">
        <v>5922</v>
      </c>
      <c r="I57" s="32" t="s">
        <v>987</v>
      </c>
      <c r="J57" s="32" t="s">
        <v>5923</v>
      </c>
      <c r="K57" s="261" t="s">
        <v>1034</v>
      </c>
      <c r="L57" s="32">
        <v>8.5</v>
      </c>
      <c r="M57" s="61">
        <v>0.56000000000000005</v>
      </c>
      <c r="N57" s="61">
        <v>45</v>
      </c>
      <c r="O57" s="62">
        <v>25.2</v>
      </c>
      <c r="P57" s="72">
        <v>15.2</v>
      </c>
      <c r="Q57" s="261">
        <v>10</v>
      </c>
      <c r="R57" s="250">
        <f t="shared" si="1"/>
        <v>0</v>
      </c>
      <c r="S57" s="250"/>
    </row>
    <row r="58" spans="1:19">
      <c r="A58" s="1">
        <v>43522</v>
      </c>
      <c r="B58" s="261">
        <v>1183690</v>
      </c>
      <c r="C58" s="261" t="s">
        <v>5765</v>
      </c>
      <c r="D58" s="261" t="s">
        <v>5924</v>
      </c>
      <c r="E58" s="261">
        <v>31</v>
      </c>
      <c r="F58" s="261" t="s">
        <v>41</v>
      </c>
      <c r="G58" s="261" t="s">
        <v>5821</v>
      </c>
      <c r="H58" s="34" t="s">
        <v>5925</v>
      </c>
      <c r="I58" s="32" t="s">
        <v>987</v>
      </c>
      <c r="J58" s="32" t="s">
        <v>5926</v>
      </c>
      <c r="K58" s="261" t="s">
        <v>1034</v>
      </c>
      <c r="L58" s="32">
        <v>8.5</v>
      </c>
      <c r="M58" s="61">
        <v>0.56000000000000005</v>
      </c>
      <c r="N58" s="61">
        <v>45</v>
      </c>
      <c r="O58" s="62">
        <v>25.2</v>
      </c>
      <c r="P58" s="72">
        <v>15.2</v>
      </c>
      <c r="Q58" s="261">
        <v>10</v>
      </c>
      <c r="R58" s="250">
        <f t="shared" si="1"/>
        <v>0</v>
      </c>
      <c r="S58" s="250"/>
    </row>
    <row r="59" spans="1:19">
      <c r="A59" s="1">
        <v>43529</v>
      </c>
      <c r="B59" s="261">
        <v>876458</v>
      </c>
      <c r="C59" s="261" t="s">
        <v>5765</v>
      </c>
      <c r="D59" s="261" t="s">
        <v>5927</v>
      </c>
      <c r="E59" s="261">
        <v>68</v>
      </c>
      <c r="F59" s="261" t="s">
        <v>20</v>
      </c>
      <c r="G59" s="261" t="s">
        <v>3043</v>
      </c>
      <c r="H59" s="32" t="s">
        <v>5928</v>
      </c>
      <c r="I59" s="32">
        <v>6</v>
      </c>
      <c r="J59" s="32" t="s">
        <v>5929</v>
      </c>
      <c r="K59" s="261" t="s">
        <v>1034</v>
      </c>
      <c r="L59" s="32">
        <v>6.7</v>
      </c>
      <c r="M59" s="61">
        <v>0.55600000000000005</v>
      </c>
      <c r="N59" s="61">
        <v>45</v>
      </c>
      <c r="O59" s="62">
        <v>25.020000000000003</v>
      </c>
      <c r="P59" s="72">
        <v>15.020000000000003</v>
      </c>
      <c r="Q59" s="261">
        <v>10</v>
      </c>
      <c r="R59" s="250">
        <f t="shared" si="1"/>
        <v>0</v>
      </c>
      <c r="S59" s="250"/>
    </row>
    <row r="60" spans="1:19">
      <c r="A60" s="1">
        <v>43514</v>
      </c>
      <c r="B60" s="261">
        <v>1181816</v>
      </c>
      <c r="C60" s="261" t="s">
        <v>5765</v>
      </c>
      <c r="D60" s="261" t="s">
        <v>5930</v>
      </c>
      <c r="E60" s="261">
        <v>60</v>
      </c>
      <c r="F60" s="261" t="s">
        <v>20</v>
      </c>
      <c r="G60" s="261" t="s">
        <v>5931</v>
      </c>
      <c r="H60" s="84" t="s">
        <v>5932</v>
      </c>
      <c r="I60" s="32" t="s">
        <v>987</v>
      </c>
      <c r="J60" s="32" t="s">
        <v>5933</v>
      </c>
      <c r="K60" s="261" t="s">
        <v>1034</v>
      </c>
      <c r="L60" s="32">
        <v>4</v>
      </c>
      <c r="M60" s="61">
        <v>0.442</v>
      </c>
      <c r="N60" s="61">
        <v>42</v>
      </c>
      <c r="O60" s="62">
        <v>18.564</v>
      </c>
      <c r="Q60" s="261">
        <v>10</v>
      </c>
      <c r="R60" s="250">
        <f t="shared" si="1"/>
        <v>8.5640000000000001</v>
      </c>
      <c r="S60" s="261"/>
    </row>
    <row r="61" spans="1:19">
      <c r="A61" s="1">
        <v>43515</v>
      </c>
      <c r="B61" s="261">
        <v>1182213</v>
      </c>
      <c r="C61" s="261" t="s">
        <v>5765</v>
      </c>
      <c r="D61" s="261" t="s">
        <v>5934</v>
      </c>
      <c r="E61" s="261">
        <v>30</v>
      </c>
      <c r="F61" s="261" t="s">
        <v>41</v>
      </c>
      <c r="G61" s="261" t="s">
        <v>2937</v>
      </c>
      <c r="H61" s="84" t="s">
        <v>3203</v>
      </c>
      <c r="I61" s="32" t="s">
        <v>987</v>
      </c>
      <c r="J61" s="32" t="s">
        <v>5935</v>
      </c>
      <c r="K61" s="261" t="s">
        <v>1034</v>
      </c>
      <c r="L61" s="32">
        <v>6.8</v>
      </c>
      <c r="M61" s="61">
        <v>0.308</v>
      </c>
      <c r="N61" s="61">
        <v>45</v>
      </c>
      <c r="O61" s="62">
        <v>13.86</v>
      </c>
      <c r="Q61" s="261">
        <v>10</v>
      </c>
      <c r="R61" s="250">
        <f t="shared" si="1"/>
        <v>3.8599999999999994</v>
      </c>
      <c r="S61" s="250"/>
    </row>
    <row r="62" spans="1:19">
      <c r="A62" s="1">
        <v>43515</v>
      </c>
      <c r="B62" s="261">
        <v>1181965</v>
      </c>
      <c r="C62" s="261" t="s">
        <v>5765</v>
      </c>
      <c r="D62" s="261" t="s">
        <v>5936</v>
      </c>
      <c r="E62" s="261">
        <v>57</v>
      </c>
      <c r="F62" s="261" t="s">
        <v>20</v>
      </c>
      <c r="G62" s="261" t="s">
        <v>2937</v>
      </c>
      <c r="H62" s="84" t="s">
        <v>5937</v>
      </c>
      <c r="I62" s="32" t="s">
        <v>987</v>
      </c>
      <c r="J62" s="32" t="s">
        <v>5938</v>
      </c>
      <c r="K62" s="261" t="s">
        <v>1034</v>
      </c>
      <c r="L62" s="32">
        <v>6</v>
      </c>
      <c r="M62" s="61">
        <v>0.41199999999999998</v>
      </c>
      <c r="N62" s="61">
        <v>45</v>
      </c>
      <c r="O62" s="62">
        <v>18.54</v>
      </c>
      <c r="Q62" s="261">
        <v>10</v>
      </c>
      <c r="R62" s="250">
        <f t="shared" si="1"/>
        <v>8.5399999999999991</v>
      </c>
      <c r="S62" s="250"/>
    </row>
    <row r="63" spans="1:19">
      <c r="A63" s="1">
        <v>43515</v>
      </c>
      <c r="B63" s="261">
        <v>1182160</v>
      </c>
      <c r="C63" s="261" t="s">
        <v>5765</v>
      </c>
      <c r="D63" s="261" t="s">
        <v>5939</v>
      </c>
      <c r="E63" s="261">
        <v>70</v>
      </c>
      <c r="F63" s="261" t="s">
        <v>41</v>
      </c>
      <c r="G63" s="261" t="s">
        <v>2937</v>
      </c>
      <c r="H63" s="32" t="s">
        <v>3129</v>
      </c>
      <c r="I63" s="32" t="s">
        <v>987</v>
      </c>
      <c r="J63" s="32" t="s">
        <v>5940</v>
      </c>
      <c r="K63" s="261" t="s">
        <v>1034</v>
      </c>
      <c r="L63" s="32">
        <v>8.1999999999999993</v>
      </c>
      <c r="M63" s="61">
        <v>0.53200000000000003</v>
      </c>
      <c r="N63" s="61">
        <v>45</v>
      </c>
      <c r="O63" s="62">
        <v>23.94</v>
      </c>
      <c r="P63" s="72">
        <f t="shared" ref="P63:P71" si="2">4*O63/L63</f>
        <v>11.678048780487806</v>
      </c>
      <c r="Q63" s="261">
        <v>10</v>
      </c>
      <c r="R63" s="250">
        <f t="shared" si="1"/>
        <v>2.2619512195121949</v>
      </c>
      <c r="S63" s="250"/>
    </row>
    <row r="64" spans="1:19">
      <c r="A64" s="1">
        <v>43515</v>
      </c>
      <c r="B64" s="261">
        <v>1182045</v>
      </c>
      <c r="C64" s="261" t="s">
        <v>5765</v>
      </c>
      <c r="D64" s="261" t="s">
        <v>5941</v>
      </c>
      <c r="E64" s="261">
        <v>50</v>
      </c>
      <c r="F64" s="261" t="s">
        <v>41</v>
      </c>
      <c r="G64" s="261" t="s">
        <v>2937</v>
      </c>
      <c r="H64" s="32" t="s">
        <v>2960</v>
      </c>
      <c r="I64" s="32" t="s">
        <v>987</v>
      </c>
      <c r="J64" s="32" t="s">
        <v>5942</v>
      </c>
      <c r="K64" s="261" t="s">
        <v>1034</v>
      </c>
      <c r="L64" s="32">
        <v>8.4</v>
      </c>
      <c r="M64" s="61">
        <v>0.54600000000000004</v>
      </c>
      <c r="N64" s="61">
        <v>45</v>
      </c>
      <c r="O64" s="62">
        <v>24.57</v>
      </c>
      <c r="P64" s="72">
        <f t="shared" si="2"/>
        <v>11.7</v>
      </c>
      <c r="Q64" s="261">
        <v>10</v>
      </c>
      <c r="R64" s="250">
        <f t="shared" si="1"/>
        <v>2.870000000000001</v>
      </c>
      <c r="S64" s="250"/>
    </row>
    <row r="65" spans="1:18">
      <c r="A65" s="1">
        <v>43515</v>
      </c>
      <c r="B65" s="261">
        <v>961747</v>
      </c>
      <c r="C65" s="261" t="s">
        <v>5765</v>
      </c>
      <c r="D65" s="261" t="s">
        <v>5943</v>
      </c>
      <c r="E65" s="261">
        <v>59</v>
      </c>
      <c r="F65" s="261" t="s">
        <v>41</v>
      </c>
      <c r="G65" s="261" t="s">
        <v>2937</v>
      </c>
      <c r="H65" s="84" t="s">
        <v>2940</v>
      </c>
      <c r="I65" s="32" t="s">
        <v>987</v>
      </c>
      <c r="J65" s="32" t="s">
        <v>5944</v>
      </c>
      <c r="K65" s="261" t="s">
        <v>1034</v>
      </c>
      <c r="L65" s="32">
        <v>7.7</v>
      </c>
      <c r="M65" s="61">
        <v>0.41599999999999998</v>
      </c>
      <c r="N65" s="61">
        <v>45</v>
      </c>
      <c r="O65" s="62">
        <v>18.72</v>
      </c>
      <c r="Q65" s="261">
        <v>10</v>
      </c>
      <c r="R65" s="250">
        <f t="shared" si="1"/>
        <v>8.7199999999999989</v>
      </c>
    </row>
    <row r="66" spans="1:18">
      <c r="A66" s="1">
        <v>43522</v>
      </c>
      <c r="B66" s="261">
        <v>1112196</v>
      </c>
      <c r="C66" s="261" t="s">
        <v>5765</v>
      </c>
      <c r="D66" s="261" t="s">
        <v>5945</v>
      </c>
      <c r="E66" s="261">
        <v>47</v>
      </c>
      <c r="F66" s="261" t="s">
        <v>41</v>
      </c>
      <c r="G66" s="261" t="s">
        <v>5912</v>
      </c>
      <c r="H66" s="32" t="s">
        <v>5946</v>
      </c>
      <c r="I66" s="32" t="s">
        <v>987</v>
      </c>
      <c r="J66" s="32" t="s">
        <v>5947</v>
      </c>
      <c r="K66" s="261" t="s">
        <v>1034</v>
      </c>
      <c r="L66" s="32">
        <v>8.6999999999999993</v>
      </c>
      <c r="M66" s="61">
        <v>0.51400000000000001</v>
      </c>
      <c r="N66" s="61">
        <v>45</v>
      </c>
      <c r="O66" s="62">
        <v>23.13</v>
      </c>
      <c r="P66" s="72">
        <f t="shared" si="2"/>
        <v>10.63448275862069</v>
      </c>
      <c r="Q66" s="261">
        <v>10</v>
      </c>
      <c r="R66" s="250">
        <f t="shared" ref="R66:R84" si="3">O66-P66-Q66</f>
        <v>2.495517241379309</v>
      </c>
    </row>
    <row r="67" spans="1:18">
      <c r="A67" s="1">
        <v>43522</v>
      </c>
      <c r="B67" s="261">
        <v>1183671</v>
      </c>
      <c r="C67" s="261" t="s">
        <v>5765</v>
      </c>
      <c r="D67" s="261" t="s">
        <v>5948</v>
      </c>
      <c r="E67" s="261">
        <v>56</v>
      </c>
      <c r="F67" s="261" t="s">
        <v>20</v>
      </c>
      <c r="G67" s="261" t="s">
        <v>2937</v>
      </c>
      <c r="H67" s="32" t="s">
        <v>5949</v>
      </c>
      <c r="I67" s="32" t="s">
        <v>987</v>
      </c>
      <c r="J67" s="32" t="s">
        <v>5950</v>
      </c>
      <c r="K67" s="261" t="s">
        <v>1034</v>
      </c>
      <c r="L67" s="32">
        <v>8.6</v>
      </c>
      <c r="M67" s="61">
        <v>0.46400000000000002</v>
      </c>
      <c r="N67" s="61">
        <v>45</v>
      </c>
      <c r="O67" s="62">
        <v>20.88</v>
      </c>
      <c r="P67" s="72">
        <f t="shared" si="2"/>
        <v>9.7116279069767444</v>
      </c>
      <c r="Q67" s="261">
        <v>10</v>
      </c>
      <c r="R67" s="250">
        <f t="shared" si="3"/>
        <v>1.1683720930232546</v>
      </c>
    </row>
    <row r="68" spans="1:18">
      <c r="A68" s="1">
        <v>43522</v>
      </c>
      <c r="B68" s="261">
        <v>1183840</v>
      </c>
      <c r="C68" s="261" t="s">
        <v>5765</v>
      </c>
      <c r="D68" s="261" t="s">
        <v>5951</v>
      </c>
      <c r="E68" s="261">
        <v>56</v>
      </c>
      <c r="F68" s="261" t="s">
        <v>41</v>
      </c>
      <c r="G68" s="261" t="s">
        <v>5952</v>
      </c>
      <c r="H68" s="32" t="s">
        <v>5953</v>
      </c>
      <c r="I68" s="32" t="s">
        <v>987</v>
      </c>
      <c r="J68" s="32" t="s">
        <v>5954</v>
      </c>
      <c r="K68" s="261" t="s">
        <v>1034</v>
      </c>
      <c r="L68" s="32">
        <v>8.8000000000000007</v>
      </c>
      <c r="M68" s="61">
        <v>0.47399999999999998</v>
      </c>
      <c r="N68" s="61">
        <v>45</v>
      </c>
      <c r="O68" s="62">
        <v>21.33</v>
      </c>
      <c r="P68" s="72">
        <f t="shared" si="2"/>
        <v>9.6954545454545435</v>
      </c>
      <c r="Q68" s="261">
        <v>10</v>
      </c>
      <c r="R68" s="250">
        <f t="shared" si="3"/>
        <v>1.6345454545454547</v>
      </c>
    </row>
    <row r="69" spans="1:18">
      <c r="A69" s="1">
        <v>43522</v>
      </c>
      <c r="B69" s="261">
        <v>1183824</v>
      </c>
      <c r="C69" s="261" t="s">
        <v>5765</v>
      </c>
      <c r="D69" s="261" t="s">
        <v>5955</v>
      </c>
      <c r="E69" s="261">
        <v>65</v>
      </c>
      <c r="F69" s="261" t="s">
        <v>20</v>
      </c>
      <c r="G69" s="261" t="s">
        <v>5912</v>
      </c>
      <c r="H69" s="32" t="s">
        <v>5956</v>
      </c>
      <c r="I69" s="32" t="s">
        <v>987</v>
      </c>
      <c r="J69" s="32" t="s">
        <v>5957</v>
      </c>
      <c r="K69" s="261" t="s">
        <v>1034</v>
      </c>
      <c r="L69" s="32">
        <v>8.6</v>
      </c>
      <c r="M69" s="61">
        <v>0.49199999999999999</v>
      </c>
      <c r="N69" s="61">
        <v>45</v>
      </c>
      <c r="O69" s="62">
        <v>22.14</v>
      </c>
      <c r="P69" s="72">
        <f t="shared" si="2"/>
        <v>10.297674418604652</v>
      </c>
      <c r="Q69" s="261">
        <v>10</v>
      </c>
      <c r="R69" s="250">
        <f t="shared" si="3"/>
        <v>1.8423255813953485</v>
      </c>
    </row>
    <row r="70" spans="1:18">
      <c r="A70" s="1">
        <v>43522</v>
      </c>
      <c r="B70" s="261">
        <v>1183607</v>
      </c>
      <c r="C70" s="261" t="s">
        <v>5765</v>
      </c>
      <c r="D70" s="261" t="s">
        <v>5958</v>
      </c>
      <c r="E70" s="261">
        <v>48</v>
      </c>
      <c r="F70" s="261" t="s">
        <v>20</v>
      </c>
      <c r="G70" s="261" t="s">
        <v>2937</v>
      </c>
      <c r="H70" s="32" t="s">
        <v>5959</v>
      </c>
      <c r="I70" s="32" t="s">
        <v>987</v>
      </c>
      <c r="J70" s="32" t="s">
        <v>5960</v>
      </c>
      <c r="K70" s="261" t="s">
        <v>1034</v>
      </c>
      <c r="L70" s="32">
        <v>6.9</v>
      </c>
      <c r="M70" s="61">
        <v>0.55400000000000005</v>
      </c>
      <c r="N70" s="61">
        <v>45</v>
      </c>
      <c r="O70" s="62">
        <v>24.93</v>
      </c>
      <c r="P70" s="72">
        <f t="shared" si="2"/>
        <v>14.452173913043477</v>
      </c>
      <c r="Q70" s="261">
        <v>10</v>
      </c>
      <c r="R70" s="250">
        <f t="shared" si="3"/>
        <v>0.47782608695652229</v>
      </c>
    </row>
    <row r="71" spans="1:18">
      <c r="A71" s="1">
        <v>43529</v>
      </c>
      <c r="B71" s="261">
        <v>1185489</v>
      </c>
      <c r="C71" s="261" t="s">
        <v>5765</v>
      </c>
      <c r="D71" s="261" t="s">
        <v>5961</v>
      </c>
      <c r="E71" s="261">
        <v>36</v>
      </c>
      <c r="F71" s="261" t="s">
        <v>20</v>
      </c>
      <c r="G71" s="261" t="s">
        <v>2937</v>
      </c>
      <c r="H71" s="32" t="s">
        <v>5962</v>
      </c>
      <c r="I71" s="32" t="s">
        <v>1060</v>
      </c>
      <c r="J71" s="32" t="s">
        <v>5963</v>
      </c>
      <c r="K71" s="261" t="s">
        <v>1034</v>
      </c>
      <c r="L71" s="32">
        <v>7.5</v>
      </c>
      <c r="M71" s="61">
        <v>0.47799999999999998</v>
      </c>
      <c r="N71" s="61">
        <v>45</v>
      </c>
      <c r="O71" s="62">
        <v>21.509999999999998</v>
      </c>
      <c r="P71" s="72">
        <f t="shared" si="2"/>
        <v>11.472</v>
      </c>
      <c r="Q71" s="261">
        <v>10</v>
      </c>
      <c r="R71" s="250">
        <f t="shared" si="3"/>
        <v>3.7999999999998479E-2</v>
      </c>
    </row>
    <row r="72" spans="1:18">
      <c r="A72" s="1">
        <v>43529</v>
      </c>
      <c r="B72" s="261">
        <v>1185412</v>
      </c>
      <c r="C72" s="261" t="s">
        <v>5765</v>
      </c>
      <c r="D72" s="261" t="s">
        <v>5964</v>
      </c>
      <c r="E72" s="261">
        <v>48</v>
      </c>
      <c r="F72" s="261" t="s">
        <v>41</v>
      </c>
      <c r="G72" s="261" t="s">
        <v>5821</v>
      </c>
      <c r="H72" s="84" t="s">
        <v>5965</v>
      </c>
      <c r="I72" s="32" t="s">
        <v>1060</v>
      </c>
      <c r="J72" s="32" t="s">
        <v>5966</v>
      </c>
      <c r="K72" s="261" t="s">
        <v>1034</v>
      </c>
      <c r="L72" s="32">
        <v>8.6</v>
      </c>
      <c r="M72" s="61">
        <v>0.39200000000000002</v>
      </c>
      <c r="N72" s="61">
        <v>45</v>
      </c>
      <c r="O72" s="62">
        <v>17.64</v>
      </c>
      <c r="Q72" s="261">
        <v>10</v>
      </c>
      <c r="R72" s="250">
        <f t="shared" si="3"/>
        <v>7.6400000000000006</v>
      </c>
    </row>
    <row r="73" spans="1:18">
      <c r="A73" s="1">
        <v>43536</v>
      </c>
      <c r="B73" s="261">
        <v>625509</v>
      </c>
      <c r="C73" s="261" t="s">
        <v>5765</v>
      </c>
      <c r="D73" s="261" t="s">
        <v>5967</v>
      </c>
      <c r="E73" s="261">
        <v>62</v>
      </c>
      <c r="F73" s="261" t="s">
        <v>41</v>
      </c>
      <c r="G73" s="261" t="s">
        <v>2937</v>
      </c>
      <c r="H73" s="84">
        <v>625509</v>
      </c>
      <c r="I73" s="32" t="s">
        <v>1032</v>
      </c>
      <c r="J73" s="32" t="s">
        <v>5968</v>
      </c>
      <c r="K73" s="261" t="s">
        <v>1034</v>
      </c>
      <c r="L73" s="32">
        <v>6.6</v>
      </c>
      <c r="M73" s="61">
        <v>0.376</v>
      </c>
      <c r="N73" s="61">
        <v>42</v>
      </c>
      <c r="O73" s="62">
        <v>15.792</v>
      </c>
      <c r="Q73" s="261">
        <v>10</v>
      </c>
      <c r="R73" s="250">
        <f t="shared" si="3"/>
        <v>5.7919999999999998</v>
      </c>
    </row>
    <row r="74" spans="1:18">
      <c r="A74" s="1">
        <v>43536</v>
      </c>
      <c r="B74" s="261">
        <v>1187095</v>
      </c>
      <c r="C74" s="261" t="s">
        <v>5765</v>
      </c>
      <c r="D74" s="261" t="s">
        <v>5969</v>
      </c>
      <c r="E74" s="261">
        <v>60</v>
      </c>
      <c r="F74" s="261" t="s">
        <v>41</v>
      </c>
      <c r="G74" s="261" t="s">
        <v>3043</v>
      </c>
      <c r="H74" s="84">
        <v>1187095</v>
      </c>
      <c r="I74" s="32" t="s">
        <v>1032</v>
      </c>
      <c r="J74" s="32" t="s">
        <v>5970</v>
      </c>
      <c r="K74" s="261" t="s">
        <v>1034</v>
      </c>
      <c r="L74" s="32">
        <v>5</v>
      </c>
      <c r="M74" s="61">
        <v>0.5</v>
      </c>
      <c r="N74" s="61">
        <v>42</v>
      </c>
      <c r="O74" s="62">
        <v>21</v>
      </c>
      <c r="Q74" s="261">
        <v>10</v>
      </c>
      <c r="R74" s="250">
        <f t="shared" si="3"/>
        <v>11</v>
      </c>
    </row>
    <row r="75" spans="1:18">
      <c r="A75" s="1">
        <v>43536</v>
      </c>
      <c r="B75" s="261">
        <v>1187096</v>
      </c>
      <c r="C75" s="261" t="s">
        <v>5765</v>
      </c>
      <c r="D75" s="261" t="s">
        <v>5971</v>
      </c>
      <c r="E75" s="261">
        <v>69</v>
      </c>
      <c r="F75" s="261" t="s">
        <v>41</v>
      </c>
      <c r="G75" s="261" t="s">
        <v>2937</v>
      </c>
      <c r="H75" s="84">
        <v>1187096</v>
      </c>
      <c r="I75" s="32" t="s">
        <v>1032</v>
      </c>
      <c r="J75" s="32" t="s">
        <v>5972</v>
      </c>
      <c r="K75" s="261" t="s">
        <v>1034</v>
      </c>
      <c r="L75" s="32">
        <v>6.1</v>
      </c>
      <c r="M75" s="61">
        <v>0.47599999999999998</v>
      </c>
      <c r="N75" s="61">
        <v>51</v>
      </c>
      <c r="O75" s="62">
        <v>24.276</v>
      </c>
      <c r="Q75" s="261">
        <v>10</v>
      </c>
      <c r="R75" s="250">
        <f t="shared" si="3"/>
        <v>14.276</v>
      </c>
    </row>
    <row r="76" spans="1:18">
      <c r="A76" s="1">
        <v>43536</v>
      </c>
      <c r="B76" s="261">
        <v>1187131</v>
      </c>
      <c r="C76" s="261" t="s">
        <v>5765</v>
      </c>
      <c r="D76" s="261" t="s">
        <v>5973</v>
      </c>
      <c r="E76" s="261">
        <v>50</v>
      </c>
      <c r="F76" s="261" t="s">
        <v>41</v>
      </c>
      <c r="G76" s="261" t="s">
        <v>2937</v>
      </c>
      <c r="H76" s="84">
        <v>1187131</v>
      </c>
      <c r="I76" s="32" t="s">
        <v>1032</v>
      </c>
      <c r="J76" s="32" t="s">
        <v>5974</v>
      </c>
      <c r="K76" s="261" t="s">
        <v>1034</v>
      </c>
      <c r="L76" s="32">
        <v>6.6</v>
      </c>
      <c r="M76" s="61">
        <v>0.52400000000000002</v>
      </c>
      <c r="N76" s="61">
        <v>42</v>
      </c>
      <c r="O76" s="62">
        <v>22.007999999999999</v>
      </c>
      <c r="Q76" s="261">
        <v>10</v>
      </c>
      <c r="R76" s="250">
        <f t="shared" si="3"/>
        <v>12.007999999999999</v>
      </c>
    </row>
    <row r="77" spans="1:18">
      <c r="A77" s="1">
        <v>43536</v>
      </c>
      <c r="B77" s="261">
        <v>1187142</v>
      </c>
      <c r="C77" s="261" t="s">
        <v>5765</v>
      </c>
      <c r="D77" s="261" t="s">
        <v>5975</v>
      </c>
      <c r="E77" s="261">
        <v>49</v>
      </c>
      <c r="F77" s="261" t="s">
        <v>41</v>
      </c>
      <c r="G77" s="261" t="s">
        <v>2937</v>
      </c>
      <c r="H77" s="84">
        <v>1187142</v>
      </c>
      <c r="I77" s="32" t="s">
        <v>1032</v>
      </c>
      <c r="J77" s="32" t="s">
        <v>5976</v>
      </c>
      <c r="K77" s="261" t="s">
        <v>1034</v>
      </c>
      <c r="L77" s="32">
        <v>6.4</v>
      </c>
      <c r="M77" s="61">
        <v>0.39</v>
      </c>
      <c r="N77" s="61">
        <v>42</v>
      </c>
      <c r="O77" s="62">
        <v>16.38</v>
      </c>
      <c r="Q77" s="261">
        <v>10</v>
      </c>
      <c r="R77" s="250">
        <f t="shared" si="3"/>
        <v>6.379999999999999</v>
      </c>
    </row>
    <row r="78" spans="1:18">
      <c r="A78" s="1">
        <v>43536</v>
      </c>
      <c r="B78" s="261">
        <v>1187153</v>
      </c>
      <c r="C78" s="261" t="s">
        <v>5765</v>
      </c>
      <c r="D78" s="261" t="s">
        <v>5977</v>
      </c>
      <c r="E78" s="261">
        <v>66</v>
      </c>
      <c r="F78" s="261" t="s">
        <v>41</v>
      </c>
      <c r="G78" s="261" t="s">
        <v>5931</v>
      </c>
      <c r="H78" s="84">
        <v>1187153</v>
      </c>
      <c r="I78" s="32" t="s">
        <v>1032</v>
      </c>
      <c r="J78" s="32" t="s">
        <v>5978</v>
      </c>
      <c r="K78" s="261" t="s">
        <v>1034</v>
      </c>
      <c r="L78" s="32">
        <v>7.1</v>
      </c>
      <c r="M78" s="61">
        <v>0.34200000000000003</v>
      </c>
      <c r="N78" s="61">
        <v>51</v>
      </c>
      <c r="O78" s="62">
        <v>17.442</v>
      </c>
      <c r="Q78" s="261">
        <v>10</v>
      </c>
      <c r="R78" s="250">
        <f t="shared" si="3"/>
        <v>7.4420000000000002</v>
      </c>
    </row>
    <row r="79" spans="1:18">
      <c r="A79" s="1">
        <v>43536</v>
      </c>
      <c r="B79" s="261">
        <v>1187184</v>
      </c>
      <c r="C79" s="261" t="s">
        <v>5765</v>
      </c>
      <c r="D79" s="261" t="s">
        <v>5979</v>
      </c>
      <c r="E79" s="261">
        <v>71</v>
      </c>
      <c r="F79" s="261" t="s">
        <v>41</v>
      </c>
      <c r="G79" s="261" t="s">
        <v>2937</v>
      </c>
      <c r="H79" s="84">
        <v>1187184</v>
      </c>
      <c r="I79" s="32" t="s">
        <v>1032</v>
      </c>
      <c r="J79" s="32" t="s">
        <v>5980</v>
      </c>
      <c r="K79" s="261" t="s">
        <v>1034</v>
      </c>
      <c r="L79" s="32">
        <v>6.6</v>
      </c>
      <c r="M79" s="61">
        <v>0.39400000000000002</v>
      </c>
      <c r="N79" s="61">
        <v>51</v>
      </c>
      <c r="O79" s="62">
        <v>20.094000000000001</v>
      </c>
      <c r="Q79" s="261">
        <v>10</v>
      </c>
      <c r="R79" s="250">
        <f t="shared" si="3"/>
        <v>10.094000000000001</v>
      </c>
    </row>
    <row r="80" spans="1:18">
      <c r="A80" s="1">
        <v>43536</v>
      </c>
      <c r="B80" s="261">
        <v>1187194</v>
      </c>
      <c r="C80" s="261" t="s">
        <v>5765</v>
      </c>
      <c r="D80" s="261" t="s">
        <v>5981</v>
      </c>
      <c r="E80" s="261">
        <v>35</v>
      </c>
      <c r="F80" s="261" t="s">
        <v>41</v>
      </c>
      <c r="G80" s="261" t="s">
        <v>5773</v>
      </c>
      <c r="H80" s="84">
        <v>1187194</v>
      </c>
      <c r="I80" s="32" t="s">
        <v>1032</v>
      </c>
      <c r="J80" s="32" t="s">
        <v>5982</v>
      </c>
      <c r="K80" s="261" t="s">
        <v>1034</v>
      </c>
      <c r="L80" s="32">
        <v>6.6</v>
      </c>
      <c r="M80" s="61">
        <v>0.38400000000000001</v>
      </c>
      <c r="N80" s="61">
        <v>42</v>
      </c>
      <c r="O80" s="62">
        <v>16.128</v>
      </c>
      <c r="Q80" s="261">
        <v>10</v>
      </c>
      <c r="R80" s="250">
        <f t="shared" si="3"/>
        <v>6.1280000000000001</v>
      </c>
    </row>
    <row r="81" spans="1:18">
      <c r="A81" s="1">
        <v>43536</v>
      </c>
      <c r="B81" s="261">
        <v>1187206</v>
      </c>
      <c r="C81" s="261" t="s">
        <v>5765</v>
      </c>
      <c r="D81" s="261" t="s">
        <v>5983</v>
      </c>
      <c r="E81" s="261">
        <v>44</v>
      </c>
      <c r="F81" s="261" t="s">
        <v>41</v>
      </c>
      <c r="G81" s="261" t="s">
        <v>2937</v>
      </c>
      <c r="H81" s="84">
        <v>1187206</v>
      </c>
      <c r="I81" s="32" t="s">
        <v>1032</v>
      </c>
      <c r="J81" s="32" t="s">
        <v>5984</v>
      </c>
      <c r="K81" s="261" t="s">
        <v>1034</v>
      </c>
      <c r="L81" s="32">
        <v>6.6</v>
      </c>
      <c r="M81" s="61">
        <v>0.46</v>
      </c>
      <c r="N81" s="61">
        <v>42</v>
      </c>
      <c r="O81" s="62">
        <v>19.32</v>
      </c>
      <c r="Q81" s="261">
        <v>10</v>
      </c>
      <c r="R81" s="250">
        <f t="shared" si="3"/>
        <v>9.32</v>
      </c>
    </row>
    <row r="82" spans="1:18">
      <c r="A82" s="1">
        <v>43536</v>
      </c>
      <c r="B82" s="261">
        <v>1187217</v>
      </c>
      <c r="C82" s="261" t="s">
        <v>5765</v>
      </c>
      <c r="D82" s="261" t="s">
        <v>5985</v>
      </c>
      <c r="E82" s="261">
        <v>51</v>
      </c>
      <c r="F82" s="261" t="s">
        <v>41</v>
      </c>
      <c r="G82" s="261" t="s">
        <v>2937</v>
      </c>
      <c r="H82" s="84">
        <v>1187217</v>
      </c>
      <c r="I82" s="32" t="s">
        <v>1032</v>
      </c>
      <c r="J82" s="32" t="s">
        <v>5986</v>
      </c>
      <c r="K82" s="261" t="s">
        <v>1034</v>
      </c>
      <c r="L82" s="32">
        <v>6.6</v>
      </c>
      <c r="M82" s="61">
        <v>0.40600000000000003</v>
      </c>
      <c r="N82" s="61">
        <v>42</v>
      </c>
      <c r="O82" s="62">
        <v>17.052</v>
      </c>
      <c r="Q82" s="261">
        <v>10</v>
      </c>
      <c r="R82" s="250">
        <f t="shared" si="3"/>
        <v>7.0519999999999996</v>
      </c>
    </row>
    <row r="83" spans="1:18">
      <c r="A83" s="1">
        <v>43536</v>
      </c>
      <c r="B83" s="261">
        <v>1187234</v>
      </c>
      <c r="C83" s="261" t="s">
        <v>5765</v>
      </c>
      <c r="D83" s="261" t="s">
        <v>5987</v>
      </c>
      <c r="E83" s="261">
        <v>55</v>
      </c>
      <c r="F83" s="261" t="s">
        <v>20</v>
      </c>
      <c r="G83" s="261" t="s">
        <v>5988</v>
      </c>
      <c r="H83" s="84">
        <v>1187234</v>
      </c>
      <c r="I83" s="32" t="s">
        <v>1032</v>
      </c>
      <c r="J83" s="32" t="s">
        <v>5989</v>
      </c>
      <c r="K83" s="261" t="s">
        <v>1034</v>
      </c>
      <c r="L83" s="32">
        <v>6.1</v>
      </c>
      <c r="M83" s="61">
        <v>0.51600000000000001</v>
      </c>
      <c r="N83" s="61">
        <v>42</v>
      </c>
      <c r="O83" s="62">
        <v>21.672000000000001</v>
      </c>
      <c r="Q83" s="261">
        <v>10</v>
      </c>
      <c r="R83" s="250">
        <f t="shared" si="3"/>
        <v>11.672000000000001</v>
      </c>
    </row>
    <row r="84" spans="1:18">
      <c r="A84" s="1">
        <v>43536</v>
      </c>
      <c r="B84" s="261">
        <v>1187322</v>
      </c>
      <c r="C84" s="261" t="s">
        <v>5765</v>
      </c>
      <c r="D84" s="261" t="s">
        <v>5990</v>
      </c>
      <c r="E84" s="261">
        <v>51</v>
      </c>
      <c r="F84" s="261" t="s">
        <v>20</v>
      </c>
      <c r="G84" s="261" t="s">
        <v>2937</v>
      </c>
      <c r="H84" s="84">
        <v>1187322</v>
      </c>
      <c r="I84" s="32" t="s">
        <v>1032</v>
      </c>
      <c r="J84" s="32" t="s">
        <v>5991</v>
      </c>
      <c r="K84" s="261" t="s">
        <v>1034</v>
      </c>
      <c r="L84" s="32">
        <v>5.9</v>
      </c>
      <c r="M84" s="61">
        <v>0.43</v>
      </c>
      <c r="N84" s="61">
        <v>49</v>
      </c>
      <c r="O84" s="62">
        <v>21.07</v>
      </c>
      <c r="Q84" s="261">
        <v>10</v>
      </c>
      <c r="R84" s="250">
        <f t="shared" si="3"/>
        <v>11.07</v>
      </c>
    </row>
    <row r="85" spans="1:18">
      <c r="A85" s="261"/>
      <c r="B85" s="261">
        <v>1190788</v>
      </c>
      <c r="C85" s="261" t="s">
        <v>5765</v>
      </c>
      <c r="D85" s="261" t="s">
        <v>5992</v>
      </c>
      <c r="E85" s="261"/>
      <c r="F85" s="261"/>
      <c r="G85" s="261"/>
      <c r="H85" s="28">
        <v>1190788</v>
      </c>
      <c r="I85" s="32" t="s">
        <v>1134</v>
      </c>
      <c r="J85" s="33" t="s">
        <v>5993</v>
      </c>
      <c r="K85" s="261" t="s">
        <v>1034</v>
      </c>
      <c r="L85" s="43">
        <v>6.6</v>
      </c>
      <c r="M85" s="61">
        <v>0.55400000000000005</v>
      </c>
      <c r="N85" s="61">
        <v>40</v>
      </c>
      <c r="O85" s="62">
        <f t="shared" ref="O85:O126" si="4">M85*N85</f>
        <v>22.160000000000004</v>
      </c>
      <c r="Q85" s="261">
        <v>10</v>
      </c>
      <c r="R85" s="261"/>
    </row>
    <row r="86" spans="1:18">
      <c r="A86" s="261"/>
      <c r="B86" s="261">
        <v>1186743</v>
      </c>
      <c r="C86" s="261" t="s">
        <v>5765</v>
      </c>
      <c r="D86" s="261" t="s">
        <v>5994</v>
      </c>
      <c r="E86" s="261"/>
      <c r="F86" s="261"/>
      <c r="G86" s="261"/>
      <c r="H86" s="28">
        <v>1186743</v>
      </c>
      <c r="I86" s="32" t="s">
        <v>1134</v>
      </c>
      <c r="J86" s="33" t="s">
        <v>5995</v>
      </c>
      <c r="K86" s="261" t="s">
        <v>1034</v>
      </c>
      <c r="L86" s="43">
        <v>6.2</v>
      </c>
      <c r="M86" s="61">
        <v>0.42799999999999999</v>
      </c>
      <c r="N86" s="61">
        <v>43</v>
      </c>
      <c r="O86" s="62">
        <f t="shared" si="4"/>
        <v>18.404</v>
      </c>
      <c r="Q86" s="261"/>
      <c r="R86" s="261"/>
    </row>
    <row r="87" spans="1:18">
      <c r="A87" s="261"/>
      <c r="B87" s="261">
        <v>1190632</v>
      </c>
      <c r="C87" s="261" t="s">
        <v>5765</v>
      </c>
      <c r="D87" s="261" t="s">
        <v>5996</v>
      </c>
      <c r="E87" s="261"/>
      <c r="F87" s="261"/>
      <c r="G87" s="261"/>
      <c r="H87" s="28">
        <v>1190632</v>
      </c>
      <c r="I87" s="32" t="s">
        <v>1134</v>
      </c>
      <c r="J87" s="33" t="s">
        <v>5997</v>
      </c>
      <c r="K87" s="261" t="s">
        <v>1034</v>
      </c>
      <c r="L87" s="43">
        <v>5.0999999999999996</v>
      </c>
      <c r="M87" s="61">
        <v>0.3</v>
      </c>
      <c r="N87" s="61">
        <v>50</v>
      </c>
      <c r="O87" s="62">
        <f t="shared" si="4"/>
        <v>15</v>
      </c>
      <c r="Q87" s="261"/>
      <c r="R87" s="261"/>
    </row>
    <row r="88" spans="1:18">
      <c r="A88" s="261"/>
      <c r="B88" s="261">
        <v>1190749</v>
      </c>
      <c r="C88" s="261" t="s">
        <v>5765</v>
      </c>
      <c r="D88" s="261" t="s">
        <v>5998</v>
      </c>
      <c r="E88" s="261"/>
      <c r="F88" s="261"/>
      <c r="G88" s="261"/>
      <c r="H88" s="28">
        <v>1190749</v>
      </c>
      <c r="I88" s="32" t="s">
        <v>1134</v>
      </c>
      <c r="J88" s="33" t="s">
        <v>5999</v>
      </c>
      <c r="K88" s="261" t="s">
        <v>1034</v>
      </c>
      <c r="L88" s="43">
        <v>6.6</v>
      </c>
      <c r="M88" s="61">
        <v>0.36599999999999999</v>
      </c>
      <c r="N88" s="61">
        <v>43</v>
      </c>
      <c r="O88" s="62">
        <f t="shared" si="4"/>
        <v>15.738</v>
      </c>
      <c r="Q88" s="261"/>
      <c r="R88" s="261"/>
    </row>
    <row r="89" spans="1:18">
      <c r="A89" s="261"/>
      <c r="B89" s="261">
        <v>1190783</v>
      </c>
      <c r="C89" s="261" t="s">
        <v>5765</v>
      </c>
      <c r="D89" s="261" t="s">
        <v>6000</v>
      </c>
      <c r="E89" s="261"/>
      <c r="F89" s="261"/>
      <c r="G89" s="261"/>
      <c r="H89" s="28">
        <v>1190783</v>
      </c>
      <c r="I89" s="32" t="s">
        <v>1134</v>
      </c>
      <c r="J89" s="33" t="s">
        <v>6001</v>
      </c>
      <c r="K89" s="261" t="s">
        <v>1034</v>
      </c>
      <c r="L89" s="43">
        <v>6.6</v>
      </c>
      <c r="M89" s="61">
        <v>1.24</v>
      </c>
      <c r="N89" s="61">
        <v>10</v>
      </c>
      <c r="O89" s="62">
        <f t="shared" si="4"/>
        <v>12.4</v>
      </c>
      <c r="Q89" s="261">
        <v>10</v>
      </c>
      <c r="R89" s="261"/>
    </row>
    <row r="90" spans="1:18">
      <c r="A90" s="261"/>
      <c r="B90" s="261">
        <v>1190983</v>
      </c>
      <c r="C90" s="261" t="s">
        <v>5765</v>
      </c>
      <c r="D90" s="261" t="s">
        <v>6002</v>
      </c>
      <c r="E90" s="261"/>
      <c r="F90" s="261"/>
      <c r="G90" s="261"/>
      <c r="H90" s="28">
        <v>1190983</v>
      </c>
      <c r="I90" s="32" t="s">
        <v>1134</v>
      </c>
      <c r="J90" s="33" t="s">
        <v>6003</v>
      </c>
      <c r="K90" s="261" t="s">
        <v>1034</v>
      </c>
      <c r="L90" s="43">
        <v>6.6</v>
      </c>
      <c r="M90" s="61">
        <v>0.33</v>
      </c>
      <c r="N90" s="61">
        <v>43</v>
      </c>
      <c r="O90" s="62">
        <f t="shared" si="4"/>
        <v>14.190000000000001</v>
      </c>
      <c r="Q90" s="261"/>
      <c r="R90" s="261"/>
    </row>
    <row r="91" spans="1:18">
      <c r="A91" s="261"/>
      <c r="B91" s="261">
        <v>1190662</v>
      </c>
      <c r="C91" s="261" t="s">
        <v>5765</v>
      </c>
      <c r="D91" s="261" t="s">
        <v>6004</v>
      </c>
      <c r="E91" s="261"/>
      <c r="F91" s="261"/>
      <c r="G91" s="261"/>
      <c r="H91" s="28">
        <v>1190662</v>
      </c>
      <c r="I91" s="32" t="s">
        <v>1134</v>
      </c>
      <c r="J91" s="33" t="s">
        <v>6005</v>
      </c>
      <c r="K91" s="261" t="s">
        <v>1034</v>
      </c>
      <c r="L91" s="43">
        <v>8.3000000000000007</v>
      </c>
      <c r="M91" s="61">
        <v>0.61199999999999999</v>
      </c>
      <c r="N91" s="61">
        <v>43</v>
      </c>
      <c r="O91" s="62">
        <f t="shared" si="4"/>
        <v>26.315999999999999</v>
      </c>
      <c r="Q91" s="261">
        <v>10</v>
      </c>
      <c r="R91" s="261"/>
    </row>
    <row r="92" spans="1:18">
      <c r="A92" s="261"/>
      <c r="B92" s="261">
        <v>1190830</v>
      </c>
      <c r="C92" s="261" t="s">
        <v>5765</v>
      </c>
      <c r="D92" s="261" t="s">
        <v>6006</v>
      </c>
      <c r="E92" s="261"/>
      <c r="F92" s="261"/>
      <c r="G92" s="261"/>
      <c r="H92" s="28">
        <v>1190830</v>
      </c>
      <c r="I92" s="32" t="s">
        <v>1134</v>
      </c>
      <c r="J92" s="63" t="s">
        <v>6007</v>
      </c>
      <c r="K92" s="261" t="s">
        <v>1034</v>
      </c>
      <c r="L92" s="43">
        <v>6.6</v>
      </c>
      <c r="M92" s="61">
        <v>0.44800000000000001</v>
      </c>
      <c r="N92" s="61">
        <v>43</v>
      </c>
      <c r="O92" s="62">
        <f t="shared" si="4"/>
        <v>19.263999999999999</v>
      </c>
      <c r="Q92" s="261">
        <v>10</v>
      </c>
      <c r="R92" s="261"/>
    </row>
    <row r="93" spans="1:18">
      <c r="A93" s="261"/>
      <c r="B93" s="261">
        <v>1190928</v>
      </c>
      <c r="C93" s="261" t="s">
        <v>5765</v>
      </c>
      <c r="D93" s="261" t="s">
        <v>6008</v>
      </c>
      <c r="E93" s="261"/>
      <c r="F93" s="261"/>
      <c r="G93" s="261"/>
      <c r="H93" s="83">
        <v>1190928</v>
      </c>
      <c r="I93" s="66" t="s">
        <v>1134</v>
      </c>
      <c r="J93" s="33" t="s">
        <v>6009</v>
      </c>
      <c r="K93" s="261" t="s">
        <v>1034</v>
      </c>
      <c r="L93" s="33">
        <v>6.6</v>
      </c>
      <c r="M93" s="67">
        <v>1.1299999999999999</v>
      </c>
      <c r="N93" s="67">
        <v>43</v>
      </c>
      <c r="O93" s="251">
        <f t="shared" si="4"/>
        <v>48.589999999999996</v>
      </c>
      <c r="P93" s="73">
        <v>29.4</v>
      </c>
      <c r="Q93" s="65">
        <v>10</v>
      </c>
      <c r="R93" s="250"/>
    </row>
    <row r="94" spans="1:18">
      <c r="A94" s="261"/>
      <c r="B94" s="261">
        <v>1190695</v>
      </c>
      <c r="C94" s="261" t="s">
        <v>5765</v>
      </c>
      <c r="D94" s="261" t="s">
        <v>6010</v>
      </c>
      <c r="E94" s="261"/>
      <c r="F94" s="261"/>
      <c r="G94" s="261"/>
      <c r="H94" s="28">
        <v>1190695</v>
      </c>
      <c r="I94" s="32" t="s">
        <v>1134</v>
      </c>
      <c r="J94" s="64" t="s">
        <v>6011</v>
      </c>
      <c r="K94" s="261" t="s">
        <v>1034</v>
      </c>
      <c r="L94" s="43">
        <v>6.4</v>
      </c>
      <c r="M94" s="61">
        <v>0.54200000000000004</v>
      </c>
      <c r="N94" s="61">
        <v>43</v>
      </c>
      <c r="O94" s="62">
        <f t="shared" si="4"/>
        <v>23.306000000000001</v>
      </c>
      <c r="Q94" s="261">
        <v>10</v>
      </c>
      <c r="R94" s="261"/>
    </row>
    <row r="95" spans="1:18">
      <c r="A95" s="261"/>
      <c r="B95" s="261">
        <v>1190612</v>
      </c>
      <c r="C95" s="261" t="s">
        <v>5765</v>
      </c>
      <c r="D95" s="261" t="s">
        <v>6012</v>
      </c>
      <c r="E95" s="261"/>
      <c r="F95" s="261"/>
      <c r="G95" s="261"/>
      <c r="H95" s="28">
        <v>1190612</v>
      </c>
      <c r="I95" s="32" t="s">
        <v>1134</v>
      </c>
      <c r="J95" s="33" t="s">
        <v>6013</v>
      </c>
      <c r="K95" s="261" t="s">
        <v>1034</v>
      </c>
      <c r="L95" s="43">
        <v>6.4</v>
      </c>
      <c r="M95" s="61">
        <v>0.70799999999999996</v>
      </c>
      <c r="N95" s="61">
        <v>43</v>
      </c>
      <c r="O95" s="62">
        <f t="shared" si="4"/>
        <v>30.443999999999999</v>
      </c>
      <c r="Q95" s="261">
        <v>10</v>
      </c>
      <c r="R95" s="261"/>
    </row>
    <row r="96" spans="1:18">
      <c r="A96" s="261"/>
      <c r="B96" s="261">
        <v>1190656</v>
      </c>
      <c r="C96" s="261" t="s">
        <v>5765</v>
      </c>
      <c r="D96" s="261" t="s">
        <v>6014</v>
      </c>
      <c r="E96" s="261"/>
      <c r="F96" s="261"/>
      <c r="G96" s="261"/>
      <c r="H96" s="28">
        <v>1190656</v>
      </c>
      <c r="I96" s="32" t="s">
        <v>1134</v>
      </c>
      <c r="J96" s="63" t="s">
        <v>6015</v>
      </c>
      <c r="K96" s="261" t="s">
        <v>1034</v>
      </c>
      <c r="L96" s="43">
        <v>6.6</v>
      </c>
      <c r="M96" s="61">
        <v>0.40799999999999997</v>
      </c>
      <c r="N96" s="61">
        <v>43</v>
      </c>
      <c r="O96" s="62">
        <f t="shared" si="4"/>
        <v>17.544</v>
      </c>
      <c r="Q96" s="261"/>
      <c r="R96" s="261"/>
    </row>
    <row r="97" spans="2:18">
      <c r="B97" s="261">
        <v>1190663</v>
      </c>
      <c r="C97" s="261" t="s">
        <v>5765</v>
      </c>
      <c r="D97" s="261" t="s">
        <v>6016</v>
      </c>
      <c r="E97" s="261"/>
      <c r="F97" s="261"/>
      <c r="G97" s="261"/>
      <c r="H97" s="83">
        <v>1190663</v>
      </c>
      <c r="I97" s="66" t="s">
        <v>1134</v>
      </c>
      <c r="J97" s="33" t="s">
        <v>6017</v>
      </c>
      <c r="K97" s="261" t="s">
        <v>1034</v>
      </c>
      <c r="L97" s="33">
        <v>6.8</v>
      </c>
      <c r="M97" s="67">
        <v>1.3</v>
      </c>
      <c r="N97" s="67">
        <v>50</v>
      </c>
      <c r="O97" s="251">
        <f t="shared" si="4"/>
        <v>65</v>
      </c>
      <c r="P97" s="73">
        <v>38.200000000000003</v>
      </c>
      <c r="Q97" s="65">
        <v>10</v>
      </c>
      <c r="R97" s="250"/>
    </row>
    <row r="98" spans="2:18">
      <c r="B98" s="261">
        <v>1190710</v>
      </c>
      <c r="C98" s="261" t="s">
        <v>5765</v>
      </c>
      <c r="D98" s="261" t="s">
        <v>6018</v>
      </c>
      <c r="E98" s="261"/>
      <c r="F98" s="261"/>
      <c r="G98" s="261"/>
      <c r="H98" s="28">
        <v>1190710</v>
      </c>
      <c r="I98" s="32" t="s">
        <v>1134</v>
      </c>
      <c r="J98" s="64" t="s">
        <v>6019</v>
      </c>
      <c r="K98" s="261" t="s">
        <v>1034</v>
      </c>
      <c r="L98" s="43">
        <v>6</v>
      </c>
      <c r="M98" s="61">
        <v>0.45200000000000001</v>
      </c>
      <c r="N98" s="61">
        <v>43</v>
      </c>
      <c r="O98" s="62">
        <f t="shared" si="4"/>
        <v>19.436</v>
      </c>
      <c r="Q98" s="261">
        <v>10</v>
      </c>
      <c r="R98" s="261"/>
    </row>
    <row r="99" spans="2:18">
      <c r="B99" s="261">
        <v>1150600</v>
      </c>
      <c r="C99" s="261" t="s">
        <v>5765</v>
      </c>
      <c r="D99" s="261" t="s">
        <v>6020</v>
      </c>
      <c r="E99" s="261"/>
      <c r="F99" s="261"/>
      <c r="G99" s="261"/>
      <c r="H99" s="28">
        <v>1150600</v>
      </c>
      <c r="I99" s="32" t="s">
        <v>1134</v>
      </c>
      <c r="J99" s="33" t="s">
        <v>6021</v>
      </c>
      <c r="K99" s="261" t="s">
        <v>1034</v>
      </c>
      <c r="L99" s="43">
        <v>4.5999999999999996</v>
      </c>
      <c r="M99" s="61">
        <v>0.48199999999999998</v>
      </c>
      <c r="N99" s="61">
        <v>50</v>
      </c>
      <c r="O99" s="62">
        <f t="shared" si="4"/>
        <v>24.099999999999998</v>
      </c>
      <c r="Q99" s="261">
        <v>10</v>
      </c>
      <c r="R99" s="261"/>
    </row>
    <row r="100" spans="2:18">
      <c r="B100" s="261">
        <v>1085727</v>
      </c>
      <c r="C100" s="261" t="s">
        <v>5765</v>
      </c>
      <c r="D100" s="261" t="s">
        <v>6022</v>
      </c>
      <c r="E100" s="261" t="s">
        <v>20</v>
      </c>
      <c r="F100" s="261">
        <v>48</v>
      </c>
      <c r="G100" s="261"/>
      <c r="H100" s="28">
        <v>1085727</v>
      </c>
      <c r="I100" s="32" t="s">
        <v>1134</v>
      </c>
      <c r="J100" s="33" t="s">
        <v>6023</v>
      </c>
      <c r="K100" s="261" t="s">
        <v>1034</v>
      </c>
      <c r="L100" s="43">
        <v>8</v>
      </c>
      <c r="M100" s="61">
        <v>0.64800000000000002</v>
      </c>
      <c r="N100" s="61">
        <v>43</v>
      </c>
      <c r="O100" s="62">
        <f t="shared" si="4"/>
        <v>27.864000000000001</v>
      </c>
      <c r="Q100" s="261">
        <v>10</v>
      </c>
      <c r="R100" s="261"/>
    </row>
    <row r="101" spans="2:18">
      <c r="B101" s="261">
        <v>1188864</v>
      </c>
      <c r="C101" s="261" t="s">
        <v>5765</v>
      </c>
      <c r="D101" s="261" t="s">
        <v>6024</v>
      </c>
      <c r="E101" s="261" t="s">
        <v>20</v>
      </c>
      <c r="F101" s="261">
        <v>47</v>
      </c>
      <c r="G101" s="261"/>
      <c r="H101" s="28">
        <v>1188864</v>
      </c>
      <c r="I101" s="32" t="s">
        <v>1134</v>
      </c>
      <c r="J101" s="33" t="s">
        <v>6025</v>
      </c>
      <c r="K101" s="261" t="s">
        <v>1034</v>
      </c>
      <c r="L101" s="43">
        <v>8.5</v>
      </c>
      <c r="M101" s="61">
        <v>0.85199999999999998</v>
      </c>
      <c r="N101" s="61">
        <v>42</v>
      </c>
      <c r="O101" s="62">
        <f t="shared" si="4"/>
        <v>35.783999999999999</v>
      </c>
      <c r="P101" s="71">
        <v>16.8</v>
      </c>
      <c r="Q101" s="261">
        <v>10</v>
      </c>
      <c r="R101" s="250">
        <f>4*O101/L101</f>
        <v>16.839529411764705</v>
      </c>
    </row>
    <row r="102" spans="2:18">
      <c r="B102" s="261">
        <v>1188833</v>
      </c>
      <c r="C102" s="261" t="s">
        <v>5765</v>
      </c>
      <c r="D102" s="261" t="s">
        <v>6026</v>
      </c>
      <c r="E102" s="261" t="s">
        <v>20</v>
      </c>
      <c r="F102" s="261">
        <v>32</v>
      </c>
      <c r="G102" s="261"/>
      <c r="H102" s="28">
        <v>1188833</v>
      </c>
      <c r="I102" s="32" t="s">
        <v>1134</v>
      </c>
      <c r="J102" s="33" t="s">
        <v>6027</v>
      </c>
      <c r="K102" s="261" t="s">
        <v>1034</v>
      </c>
      <c r="L102" s="43">
        <v>5</v>
      </c>
      <c r="M102" s="61">
        <v>0.44800000000000001</v>
      </c>
      <c r="N102" s="61">
        <v>42</v>
      </c>
      <c r="O102" s="62">
        <f t="shared" si="4"/>
        <v>18.815999999999999</v>
      </c>
      <c r="P102" s="72">
        <f>4*O102/L102</f>
        <v>15.0528</v>
      </c>
      <c r="Q102" s="261"/>
      <c r="R102" s="250">
        <f>O102-10</f>
        <v>8.8159999999999989</v>
      </c>
    </row>
    <row r="103" spans="2:18">
      <c r="B103" s="261">
        <v>1188888</v>
      </c>
      <c r="C103" s="261" t="s">
        <v>5765</v>
      </c>
      <c r="D103" s="261" t="s">
        <v>6028</v>
      </c>
      <c r="E103" s="261" t="s">
        <v>41</v>
      </c>
      <c r="F103" s="261">
        <v>58</v>
      </c>
      <c r="G103" s="261"/>
      <c r="H103" s="28">
        <v>1188888</v>
      </c>
      <c r="I103" s="32" t="s">
        <v>1134</v>
      </c>
      <c r="J103" s="33" t="s">
        <v>6029</v>
      </c>
      <c r="K103" s="261" t="s">
        <v>1034</v>
      </c>
      <c r="L103" s="43">
        <v>10</v>
      </c>
      <c r="M103" s="61">
        <v>1.89</v>
      </c>
      <c r="N103" s="61">
        <v>42</v>
      </c>
      <c r="O103" s="62">
        <f t="shared" si="4"/>
        <v>79.38</v>
      </c>
      <c r="P103" s="71">
        <v>31.8</v>
      </c>
      <c r="Q103" s="261">
        <v>10</v>
      </c>
      <c r="R103" s="250">
        <f t="shared" ref="R103:R110" si="5">4*O103/L103</f>
        <v>31.751999999999999</v>
      </c>
    </row>
    <row r="104" spans="2:18">
      <c r="B104" s="261">
        <v>979755</v>
      </c>
      <c r="C104" s="261" t="s">
        <v>5765</v>
      </c>
      <c r="D104" s="261" t="s">
        <v>6030</v>
      </c>
      <c r="E104" s="261" t="s">
        <v>20</v>
      </c>
      <c r="F104" s="261">
        <v>70</v>
      </c>
      <c r="G104" s="261"/>
      <c r="H104" s="28">
        <v>979755</v>
      </c>
      <c r="I104" s="32" t="s">
        <v>1134</v>
      </c>
      <c r="J104" s="33" t="s">
        <v>6031</v>
      </c>
      <c r="K104" s="261" t="s">
        <v>1034</v>
      </c>
      <c r="L104" s="43">
        <v>8</v>
      </c>
      <c r="M104" s="61">
        <v>1.31</v>
      </c>
      <c r="N104" s="61">
        <v>42</v>
      </c>
      <c r="O104" s="62">
        <f t="shared" si="4"/>
        <v>55.02</v>
      </c>
      <c r="P104" s="71">
        <v>27.5</v>
      </c>
      <c r="Q104" s="261">
        <v>10</v>
      </c>
      <c r="R104" s="250">
        <f t="shared" si="5"/>
        <v>27.51</v>
      </c>
    </row>
    <row r="105" spans="2:18">
      <c r="B105" s="261">
        <v>1108388</v>
      </c>
      <c r="C105" s="261" t="s">
        <v>5765</v>
      </c>
      <c r="D105" s="261" t="s">
        <v>6032</v>
      </c>
      <c r="E105" s="261" t="s">
        <v>41</v>
      </c>
      <c r="F105" s="261">
        <v>56</v>
      </c>
      <c r="G105" s="261"/>
      <c r="H105" s="28">
        <v>1108388</v>
      </c>
      <c r="I105" s="32" t="s">
        <v>1134</v>
      </c>
      <c r="J105" s="33" t="s">
        <v>6033</v>
      </c>
      <c r="K105" s="261" t="s">
        <v>1034</v>
      </c>
      <c r="L105" s="43">
        <v>9</v>
      </c>
      <c r="M105" s="61">
        <v>1.08</v>
      </c>
      <c r="N105" s="61">
        <v>42</v>
      </c>
      <c r="O105" s="62">
        <f t="shared" si="4"/>
        <v>45.36</v>
      </c>
      <c r="P105" s="71">
        <v>20.2</v>
      </c>
      <c r="Q105" s="261">
        <v>10</v>
      </c>
      <c r="R105" s="250">
        <f t="shared" si="5"/>
        <v>20.16</v>
      </c>
    </row>
    <row r="106" spans="2:18">
      <c r="B106" s="261">
        <v>1188678</v>
      </c>
      <c r="C106" s="261" t="s">
        <v>5765</v>
      </c>
      <c r="D106" s="261" t="s">
        <v>6034</v>
      </c>
      <c r="E106" s="261" t="s">
        <v>41</v>
      </c>
      <c r="F106" s="261">
        <v>57</v>
      </c>
      <c r="G106" s="261"/>
      <c r="H106" s="28">
        <v>1188678</v>
      </c>
      <c r="I106" s="32" t="s">
        <v>1134</v>
      </c>
      <c r="J106" s="33" t="s">
        <v>6035</v>
      </c>
      <c r="K106" s="261" t="s">
        <v>1034</v>
      </c>
      <c r="L106" s="43">
        <v>6.5</v>
      </c>
      <c r="M106" s="61">
        <v>1.18</v>
      </c>
      <c r="N106" s="61">
        <v>42</v>
      </c>
      <c r="O106" s="62">
        <f t="shared" si="4"/>
        <v>49.559999999999995</v>
      </c>
      <c r="P106" s="71">
        <v>30.5</v>
      </c>
      <c r="Q106" s="261">
        <v>10</v>
      </c>
      <c r="R106" s="250">
        <f t="shared" si="5"/>
        <v>30.498461538461534</v>
      </c>
    </row>
    <row r="107" spans="2:18">
      <c r="B107" s="261">
        <v>1188902</v>
      </c>
      <c r="C107" s="261" t="s">
        <v>5765</v>
      </c>
      <c r="D107" s="261" t="s">
        <v>6036</v>
      </c>
      <c r="E107" s="261" t="s">
        <v>20</v>
      </c>
      <c r="F107" s="261">
        <v>71</v>
      </c>
      <c r="G107" s="261"/>
      <c r="H107" s="28">
        <v>1188902</v>
      </c>
      <c r="I107" s="32" t="s">
        <v>1134</v>
      </c>
      <c r="J107" s="33" t="s">
        <v>6037</v>
      </c>
      <c r="K107" s="261" t="s">
        <v>1034</v>
      </c>
      <c r="L107" s="43">
        <v>9.5</v>
      </c>
      <c r="M107" s="61">
        <v>1.18</v>
      </c>
      <c r="N107" s="61">
        <v>42</v>
      </c>
      <c r="O107" s="62">
        <f t="shared" si="4"/>
        <v>49.559999999999995</v>
      </c>
      <c r="P107" s="71">
        <v>20.9</v>
      </c>
      <c r="Q107" s="261">
        <v>10</v>
      </c>
      <c r="R107" s="250">
        <f t="shared" si="5"/>
        <v>20.867368421052628</v>
      </c>
    </row>
    <row r="108" spans="2:18">
      <c r="B108" s="261">
        <v>1188913</v>
      </c>
      <c r="C108" s="261" t="s">
        <v>5765</v>
      </c>
      <c r="D108" s="261" t="s">
        <v>6038</v>
      </c>
      <c r="E108" s="261" t="s">
        <v>41</v>
      </c>
      <c r="F108" s="261">
        <v>44</v>
      </c>
      <c r="G108" s="261"/>
      <c r="H108" s="28">
        <v>1188913</v>
      </c>
      <c r="I108" s="32" t="s">
        <v>1134</v>
      </c>
      <c r="J108" s="33" t="s">
        <v>6039</v>
      </c>
      <c r="K108" s="261" t="s">
        <v>1034</v>
      </c>
      <c r="L108" s="43">
        <v>9.1999999999999993</v>
      </c>
      <c r="M108" s="61">
        <v>1.17</v>
      </c>
      <c r="N108" s="61">
        <v>42</v>
      </c>
      <c r="O108" s="62">
        <f t="shared" si="4"/>
        <v>49.14</v>
      </c>
      <c r="P108" s="71">
        <v>21.4</v>
      </c>
      <c r="Q108" s="261">
        <v>10</v>
      </c>
      <c r="R108" s="250">
        <f t="shared" si="5"/>
        <v>21.365217391304348</v>
      </c>
    </row>
    <row r="109" spans="2:18">
      <c r="B109" s="261">
        <v>1188998</v>
      </c>
      <c r="C109" s="261" t="s">
        <v>5765</v>
      </c>
      <c r="D109" s="261" t="s">
        <v>6040</v>
      </c>
      <c r="E109" s="261" t="s">
        <v>20</v>
      </c>
      <c r="F109" s="261">
        <v>61</v>
      </c>
      <c r="G109" s="261"/>
      <c r="H109" s="28">
        <v>1188998</v>
      </c>
      <c r="I109" s="32" t="s">
        <v>1134</v>
      </c>
      <c r="J109" s="33" t="s">
        <v>6041</v>
      </c>
      <c r="K109" s="261" t="s">
        <v>1034</v>
      </c>
      <c r="L109" s="43">
        <v>9.1999999999999993</v>
      </c>
      <c r="M109" s="61">
        <v>2.36</v>
      </c>
      <c r="N109" s="61">
        <v>42</v>
      </c>
      <c r="O109" s="62">
        <f t="shared" si="4"/>
        <v>99.11999999999999</v>
      </c>
      <c r="P109" s="71">
        <v>40</v>
      </c>
      <c r="Q109" s="261">
        <v>10</v>
      </c>
      <c r="R109" s="250">
        <f t="shared" si="5"/>
        <v>43.095652173913045</v>
      </c>
    </row>
    <row r="110" spans="2:18">
      <c r="B110" s="261">
        <v>1189211</v>
      </c>
      <c r="C110" s="261" t="s">
        <v>5765</v>
      </c>
      <c r="D110" s="261" t="s">
        <v>6042</v>
      </c>
      <c r="E110" s="261" t="s">
        <v>41</v>
      </c>
      <c r="F110" s="261">
        <v>76</v>
      </c>
      <c r="G110" s="261"/>
      <c r="H110" s="28">
        <v>1189211</v>
      </c>
      <c r="I110" s="32" t="s">
        <v>1134</v>
      </c>
      <c r="J110" s="33" t="s">
        <v>6043</v>
      </c>
      <c r="K110" s="261" t="s">
        <v>1034</v>
      </c>
      <c r="L110" s="43">
        <v>9.5</v>
      </c>
      <c r="M110" s="61">
        <v>0.998</v>
      </c>
      <c r="N110" s="61">
        <v>42</v>
      </c>
      <c r="O110" s="62">
        <f t="shared" si="4"/>
        <v>41.915999999999997</v>
      </c>
      <c r="P110" s="71">
        <v>17.600000000000001</v>
      </c>
      <c r="Q110" s="261">
        <v>10</v>
      </c>
      <c r="R110" s="250">
        <f t="shared" si="5"/>
        <v>17.648842105263157</v>
      </c>
    </row>
    <row r="111" spans="2:18">
      <c r="B111" s="261">
        <v>1188588</v>
      </c>
      <c r="C111" s="261" t="s">
        <v>5765</v>
      </c>
      <c r="D111" s="261" t="s">
        <v>6044</v>
      </c>
      <c r="E111" s="261" t="s">
        <v>41</v>
      </c>
      <c r="F111" s="261">
        <v>60</v>
      </c>
      <c r="G111" s="261"/>
      <c r="H111" s="28">
        <v>1188588</v>
      </c>
      <c r="I111" s="32" t="s">
        <v>1134</v>
      </c>
      <c r="J111" s="33" t="s">
        <v>6045</v>
      </c>
      <c r="K111" s="261" t="s">
        <v>1034</v>
      </c>
      <c r="L111" s="43">
        <v>7.3</v>
      </c>
      <c r="M111" s="61">
        <v>0.67200000000000004</v>
      </c>
      <c r="N111" s="61">
        <v>42</v>
      </c>
      <c r="O111" s="62">
        <f t="shared" si="4"/>
        <v>28.224</v>
      </c>
      <c r="P111" s="72">
        <f t="shared" ref="P111:P113" si="6">4*O111/L111</f>
        <v>15.465205479452056</v>
      </c>
      <c r="Q111" s="261">
        <v>10</v>
      </c>
      <c r="R111" s="250">
        <f t="shared" ref="R111:R113" si="7">O111-10</f>
        <v>18.224</v>
      </c>
    </row>
    <row r="112" spans="2:18">
      <c r="B112" s="261">
        <v>1189035</v>
      </c>
      <c r="C112" s="261" t="s">
        <v>5765</v>
      </c>
      <c r="D112" s="261" t="s">
        <v>6046</v>
      </c>
      <c r="E112" s="261" t="s">
        <v>20</v>
      </c>
      <c r="F112" s="261">
        <v>62</v>
      </c>
      <c r="G112" s="261"/>
      <c r="H112" s="28">
        <v>1189035</v>
      </c>
      <c r="I112" s="32" t="s">
        <v>1134</v>
      </c>
      <c r="J112" s="33" t="s">
        <v>6047</v>
      </c>
      <c r="K112" s="261" t="s">
        <v>1034</v>
      </c>
      <c r="L112" s="43">
        <v>9.1</v>
      </c>
      <c r="M112" s="61">
        <v>0.74</v>
      </c>
      <c r="N112" s="61">
        <v>42</v>
      </c>
      <c r="O112" s="62">
        <f t="shared" si="4"/>
        <v>31.08</v>
      </c>
      <c r="P112" s="72">
        <f t="shared" si="6"/>
        <v>13.661538461538461</v>
      </c>
      <c r="Q112" s="261">
        <v>10</v>
      </c>
      <c r="R112" s="250">
        <f t="shared" si="7"/>
        <v>21.08</v>
      </c>
    </row>
    <row r="113" spans="1:19">
      <c r="A113" s="261"/>
      <c r="B113" s="261">
        <v>1188855</v>
      </c>
      <c r="C113" s="261" t="s">
        <v>5765</v>
      </c>
      <c r="D113" s="261" t="s">
        <v>6048</v>
      </c>
      <c r="E113" s="261" t="s">
        <v>41</v>
      </c>
      <c r="F113" s="261">
        <v>40</v>
      </c>
      <c r="G113" s="261"/>
      <c r="H113" s="28">
        <v>1188855</v>
      </c>
      <c r="I113" s="32" t="s">
        <v>1134</v>
      </c>
      <c r="J113" s="33" t="s">
        <v>6049</v>
      </c>
      <c r="K113" s="261" t="s">
        <v>1034</v>
      </c>
      <c r="L113" s="43">
        <v>9.5</v>
      </c>
      <c r="M113" s="61">
        <v>0.38</v>
      </c>
      <c r="N113" s="61">
        <v>42</v>
      </c>
      <c r="O113" s="62">
        <f t="shared" si="4"/>
        <v>15.96</v>
      </c>
      <c r="P113" s="72">
        <f t="shared" si="6"/>
        <v>6.7200000000000006</v>
      </c>
      <c r="Q113" s="261"/>
      <c r="R113" s="250">
        <f t="shared" si="7"/>
        <v>5.9600000000000009</v>
      </c>
      <c r="S113" s="250"/>
    </row>
    <row r="114" spans="1:19">
      <c r="A114" s="261"/>
      <c r="B114" s="261">
        <v>1140931</v>
      </c>
      <c r="C114" s="261" t="s">
        <v>5765</v>
      </c>
      <c r="D114" s="261" t="s">
        <v>6050</v>
      </c>
      <c r="E114" s="261" t="s">
        <v>20</v>
      </c>
      <c r="F114" s="261">
        <v>62</v>
      </c>
      <c r="G114" s="261"/>
      <c r="H114" s="28">
        <v>1140931</v>
      </c>
      <c r="I114" s="32" t="s">
        <v>1134</v>
      </c>
      <c r="J114" s="33" t="s">
        <v>6051</v>
      </c>
      <c r="K114" s="261" t="s">
        <v>1034</v>
      </c>
      <c r="L114" s="43">
        <v>9.8000000000000007</v>
      </c>
      <c r="M114" s="61">
        <v>2.04</v>
      </c>
      <c r="N114" s="61">
        <v>42</v>
      </c>
      <c r="O114" s="62">
        <f t="shared" si="4"/>
        <v>85.68</v>
      </c>
      <c r="P114" s="71">
        <v>35</v>
      </c>
      <c r="Q114" s="261">
        <v>10</v>
      </c>
      <c r="R114" s="250">
        <f t="shared" ref="R114:R118" si="8">4*O114/L114</f>
        <v>34.971428571428575</v>
      </c>
      <c r="S114" s="250"/>
    </row>
    <row r="115" spans="1:19">
      <c r="A115" s="261"/>
      <c r="B115" s="261">
        <v>1188956</v>
      </c>
      <c r="C115" s="261" t="s">
        <v>5765</v>
      </c>
      <c r="D115" s="261" t="s">
        <v>6052</v>
      </c>
      <c r="E115" s="261" t="s">
        <v>20</v>
      </c>
      <c r="F115" s="261">
        <v>54</v>
      </c>
      <c r="G115" s="261"/>
      <c r="H115" s="28">
        <v>1188956</v>
      </c>
      <c r="I115" s="32" t="s">
        <v>1134</v>
      </c>
      <c r="J115" s="33" t="s">
        <v>6053</v>
      </c>
      <c r="K115" s="261" t="s">
        <v>1034</v>
      </c>
      <c r="L115" s="43">
        <v>8.8000000000000007</v>
      </c>
      <c r="M115" s="61">
        <v>1.1100000000000001</v>
      </c>
      <c r="N115" s="61">
        <v>42</v>
      </c>
      <c r="O115" s="62">
        <f t="shared" si="4"/>
        <v>46.620000000000005</v>
      </c>
      <c r="P115" s="71">
        <v>21.2</v>
      </c>
      <c r="Q115" s="261">
        <v>10</v>
      </c>
      <c r="R115" s="250">
        <f t="shared" si="8"/>
        <v>21.190909090909091</v>
      </c>
      <c r="S115" s="250"/>
    </row>
    <row r="116" spans="1:19">
      <c r="A116" s="261"/>
      <c r="B116" s="261">
        <v>1190562</v>
      </c>
      <c r="C116" s="261" t="s">
        <v>5765</v>
      </c>
      <c r="D116" s="261" t="s">
        <v>6054</v>
      </c>
      <c r="E116" s="261"/>
      <c r="F116" s="261"/>
      <c r="G116" s="261"/>
      <c r="H116" s="28" t="s">
        <v>6055</v>
      </c>
      <c r="I116" s="32" t="s">
        <v>1134</v>
      </c>
      <c r="J116" s="33" t="s">
        <v>6056</v>
      </c>
      <c r="K116" s="261" t="s">
        <v>1034</v>
      </c>
      <c r="L116" s="43">
        <v>7.5</v>
      </c>
      <c r="M116" s="61">
        <v>1.96</v>
      </c>
      <c r="N116" s="61">
        <v>42</v>
      </c>
      <c r="O116" s="62">
        <f t="shared" si="4"/>
        <v>82.32</v>
      </c>
      <c r="P116" s="71">
        <v>40</v>
      </c>
      <c r="Q116" s="261">
        <v>10</v>
      </c>
      <c r="R116" s="250">
        <f t="shared" si="8"/>
        <v>43.903999999999996</v>
      </c>
      <c r="S116" s="250"/>
    </row>
    <row r="117" spans="1:19">
      <c r="A117" s="261"/>
      <c r="B117" s="261">
        <v>1190538</v>
      </c>
      <c r="C117" s="261" t="s">
        <v>5765</v>
      </c>
      <c r="D117" s="261" t="s">
        <v>6057</v>
      </c>
      <c r="E117" s="261"/>
      <c r="F117" s="261"/>
      <c r="G117" s="261"/>
      <c r="H117" s="28" t="s">
        <v>6058</v>
      </c>
      <c r="I117" s="32" t="s">
        <v>1134</v>
      </c>
      <c r="J117" s="33" t="s">
        <v>6059</v>
      </c>
      <c r="K117" s="261" t="s">
        <v>1034</v>
      </c>
      <c r="L117" s="43">
        <v>8</v>
      </c>
      <c r="M117" s="61">
        <v>1.1299999999999999</v>
      </c>
      <c r="N117" s="61">
        <v>42</v>
      </c>
      <c r="O117" s="62">
        <f t="shared" si="4"/>
        <v>47.459999999999994</v>
      </c>
      <c r="P117" s="71">
        <v>23.7</v>
      </c>
      <c r="Q117" s="261">
        <v>10</v>
      </c>
      <c r="R117" s="250">
        <f t="shared" si="8"/>
        <v>23.729999999999997</v>
      </c>
      <c r="S117" s="250"/>
    </row>
    <row r="118" spans="1:19">
      <c r="A118" s="261"/>
      <c r="B118" s="261">
        <v>916628</v>
      </c>
      <c r="C118" s="261" t="s">
        <v>5765</v>
      </c>
      <c r="D118" s="261" t="s">
        <v>6060</v>
      </c>
      <c r="E118" s="261"/>
      <c r="F118" s="261"/>
      <c r="G118" s="261"/>
      <c r="H118" s="28" t="s">
        <v>6061</v>
      </c>
      <c r="I118" s="32" t="s">
        <v>1134</v>
      </c>
      <c r="J118" s="33" t="s">
        <v>6062</v>
      </c>
      <c r="K118" s="261" t="s">
        <v>1034</v>
      </c>
      <c r="L118" s="43">
        <v>7.5</v>
      </c>
      <c r="M118" s="61">
        <v>0.78800000000000003</v>
      </c>
      <c r="N118" s="61">
        <v>42</v>
      </c>
      <c r="O118" s="62">
        <f t="shared" si="4"/>
        <v>33.096000000000004</v>
      </c>
      <c r="P118" s="71">
        <v>17.7</v>
      </c>
      <c r="Q118" s="261">
        <v>10</v>
      </c>
      <c r="R118" s="250">
        <f t="shared" si="8"/>
        <v>17.651200000000003</v>
      </c>
      <c r="S118" s="250"/>
    </row>
    <row r="119" spans="1:19">
      <c r="A119" s="1">
        <v>43558</v>
      </c>
      <c r="B119" s="261">
        <v>1192400</v>
      </c>
      <c r="C119" s="261" t="s">
        <v>5765</v>
      </c>
      <c r="D119" s="261" t="s">
        <v>6063</v>
      </c>
      <c r="E119" s="261">
        <v>58</v>
      </c>
      <c r="F119" s="261" t="s">
        <v>41</v>
      </c>
      <c r="G119" s="261"/>
      <c r="H119" s="28" t="s">
        <v>6064</v>
      </c>
      <c r="I119" s="32" t="s">
        <v>1041</v>
      </c>
      <c r="J119" s="261" t="s">
        <v>6065</v>
      </c>
      <c r="K119" s="261" t="s">
        <v>1034</v>
      </c>
      <c r="L119" s="32">
        <v>7.9</v>
      </c>
      <c r="M119" s="61">
        <v>1.01</v>
      </c>
      <c r="N119" s="61">
        <v>40</v>
      </c>
      <c r="O119" s="62">
        <f t="shared" si="4"/>
        <v>40.4</v>
      </c>
      <c r="Q119" s="261"/>
      <c r="R119" s="261"/>
      <c r="S119" s="261"/>
    </row>
    <row r="120" spans="1:19">
      <c r="A120" s="1">
        <v>43558</v>
      </c>
      <c r="B120" s="261">
        <v>1193041</v>
      </c>
      <c r="C120" s="261" t="s">
        <v>5765</v>
      </c>
      <c r="D120" s="261" t="s">
        <v>6066</v>
      </c>
      <c r="E120" s="261">
        <v>74</v>
      </c>
      <c r="F120" s="261" t="s">
        <v>20</v>
      </c>
      <c r="G120" s="261"/>
      <c r="H120" s="28" t="s">
        <v>6067</v>
      </c>
      <c r="I120" s="32" t="s">
        <v>1041</v>
      </c>
      <c r="J120" s="261" t="s">
        <v>6068</v>
      </c>
      <c r="K120" s="261" t="s">
        <v>1034</v>
      </c>
      <c r="L120" s="32">
        <v>7.9</v>
      </c>
      <c r="M120" s="61">
        <v>0.74</v>
      </c>
      <c r="N120" s="61">
        <v>40</v>
      </c>
      <c r="O120" s="62">
        <f t="shared" si="4"/>
        <v>29.6</v>
      </c>
      <c r="Q120" s="261"/>
      <c r="R120" s="261"/>
      <c r="S120" s="261"/>
    </row>
    <row r="121" spans="1:19">
      <c r="A121" s="1">
        <v>43558</v>
      </c>
      <c r="B121" s="261">
        <v>1192315</v>
      </c>
      <c r="C121" s="261" t="s">
        <v>5765</v>
      </c>
      <c r="D121" s="261" t="s">
        <v>6069</v>
      </c>
      <c r="E121" s="261">
        <v>57</v>
      </c>
      <c r="F121" s="261" t="s">
        <v>20</v>
      </c>
      <c r="G121" s="261"/>
      <c r="H121" s="28" t="s">
        <v>6070</v>
      </c>
      <c r="I121" s="32" t="s">
        <v>1041</v>
      </c>
      <c r="J121" s="261" t="s">
        <v>6071</v>
      </c>
      <c r="K121" s="261" t="s">
        <v>1034</v>
      </c>
      <c r="L121" s="32">
        <v>7.5</v>
      </c>
      <c r="M121" s="61">
        <v>1.49</v>
      </c>
      <c r="N121" s="61">
        <v>40</v>
      </c>
      <c r="O121" s="62">
        <f t="shared" si="4"/>
        <v>59.6</v>
      </c>
      <c r="Q121" s="261"/>
      <c r="R121" s="261"/>
      <c r="S121" s="261"/>
    </row>
    <row r="122" spans="1:19">
      <c r="A122" s="1">
        <v>43558</v>
      </c>
      <c r="B122" s="261">
        <v>1192444</v>
      </c>
      <c r="C122" s="261" t="s">
        <v>5765</v>
      </c>
      <c r="D122" s="261" t="s">
        <v>6072</v>
      </c>
      <c r="E122" s="261">
        <v>64</v>
      </c>
      <c r="F122" s="261" t="s">
        <v>20</v>
      </c>
      <c r="G122" s="261"/>
      <c r="H122" s="28" t="s">
        <v>6073</v>
      </c>
      <c r="I122" s="32" t="s">
        <v>1041</v>
      </c>
      <c r="J122" s="261" t="s">
        <v>6074</v>
      </c>
      <c r="K122" s="261" t="s">
        <v>1034</v>
      </c>
      <c r="L122" s="32">
        <v>6.8</v>
      </c>
      <c r="M122" s="61">
        <v>0.55200000000000005</v>
      </c>
      <c r="N122" s="61">
        <v>40</v>
      </c>
      <c r="O122" s="62">
        <f t="shared" si="4"/>
        <v>22.080000000000002</v>
      </c>
      <c r="Q122" s="261"/>
      <c r="R122" s="261"/>
      <c r="S122" s="261"/>
    </row>
    <row r="123" spans="1:19">
      <c r="A123" s="1">
        <v>43558</v>
      </c>
      <c r="B123" s="261">
        <v>1184824</v>
      </c>
      <c r="C123" s="261" t="s">
        <v>5765</v>
      </c>
      <c r="D123" s="261" t="s">
        <v>6075</v>
      </c>
      <c r="E123" s="261">
        <v>56</v>
      </c>
      <c r="F123" s="261" t="s">
        <v>20</v>
      </c>
      <c r="G123" s="261"/>
      <c r="H123" s="28" t="s">
        <v>6076</v>
      </c>
      <c r="I123" s="32" t="s">
        <v>1041</v>
      </c>
      <c r="J123" s="261" t="s">
        <v>6077</v>
      </c>
      <c r="K123" s="261" t="s">
        <v>1034</v>
      </c>
      <c r="L123" s="32">
        <v>7.9</v>
      </c>
      <c r="M123" s="61">
        <v>1.6</v>
      </c>
      <c r="N123" s="61">
        <v>40</v>
      </c>
      <c r="O123" s="62">
        <f t="shared" si="4"/>
        <v>64</v>
      </c>
      <c r="Q123" s="261"/>
      <c r="R123" s="261"/>
      <c r="S123" s="261"/>
    </row>
    <row r="124" spans="1:19">
      <c r="A124" s="1">
        <v>43558</v>
      </c>
      <c r="B124" s="261">
        <v>1192338</v>
      </c>
      <c r="C124" s="261" t="s">
        <v>5765</v>
      </c>
      <c r="D124" s="261" t="s">
        <v>6078</v>
      </c>
      <c r="E124" s="261">
        <v>61</v>
      </c>
      <c r="F124" s="261" t="s">
        <v>20</v>
      </c>
      <c r="G124" s="261"/>
      <c r="H124" s="28" t="s">
        <v>6079</v>
      </c>
      <c r="I124" s="32" t="s">
        <v>1041</v>
      </c>
      <c r="J124" s="261" t="s">
        <v>6080</v>
      </c>
      <c r="K124" s="261" t="s">
        <v>1034</v>
      </c>
      <c r="L124" s="32">
        <v>7.9</v>
      </c>
      <c r="M124" s="61">
        <v>0.90400000000000003</v>
      </c>
      <c r="N124" s="61">
        <v>40</v>
      </c>
      <c r="O124" s="62">
        <f t="shared" si="4"/>
        <v>36.160000000000004</v>
      </c>
      <c r="Q124" s="261"/>
      <c r="R124" s="261"/>
      <c r="S124" s="261"/>
    </row>
    <row r="125" spans="1:19">
      <c r="A125" s="1">
        <v>43558</v>
      </c>
      <c r="B125" s="261">
        <v>1192376</v>
      </c>
      <c r="C125" s="261" t="s">
        <v>5765</v>
      </c>
      <c r="D125" s="261" t="s">
        <v>6081</v>
      </c>
      <c r="E125" s="261">
        <v>55</v>
      </c>
      <c r="F125" s="261" t="s">
        <v>20</v>
      </c>
      <c r="G125" s="261"/>
      <c r="H125" s="28" t="s">
        <v>6082</v>
      </c>
      <c r="I125" s="32" t="s">
        <v>1041</v>
      </c>
      <c r="J125" s="261" t="s">
        <v>6083</v>
      </c>
      <c r="K125" s="261" t="s">
        <v>1034</v>
      </c>
      <c r="L125" s="32">
        <v>7.9</v>
      </c>
      <c r="M125" s="61">
        <v>0.38200000000000001</v>
      </c>
      <c r="N125" s="61">
        <v>40</v>
      </c>
      <c r="O125" s="62">
        <f t="shared" si="4"/>
        <v>15.280000000000001</v>
      </c>
      <c r="Q125" s="261"/>
      <c r="R125" s="261"/>
      <c r="S125" s="261"/>
    </row>
    <row r="126" spans="1:19">
      <c r="A126" s="1">
        <v>43558</v>
      </c>
      <c r="B126" s="261">
        <v>1189241</v>
      </c>
      <c r="C126" s="261" t="s">
        <v>5765</v>
      </c>
      <c r="D126" s="261" t="s">
        <v>6084</v>
      </c>
      <c r="E126" s="261">
        <v>62</v>
      </c>
      <c r="F126" s="261" t="s">
        <v>41</v>
      </c>
      <c r="G126" s="261"/>
      <c r="H126" s="28" t="s">
        <v>6085</v>
      </c>
      <c r="I126" s="32" t="s">
        <v>1041</v>
      </c>
      <c r="J126" s="261" t="s">
        <v>6086</v>
      </c>
      <c r="K126" s="261" t="s">
        <v>1034</v>
      </c>
      <c r="L126" s="32">
        <v>7.9</v>
      </c>
      <c r="M126" s="61">
        <v>1.31</v>
      </c>
      <c r="N126" s="61">
        <v>40</v>
      </c>
      <c r="O126" s="62">
        <f t="shared" si="4"/>
        <v>52.400000000000006</v>
      </c>
      <c r="Q126" s="261"/>
      <c r="R126" s="261"/>
      <c r="S126" s="261"/>
    </row>
    <row r="127" spans="1:19">
      <c r="A127" s="1">
        <v>43564</v>
      </c>
      <c r="B127" s="261">
        <v>1193786</v>
      </c>
      <c r="C127" s="261" t="s">
        <v>5765</v>
      </c>
      <c r="D127" s="261" t="s">
        <v>6087</v>
      </c>
      <c r="E127" s="261">
        <v>73</v>
      </c>
      <c r="F127" s="261" t="s">
        <v>20</v>
      </c>
      <c r="G127" s="261"/>
      <c r="H127" s="28" t="s">
        <v>6088</v>
      </c>
      <c r="I127" s="32" t="s">
        <v>1041</v>
      </c>
      <c r="J127" s="261" t="s">
        <v>6089</v>
      </c>
      <c r="K127" s="261"/>
      <c r="Q127" s="261"/>
      <c r="R127" s="261"/>
      <c r="S127" s="261"/>
    </row>
    <row r="128" spans="1:19">
      <c r="A128" s="1">
        <v>43564</v>
      </c>
      <c r="B128" s="261">
        <v>1163993</v>
      </c>
      <c r="C128" s="261" t="s">
        <v>5765</v>
      </c>
      <c r="D128" s="261" t="s">
        <v>6090</v>
      </c>
      <c r="E128" s="261">
        <v>63</v>
      </c>
      <c r="F128" s="261" t="s">
        <v>41</v>
      </c>
      <c r="G128" s="261"/>
      <c r="H128" s="28" t="s">
        <v>6091</v>
      </c>
      <c r="I128" s="32" t="s">
        <v>1041</v>
      </c>
      <c r="J128" s="261" t="s">
        <v>6092</v>
      </c>
      <c r="K128" s="261"/>
      <c r="Q128" s="261"/>
      <c r="R128" s="261"/>
      <c r="S128" s="261"/>
    </row>
    <row r="129" spans="1:19">
      <c r="A129" s="1">
        <v>43564</v>
      </c>
      <c r="B129" s="261">
        <v>1193872</v>
      </c>
      <c r="C129" s="261" t="s">
        <v>5765</v>
      </c>
      <c r="D129" s="261" t="s">
        <v>6093</v>
      </c>
      <c r="E129" s="261">
        <v>64</v>
      </c>
      <c r="F129" s="261" t="s">
        <v>41</v>
      </c>
      <c r="G129" s="261"/>
      <c r="H129" s="28" t="s">
        <v>6094</v>
      </c>
      <c r="I129" s="32" t="s">
        <v>1041</v>
      </c>
      <c r="J129" s="261" t="s">
        <v>6095</v>
      </c>
      <c r="K129" s="261"/>
      <c r="Q129" s="261"/>
      <c r="R129" s="261"/>
      <c r="S129" s="261"/>
    </row>
    <row r="130" spans="1:19">
      <c r="A130" s="1">
        <v>43564</v>
      </c>
      <c r="B130" s="261">
        <v>1193917</v>
      </c>
      <c r="C130" s="261" t="s">
        <v>5765</v>
      </c>
      <c r="D130" s="261" t="s">
        <v>6096</v>
      </c>
      <c r="E130" s="261">
        <v>43</v>
      </c>
      <c r="F130" s="261" t="s">
        <v>41</v>
      </c>
      <c r="G130" s="261"/>
      <c r="H130" s="28" t="s">
        <v>6097</v>
      </c>
      <c r="I130" s="32" t="s">
        <v>1041</v>
      </c>
      <c r="J130" s="261" t="s">
        <v>6098</v>
      </c>
      <c r="K130" s="261"/>
      <c r="Q130" s="261"/>
      <c r="R130" s="261"/>
      <c r="S130" s="261"/>
    </row>
    <row r="131" spans="1:19">
      <c r="A131" s="1">
        <v>43564</v>
      </c>
      <c r="B131" s="261">
        <v>1193640</v>
      </c>
      <c r="C131" s="261" t="s">
        <v>5765</v>
      </c>
      <c r="D131" s="261" t="s">
        <v>6099</v>
      </c>
      <c r="E131" s="261">
        <v>76</v>
      </c>
      <c r="F131" s="261" t="s">
        <v>20</v>
      </c>
      <c r="G131" s="261"/>
      <c r="H131" s="28" t="s">
        <v>6100</v>
      </c>
      <c r="I131" s="32" t="s">
        <v>1041</v>
      </c>
      <c r="J131" s="261" t="s">
        <v>6101</v>
      </c>
      <c r="K131" s="261"/>
      <c r="Q131" s="261"/>
      <c r="R131" s="261"/>
      <c r="S131" s="261"/>
    </row>
    <row r="132" spans="1:19">
      <c r="A132" s="1">
        <v>43564</v>
      </c>
      <c r="B132" s="261">
        <v>1193818</v>
      </c>
      <c r="C132" s="261" t="s">
        <v>5765</v>
      </c>
      <c r="D132" s="261" t="s">
        <v>6102</v>
      </c>
      <c r="E132" s="261">
        <v>30</v>
      </c>
      <c r="F132" s="261" t="s">
        <v>41</v>
      </c>
      <c r="G132" s="261"/>
      <c r="H132" s="28" t="s">
        <v>6103</v>
      </c>
      <c r="I132" s="32" t="s">
        <v>1041</v>
      </c>
      <c r="J132" s="261" t="s">
        <v>6104</v>
      </c>
      <c r="K132" s="261"/>
      <c r="Q132" s="261"/>
      <c r="R132" s="261"/>
      <c r="S132" s="261"/>
    </row>
    <row r="133" spans="1:19">
      <c r="A133" s="1">
        <v>43564</v>
      </c>
      <c r="B133" s="261">
        <v>1160312</v>
      </c>
      <c r="C133" s="261" t="s">
        <v>5765</v>
      </c>
      <c r="D133" s="261" t="s">
        <v>6105</v>
      </c>
      <c r="E133" s="261">
        <v>51</v>
      </c>
      <c r="F133" s="261" t="s">
        <v>41</v>
      </c>
      <c r="G133" s="261"/>
      <c r="H133" s="28" t="s">
        <v>6106</v>
      </c>
      <c r="I133" s="32" t="s">
        <v>1041</v>
      </c>
      <c r="J133" s="261" t="s">
        <v>6107</v>
      </c>
      <c r="K133" s="261"/>
      <c r="Q133" s="261"/>
      <c r="R133" s="261"/>
      <c r="S133" s="261"/>
    </row>
    <row r="134" spans="1:19">
      <c r="A134" s="1">
        <v>43564</v>
      </c>
      <c r="B134" s="261">
        <v>1193825</v>
      </c>
      <c r="C134" s="261" t="s">
        <v>5765</v>
      </c>
      <c r="D134" s="261" t="s">
        <v>6108</v>
      </c>
      <c r="E134" s="261">
        <v>43</v>
      </c>
      <c r="F134" s="261" t="s">
        <v>41</v>
      </c>
      <c r="G134" s="261"/>
      <c r="H134" s="28" t="s">
        <v>6109</v>
      </c>
      <c r="I134" s="32" t="s">
        <v>1041</v>
      </c>
      <c r="J134" s="261" t="s">
        <v>6110</v>
      </c>
      <c r="K134" s="261"/>
      <c r="Q134" s="261"/>
      <c r="R134" s="261"/>
      <c r="S134" s="261"/>
    </row>
    <row r="135" spans="1:19">
      <c r="A135" s="1">
        <v>43564</v>
      </c>
      <c r="B135" s="261">
        <v>1191795</v>
      </c>
      <c r="C135" s="261" t="s">
        <v>5765</v>
      </c>
      <c r="D135" s="261" t="s">
        <v>6111</v>
      </c>
      <c r="E135" s="261">
        <v>63</v>
      </c>
      <c r="F135" s="261" t="s">
        <v>41</v>
      </c>
      <c r="G135" s="261"/>
      <c r="H135" s="28" t="s">
        <v>6112</v>
      </c>
      <c r="I135" s="32" t="s">
        <v>1041</v>
      </c>
      <c r="J135" s="261" t="s">
        <v>6113</v>
      </c>
      <c r="K135" s="261"/>
      <c r="Q135" s="261"/>
      <c r="R135" s="261"/>
      <c r="S135" s="261"/>
    </row>
    <row r="136" spans="1:19">
      <c r="A136" s="1">
        <v>43564</v>
      </c>
      <c r="B136" s="261">
        <v>1193617</v>
      </c>
      <c r="C136" s="261" t="s">
        <v>5765</v>
      </c>
      <c r="D136" s="261" t="s">
        <v>6114</v>
      </c>
      <c r="E136" s="261">
        <v>66</v>
      </c>
      <c r="F136" s="261" t="s">
        <v>20</v>
      </c>
      <c r="G136" s="261"/>
      <c r="H136" s="28" t="s">
        <v>6115</v>
      </c>
      <c r="I136" s="32" t="s">
        <v>1041</v>
      </c>
      <c r="J136" s="261" t="s">
        <v>6116</v>
      </c>
      <c r="K136" s="261"/>
      <c r="Q136" s="261"/>
      <c r="R136" s="261"/>
      <c r="S136" s="261"/>
    </row>
    <row r="137" spans="1:19">
      <c r="A137" s="1">
        <v>43564</v>
      </c>
      <c r="B137" s="261">
        <v>1193849</v>
      </c>
      <c r="C137" s="261" t="s">
        <v>5765</v>
      </c>
      <c r="D137" s="261" t="s">
        <v>6117</v>
      </c>
      <c r="E137" s="261">
        <v>62</v>
      </c>
      <c r="F137" s="261" t="s">
        <v>41</v>
      </c>
      <c r="G137" s="261"/>
      <c r="H137" s="28" t="s">
        <v>6118</v>
      </c>
      <c r="I137" s="32" t="s">
        <v>1041</v>
      </c>
      <c r="J137" s="261" t="s">
        <v>6119</v>
      </c>
      <c r="K137" s="261"/>
      <c r="Q137" s="261"/>
      <c r="R137" s="261"/>
      <c r="S137" s="261"/>
    </row>
    <row r="138" spans="1:19">
      <c r="A138" s="1">
        <v>43564</v>
      </c>
      <c r="B138" s="261">
        <v>1191894</v>
      </c>
      <c r="C138" s="261" t="s">
        <v>5765</v>
      </c>
      <c r="D138" s="261" t="s">
        <v>6120</v>
      </c>
      <c r="E138" s="261">
        <v>58</v>
      </c>
      <c r="F138" s="261" t="s">
        <v>20</v>
      </c>
      <c r="G138" s="261"/>
      <c r="H138" s="28" t="s">
        <v>6121</v>
      </c>
      <c r="I138" s="32" t="s">
        <v>1041</v>
      </c>
      <c r="J138" s="261" t="s">
        <v>6122</v>
      </c>
      <c r="K138" s="261"/>
      <c r="Q138" s="261"/>
      <c r="R138" s="261"/>
      <c r="S138" s="261"/>
    </row>
    <row r="139" spans="1:19">
      <c r="A139" s="1">
        <v>43564</v>
      </c>
      <c r="B139" s="261">
        <v>1157743</v>
      </c>
      <c r="C139" s="261" t="s">
        <v>5765</v>
      </c>
      <c r="D139" s="261" t="s">
        <v>6123</v>
      </c>
      <c r="E139" s="261">
        <v>54</v>
      </c>
      <c r="F139" s="261" t="s">
        <v>41</v>
      </c>
      <c r="G139" s="261"/>
      <c r="H139" s="28" t="s">
        <v>6124</v>
      </c>
      <c r="I139" s="32" t="s">
        <v>1041</v>
      </c>
      <c r="J139" s="261" t="s">
        <v>6125</v>
      </c>
      <c r="K139" s="261"/>
      <c r="Q139" s="261"/>
      <c r="R139" s="261"/>
      <c r="S139" s="261"/>
    </row>
    <row r="140" spans="1:19">
      <c r="A140" s="1">
        <v>43613</v>
      </c>
      <c r="B140" s="261">
        <v>1205537</v>
      </c>
      <c r="C140" s="261" t="s">
        <v>5765</v>
      </c>
      <c r="D140" s="261" t="s">
        <v>6126</v>
      </c>
      <c r="E140" s="261">
        <v>72</v>
      </c>
      <c r="F140" s="261" t="s">
        <v>41</v>
      </c>
      <c r="G140" s="261"/>
      <c r="H140" s="28" t="s">
        <v>6127</v>
      </c>
      <c r="I140" s="32" t="s">
        <v>1041</v>
      </c>
      <c r="J140" s="261" t="s">
        <v>6128</v>
      </c>
      <c r="K140" s="261"/>
      <c r="Q140" s="261"/>
      <c r="R140" s="261"/>
      <c r="S140" s="261"/>
    </row>
    <row r="141" spans="1:19">
      <c r="A141" s="1">
        <v>43613</v>
      </c>
      <c r="B141" s="261">
        <v>1205675</v>
      </c>
      <c r="C141" s="261" t="s">
        <v>5765</v>
      </c>
      <c r="D141" s="261" t="s">
        <v>6129</v>
      </c>
      <c r="E141" s="261">
        <v>62</v>
      </c>
      <c r="F141" s="261" t="s">
        <v>20</v>
      </c>
      <c r="G141" s="261"/>
      <c r="H141" s="28" t="s">
        <v>6130</v>
      </c>
      <c r="I141" s="32" t="s">
        <v>1041</v>
      </c>
      <c r="J141" s="261" t="s">
        <v>6131</v>
      </c>
      <c r="K141" s="261"/>
      <c r="Q141" s="261"/>
      <c r="R141" s="261"/>
      <c r="S141" s="261"/>
    </row>
    <row r="142" spans="1:19">
      <c r="A142" s="1">
        <v>43613</v>
      </c>
      <c r="B142" s="261">
        <v>1205577</v>
      </c>
      <c r="C142" s="261" t="s">
        <v>5765</v>
      </c>
      <c r="D142" s="261" t="s">
        <v>6132</v>
      </c>
      <c r="E142" s="261">
        <v>44</v>
      </c>
      <c r="F142" s="261" t="s">
        <v>41</v>
      </c>
      <c r="G142" s="261"/>
      <c r="H142" s="28" t="s">
        <v>6133</v>
      </c>
      <c r="I142" s="32" t="s">
        <v>1041</v>
      </c>
      <c r="J142" s="261" t="s">
        <v>6134</v>
      </c>
      <c r="K142" s="261"/>
      <c r="Q142" s="261"/>
      <c r="R142" s="261"/>
      <c r="S142" s="261"/>
    </row>
    <row r="143" spans="1:19">
      <c r="A143" s="1">
        <v>43613</v>
      </c>
      <c r="B143" s="261">
        <v>1205645</v>
      </c>
      <c r="C143" s="261" t="s">
        <v>5765</v>
      </c>
      <c r="D143" s="261" t="s">
        <v>6135</v>
      </c>
      <c r="E143" s="261">
        <v>53</v>
      </c>
      <c r="F143" s="261" t="s">
        <v>41</v>
      </c>
      <c r="G143" s="261"/>
      <c r="H143" s="28" t="s">
        <v>6136</v>
      </c>
      <c r="I143" s="32" t="s">
        <v>1041</v>
      </c>
      <c r="J143" s="261" t="s">
        <v>6137</v>
      </c>
      <c r="K143" s="261"/>
      <c r="Q143" s="261"/>
      <c r="R143" s="261"/>
      <c r="S143" s="261"/>
    </row>
    <row r="144" spans="1:19">
      <c r="A144" s="1">
        <v>43613</v>
      </c>
      <c r="B144" s="261">
        <v>1202721</v>
      </c>
      <c r="C144" s="261" t="s">
        <v>5765</v>
      </c>
      <c r="D144" s="261" t="s">
        <v>6138</v>
      </c>
      <c r="E144" s="261">
        <v>58</v>
      </c>
      <c r="F144" s="261" t="s">
        <v>20</v>
      </c>
      <c r="G144" s="261"/>
      <c r="H144" s="28" t="s">
        <v>6139</v>
      </c>
      <c r="I144" s="32" t="s">
        <v>1041</v>
      </c>
      <c r="J144" s="261" t="s">
        <v>6140</v>
      </c>
      <c r="K144" s="261"/>
      <c r="Q144" s="261"/>
      <c r="R144" s="261"/>
      <c r="S144" s="261"/>
    </row>
    <row r="145" spans="1:19">
      <c r="A145" s="1">
        <v>43613</v>
      </c>
      <c r="B145" s="261">
        <v>1205688</v>
      </c>
      <c r="C145" s="261" t="s">
        <v>5765</v>
      </c>
      <c r="D145" s="261" t="s">
        <v>6141</v>
      </c>
      <c r="E145" s="261">
        <v>71</v>
      </c>
      <c r="F145" s="261" t="s">
        <v>41</v>
      </c>
      <c r="G145" s="261"/>
      <c r="H145" s="28" t="s">
        <v>6142</v>
      </c>
      <c r="I145" s="32" t="s">
        <v>1041</v>
      </c>
      <c r="J145" s="261" t="s">
        <v>6143</v>
      </c>
      <c r="K145" s="261"/>
      <c r="Q145" s="261"/>
      <c r="R145" s="261"/>
      <c r="S145" s="261"/>
    </row>
    <row r="146" spans="1:19">
      <c r="A146" s="1">
        <v>43613</v>
      </c>
      <c r="B146" s="261">
        <v>1205594</v>
      </c>
      <c r="C146" s="261" t="s">
        <v>5765</v>
      </c>
      <c r="D146" s="261" t="s">
        <v>6144</v>
      </c>
      <c r="E146" s="261">
        <v>62</v>
      </c>
      <c r="F146" s="261" t="s">
        <v>41</v>
      </c>
      <c r="G146" s="261"/>
      <c r="H146" s="28" t="s">
        <v>6145</v>
      </c>
      <c r="I146" s="32" t="s">
        <v>1041</v>
      </c>
      <c r="J146" s="261" t="s">
        <v>6146</v>
      </c>
      <c r="K146" s="261"/>
      <c r="Q146" s="261"/>
      <c r="R146" s="261"/>
      <c r="S146" s="261"/>
    </row>
    <row r="147" spans="1:19">
      <c r="A147" s="1">
        <v>43613</v>
      </c>
      <c r="B147" s="261">
        <v>1205700</v>
      </c>
      <c r="C147" s="261" t="s">
        <v>5765</v>
      </c>
      <c r="D147" s="261" t="s">
        <v>6147</v>
      </c>
      <c r="E147" s="261">
        <v>55</v>
      </c>
      <c r="F147" s="261" t="s">
        <v>41</v>
      </c>
      <c r="G147" s="261"/>
      <c r="H147" s="28" t="s">
        <v>6148</v>
      </c>
      <c r="I147" s="32" t="s">
        <v>1041</v>
      </c>
      <c r="J147" s="261" t="s">
        <v>6149</v>
      </c>
      <c r="K147" s="261"/>
      <c r="Q147" s="261"/>
      <c r="R147" s="261"/>
      <c r="S147" s="261"/>
    </row>
    <row r="148" spans="1:19">
      <c r="A148" s="1">
        <v>43613</v>
      </c>
      <c r="B148" s="261">
        <v>1205588</v>
      </c>
      <c r="C148" s="261" t="s">
        <v>5765</v>
      </c>
      <c r="D148" s="261" t="s">
        <v>6150</v>
      </c>
      <c r="E148" s="261">
        <v>56</v>
      </c>
      <c r="F148" s="261" t="s">
        <v>41</v>
      </c>
      <c r="G148" s="261"/>
      <c r="H148" s="28" t="s">
        <v>6151</v>
      </c>
      <c r="I148" s="32" t="s">
        <v>1041</v>
      </c>
      <c r="J148" s="261" t="s">
        <v>6152</v>
      </c>
      <c r="K148" s="261"/>
      <c r="Q148" s="261"/>
      <c r="R148" s="261"/>
      <c r="S148" s="261"/>
    </row>
    <row r="149" spans="1:19">
      <c r="A149" s="1">
        <v>43613</v>
      </c>
      <c r="B149" s="261">
        <v>1205583</v>
      </c>
      <c r="C149" s="261" t="s">
        <v>5765</v>
      </c>
      <c r="D149" s="261" t="s">
        <v>6153</v>
      </c>
      <c r="E149" s="261">
        <v>66</v>
      </c>
      <c r="F149" s="261" t="s">
        <v>20</v>
      </c>
      <c r="G149" s="261"/>
      <c r="H149" s="28" t="s">
        <v>6154</v>
      </c>
      <c r="I149" s="32" t="s">
        <v>1041</v>
      </c>
      <c r="J149" s="261" t="s">
        <v>6155</v>
      </c>
      <c r="K149" s="261"/>
      <c r="Q149" s="261"/>
      <c r="R149" s="261"/>
      <c r="S149" s="261"/>
    </row>
    <row r="150" spans="1:19">
      <c r="A150" s="1">
        <v>43615</v>
      </c>
      <c r="B150" s="261">
        <v>1205496</v>
      </c>
      <c r="C150" s="261" t="s">
        <v>5765</v>
      </c>
      <c r="D150" s="261" t="s">
        <v>6156</v>
      </c>
      <c r="E150" s="261">
        <v>70</v>
      </c>
      <c r="F150" s="261" t="s">
        <v>20</v>
      </c>
      <c r="G150" s="261"/>
      <c r="H150" s="28" t="s">
        <v>6157</v>
      </c>
      <c r="I150" s="32" t="s">
        <v>1041</v>
      </c>
      <c r="J150" s="261" t="s">
        <v>6158</v>
      </c>
      <c r="K150" s="261"/>
      <c r="Q150" s="261"/>
      <c r="R150" s="261"/>
      <c r="S150" s="261"/>
    </row>
    <row r="151" spans="1:19">
      <c r="A151" s="1">
        <v>43615</v>
      </c>
      <c r="B151" s="261">
        <v>1206006</v>
      </c>
      <c r="C151" s="261" t="s">
        <v>5765</v>
      </c>
      <c r="D151" s="261" t="s">
        <v>6159</v>
      </c>
      <c r="E151" s="261">
        <v>66</v>
      </c>
      <c r="F151" s="261" t="s">
        <v>41</v>
      </c>
      <c r="G151" s="261"/>
      <c r="H151" s="28" t="s">
        <v>6160</v>
      </c>
      <c r="I151" s="32" t="s">
        <v>1041</v>
      </c>
      <c r="J151" s="261" t="s">
        <v>6161</v>
      </c>
      <c r="K151" s="261"/>
      <c r="Q151" s="261"/>
      <c r="R151" s="261"/>
      <c r="S151" s="261"/>
    </row>
    <row r="152" spans="1:19">
      <c r="A152" s="1">
        <v>43615</v>
      </c>
      <c r="B152" s="261">
        <v>1205076</v>
      </c>
      <c r="C152" s="261" t="s">
        <v>5765</v>
      </c>
      <c r="D152" s="261" t="s">
        <v>6162</v>
      </c>
      <c r="E152" s="261">
        <v>50</v>
      </c>
      <c r="F152" s="261" t="s">
        <v>20</v>
      </c>
      <c r="G152" s="261"/>
      <c r="H152" s="28" t="s">
        <v>6163</v>
      </c>
      <c r="I152" s="32" t="s">
        <v>1041</v>
      </c>
      <c r="J152" s="261" t="s">
        <v>6164</v>
      </c>
      <c r="K152" s="261"/>
      <c r="Q152" s="261"/>
      <c r="R152" s="261"/>
      <c r="S152" s="261"/>
    </row>
    <row r="153" spans="1:19">
      <c r="A153" s="1">
        <v>43615</v>
      </c>
      <c r="B153" s="261">
        <v>1205126</v>
      </c>
      <c r="C153" s="261" t="s">
        <v>5765</v>
      </c>
      <c r="D153" s="261" t="s">
        <v>6165</v>
      </c>
      <c r="E153" s="261">
        <v>53</v>
      </c>
      <c r="F153" s="261" t="s">
        <v>20</v>
      </c>
      <c r="G153" s="261"/>
      <c r="H153" s="28" t="s">
        <v>6166</v>
      </c>
      <c r="I153" s="32" t="s">
        <v>1041</v>
      </c>
      <c r="J153" s="261" t="s">
        <v>6167</v>
      </c>
      <c r="K153" s="261"/>
      <c r="Q153" s="261"/>
      <c r="R153" s="261"/>
      <c r="S153" s="261"/>
    </row>
    <row r="154" spans="1:19">
      <c r="A154" s="1">
        <v>43615</v>
      </c>
      <c r="B154" s="261">
        <v>1205543</v>
      </c>
      <c r="C154" s="261" t="s">
        <v>5765</v>
      </c>
      <c r="D154" s="261" t="s">
        <v>6168</v>
      </c>
      <c r="E154" s="261">
        <v>67</v>
      </c>
      <c r="F154" s="261" t="s">
        <v>20</v>
      </c>
      <c r="G154" s="261"/>
      <c r="H154" s="28" t="s">
        <v>6169</v>
      </c>
      <c r="I154" s="32" t="s">
        <v>1041</v>
      </c>
      <c r="J154" s="261" t="s">
        <v>6170</v>
      </c>
      <c r="K154" s="261"/>
      <c r="Q154" s="261"/>
      <c r="R154" s="261"/>
      <c r="S154" s="261"/>
    </row>
    <row r="155" spans="1:19">
      <c r="A155" s="1">
        <v>43615</v>
      </c>
      <c r="B155" s="261">
        <v>1205632</v>
      </c>
      <c r="C155" s="261" t="s">
        <v>5765</v>
      </c>
      <c r="D155" s="261" t="s">
        <v>6171</v>
      </c>
      <c r="E155" s="261">
        <v>48</v>
      </c>
      <c r="F155" s="261" t="s">
        <v>20</v>
      </c>
      <c r="G155" s="261"/>
      <c r="H155" s="28" t="s">
        <v>6172</v>
      </c>
      <c r="I155" s="32" t="s">
        <v>1041</v>
      </c>
      <c r="J155" s="261" t="s">
        <v>6173</v>
      </c>
      <c r="K155" s="261"/>
      <c r="Q155" s="261"/>
      <c r="R155" s="261"/>
      <c r="S155" s="261"/>
    </row>
    <row r="156" spans="1:19">
      <c r="A156" s="1">
        <v>43620</v>
      </c>
      <c r="B156" s="261">
        <v>1204949</v>
      </c>
      <c r="C156" s="261" t="s">
        <v>5765</v>
      </c>
      <c r="D156" s="261" t="s">
        <v>6174</v>
      </c>
      <c r="E156" s="261">
        <v>75</v>
      </c>
      <c r="F156" s="261" t="s">
        <v>41</v>
      </c>
      <c r="G156" s="261"/>
      <c r="H156" s="28" t="s">
        <v>6175</v>
      </c>
      <c r="I156" s="32" t="s">
        <v>1041</v>
      </c>
      <c r="J156" s="261" t="s">
        <v>6176</v>
      </c>
      <c r="K156" s="261"/>
      <c r="Q156" s="261"/>
      <c r="R156" s="261"/>
      <c r="S156" s="261"/>
    </row>
    <row r="157" spans="1:19">
      <c r="A157" s="1">
        <v>43620</v>
      </c>
      <c r="B157" s="261">
        <v>1189583</v>
      </c>
      <c r="C157" s="261" t="s">
        <v>5765</v>
      </c>
      <c r="D157" s="261" t="s">
        <v>6177</v>
      </c>
      <c r="E157" s="261">
        <v>65</v>
      </c>
      <c r="F157" s="261" t="s">
        <v>20</v>
      </c>
      <c r="G157" s="261"/>
      <c r="H157" s="28" t="s">
        <v>6178</v>
      </c>
      <c r="I157" s="32" t="s">
        <v>1041</v>
      </c>
      <c r="J157" s="261" t="s">
        <v>6179</v>
      </c>
      <c r="K157" s="261"/>
      <c r="Q157" s="261"/>
      <c r="R157" s="261"/>
      <c r="S157" s="261"/>
    </row>
    <row r="158" spans="1:19">
      <c r="A158" s="1">
        <v>43620</v>
      </c>
      <c r="B158" s="261">
        <v>1207469</v>
      </c>
      <c r="C158" s="261" t="s">
        <v>5765</v>
      </c>
      <c r="D158" s="261" t="s">
        <v>5887</v>
      </c>
      <c r="E158" s="261">
        <v>51</v>
      </c>
      <c r="F158" s="261" t="s">
        <v>41</v>
      </c>
      <c r="G158" s="261"/>
      <c r="H158" s="28" t="s">
        <v>6180</v>
      </c>
      <c r="I158" s="32" t="s">
        <v>1041</v>
      </c>
      <c r="J158" s="261" t="s">
        <v>6181</v>
      </c>
      <c r="K158" s="261"/>
      <c r="Q158" s="261"/>
      <c r="R158" s="261"/>
      <c r="S158" s="261"/>
    </row>
    <row r="159" spans="1:19">
      <c r="A159" s="1">
        <v>43620</v>
      </c>
      <c r="B159" s="261">
        <v>1207266</v>
      </c>
      <c r="C159" s="261" t="s">
        <v>5765</v>
      </c>
      <c r="D159" s="261" t="s">
        <v>6182</v>
      </c>
      <c r="E159" s="261">
        <v>61</v>
      </c>
      <c r="F159" s="261" t="s">
        <v>20</v>
      </c>
      <c r="G159" s="261"/>
      <c r="H159" s="28" t="s">
        <v>6183</v>
      </c>
      <c r="I159" s="32" t="s">
        <v>1041</v>
      </c>
      <c r="J159" s="261" t="s">
        <v>6184</v>
      </c>
      <c r="K159" s="261"/>
      <c r="Q159" s="261"/>
      <c r="R159" s="261"/>
      <c r="S159" s="261"/>
    </row>
    <row r="160" spans="1:19">
      <c r="A160" s="1">
        <v>43633</v>
      </c>
      <c r="B160" s="261">
        <v>1210171</v>
      </c>
      <c r="C160" s="261" t="s">
        <v>5765</v>
      </c>
      <c r="D160" s="261" t="s">
        <v>6185</v>
      </c>
      <c r="E160" s="261">
        <v>49</v>
      </c>
      <c r="F160" s="261" t="s">
        <v>20</v>
      </c>
      <c r="G160" s="261"/>
      <c r="H160" s="28" t="s">
        <v>6186</v>
      </c>
      <c r="I160" s="32" t="s">
        <v>1041</v>
      </c>
      <c r="J160" s="261" t="s">
        <v>6187</v>
      </c>
      <c r="K160" s="261"/>
      <c r="Q160" s="261"/>
      <c r="R160" s="261"/>
      <c r="S160" s="261"/>
    </row>
    <row r="161" spans="1:19">
      <c r="A161" s="1">
        <v>43633</v>
      </c>
      <c r="B161" s="261">
        <v>1145894</v>
      </c>
      <c r="C161" s="261" t="s">
        <v>5765</v>
      </c>
      <c r="D161" s="261" t="s">
        <v>6188</v>
      </c>
      <c r="E161" s="261">
        <v>54</v>
      </c>
      <c r="F161" s="261" t="s">
        <v>20</v>
      </c>
      <c r="G161" s="261"/>
      <c r="H161" s="28" t="s">
        <v>6189</v>
      </c>
      <c r="I161" s="32" t="s">
        <v>1041</v>
      </c>
      <c r="J161" s="261" t="s">
        <v>6190</v>
      </c>
      <c r="K161" s="261"/>
      <c r="Q161" s="261"/>
      <c r="R161" s="261"/>
      <c r="S161" s="261"/>
    </row>
    <row r="162" spans="1:19">
      <c r="A162" s="1">
        <v>43633</v>
      </c>
      <c r="B162" s="261">
        <v>1210442</v>
      </c>
      <c r="C162" s="261" t="s">
        <v>5765</v>
      </c>
      <c r="D162" s="261" t="s">
        <v>6191</v>
      </c>
      <c r="E162" s="261">
        <v>36</v>
      </c>
      <c r="F162" s="261" t="s">
        <v>41</v>
      </c>
      <c r="G162" s="261"/>
      <c r="H162" s="28" t="s">
        <v>6192</v>
      </c>
      <c r="I162" s="32" t="s">
        <v>1041</v>
      </c>
      <c r="J162" s="261" t="s">
        <v>6193</v>
      </c>
      <c r="K162" s="261"/>
      <c r="Q162" s="261"/>
      <c r="R162" s="261"/>
      <c r="S162" s="261"/>
    </row>
    <row r="163" spans="1:19">
      <c r="A163" s="1">
        <v>43634</v>
      </c>
      <c r="B163" s="261">
        <v>1210706</v>
      </c>
      <c r="C163" s="261" t="s">
        <v>5765</v>
      </c>
      <c r="D163" s="261" t="s">
        <v>6194</v>
      </c>
      <c r="E163" s="261">
        <v>66</v>
      </c>
      <c r="F163" s="261" t="s">
        <v>41</v>
      </c>
      <c r="G163" s="261"/>
      <c r="H163" s="28" t="s">
        <v>6195</v>
      </c>
      <c r="I163" s="32" t="s">
        <v>1041</v>
      </c>
      <c r="J163" s="261" t="s">
        <v>6196</v>
      </c>
      <c r="K163" s="261"/>
      <c r="Q163" s="261"/>
      <c r="R163" s="261"/>
      <c r="S163" s="261"/>
    </row>
    <row r="164" spans="1:19">
      <c r="A164" s="1">
        <v>43634</v>
      </c>
      <c r="B164" s="261">
        <v>1210669</v>
      </c>
      <c r="C164" s="261" t="s">
        <v>5765</v>
      </c>
      <c r="D164" s="261" t="s">
        <v>6197</v>
      </c>
      <c r="E164" s="261">
        <v>67</v>
      </c>
      <c r="F164" s="261" t="s">
        <v>20</v>
      </c>
      <c r="G164" s="261"/>
      <c r="H164" s="28" t="s">
        <v>6198</v>
      </c>
      <c r="I164" s="32" t="s">
        <v>1041</v>
      </c>
      <c r="J164" s="261" t="s">
        <v>6199</v>
      </c>
      <c r="K164" s="261"/>
      <c r="Q164" s="261"/>
      <c r="R164" s="261"/>
      <c r="S164" s="261"/>
    </row>
    <row r="165" spans="1:19">
      <c r="A165" s="1">
        <v>43634</v>
      </c>
      <c r="B165" s="261">
        <v>1210761</v>
      </c>
      <c r="C165" s="261" t="s">
        <v>5765</v>
      </c>
      <c r="D165" s="261" t="s">
        <v>6200</v>
      </c>
      <c r="E165" s="261">
        <v>59</v>
      </c>
      <c r="F165" s="261" t="s">
        <v>20</v>
      </c>
      <c r="G165" s="261"/>
      <c r="H165" s="28" t="s">
        <v>6201</v>
      </c>
      <c r="I165" s="32" t="s">
        <v>1041</v>
      </c>
      <c r="J165" s="261" t="s">
        <v>6202</v>
      </c>
      <c r="K165" s="261"/>
      <c r="Q165" s="261"/>
      <c r="R165" s="261"/>
      <c r="S165" s="261"/>
    </row>
    <row r="166" spans="1:19">
      <c r="A166" s="1">
        <v>43634</v>
      </c>
      <c r="B166" s="261">
        <v>1207224</v>
      </c>
      <c r="C166" s="261" t="s">
        <v>5765</v>
      </c>
      <c r="D166" s="261" t="s">
        <v>6203</v>
      </c>
      <c r="E166" s="261">
        <v>71</v>
      </c>
      <c r="F166" s="261" t="s">
        <v>20</v>
      </c>
      <c r="G166" s="261"/>
      <c r="H166" s="28" t="s">
        <v>6204</v>
      </c>
      <c r="I166" s="32" t="s">
        <v>1041</v>
      </c>
      <c r="J166" s="261" t="s">
        <v>6205</v>
      </c>
      <c r="K166" s="261"/>
      <c r="Q166" s="261"/>
      <c r="R166" s="261"/>
      <c r="S166" s="261"/>
    </row>
    <row r="167" spans="1:19">
      <c r="A167" s="1">
        <v>43634</v>
      </c>
      <c r="B167" s="261">
        <v>1210726</v>
      </c>
      <c r="C167" s="261" t="s">
        <v>5765</v>
      </c>
      <c r="D167" s="261" t="s">
        <v>6206</v>
      </c>
      <c r="E167" s="261">
        <v>50</v>
      </c>
      <c r="F167" s="261" t="s">
        <v>41</v>
      </c>
      <c r="G167" s="261"/>
      <c r="H167" s="28" t="s">
        <v>6207</v>
      </c>
      <c r="I167" s="32" t="s">
        <v>1041</v>
      </c>
      <c r="J167" s="261" t="s">
        <v>6208</v>
      </c>
      <c r="K167" s="261"/>
      <c r="Q167" s="261"/>
      <c r="R167" s="261"/>
      <c r="S167" s="261"/>
    </row>
    <row r="168" spans="1:19">
      <c r="A168" s="1">
        <v>43634</v>
      </c>
      <c r="B168" s="261">
        <v>1210605</v>
      </c>
      <c r="C168" s="261" t="s">
        <v>5765</v>
      </c>
      <c r="D168" s="261" t="s">
        <v>6209</v>
      </c>
      <c r="E168" s="261">
        <v>55</v>
      </c>
      <c r="F168" s="261" t="s">
        <v>41</v>
      </c>
      <c r="G168" s="261"/>
      <c r="H168" s="28" t="s">
        <v>6210</v>
      </c>
      <c r="I168" s="32" t="s">
        <v>1041</v>
      </c>
      <c r="J168" s="261" t="s">
        <v>6211</v>
      </c>
      <c r="K168" s="261"/>
      <c r="Q168" s="261"/>
      <c r="R168" s="261"/>
      <c r="S168" s="261"/>
    </row>
    <row r="169" spans="1:19">
      <c r="A169" s="1">
        <v>43634</v>
      </c>
      <c r="B169" s="261">
        <v>1193041</v>
      </c>
      <c r="C169" s="261" t="s">
        <v>5765</v>
      </c>
      <c r="D169" s="261" t="s">
        <v>6066</v>
      </c>
      <c r="E169" s="261">
        <v>74</v>
      </c>
      <c r="F169" s="261" t="s">
        <v>20</v>
      </c>
      <c r="G169" s="261"/>
      <c r="H169" s="28" t="s">
        <v>6212</v>
      </c>
      <c r="I169" s="32" t="s">
        <v>1041</v>
      </c>
      <c r="J169" s="261" t="s">
        <v>6213</v>
      </c>
      <c r="K169" s="261"/>
      <c r="Q169" s="261"/>
      <c r="R169" s="261"/>
      <c r="S169" s="261"/>
    </row>
    <row r="170" spans="1:19">
      <c r="A170" s="1">
        <v>43634</v>
      </c>
      <c r="B170" s="261">
        <v>1210781</v>
      </c>
      <c r="C170" s="261" t="s">
        <v>5765</v>
      </c>
      <c r="D170" s="261" t="s">
        <v>6214</v>
      </c>
      <c r="E170" s="261">
        <v>32</v>
      </c>
      <c r="F170" s="261" t="s">
        <v>41</v>
      </c>
      <c r="G170" s="261"/>
      <c r="H170" s="28" t="s">
        <v>6215</v>
      </c>
      <c r="I170" s="32" t="s">
        <v>1041</v>
      </c>
      <c r="J170" s="261" t="s">
        <v>6216</v>
      </c>
      <c r="K170" s="261"/>
      <c r="Q170" s="261"/>
      <c r="R170" s="261"/>
      <c r="S170" s="261"/>
    </row>
    <row r="171" spans="1:19">
      <c r="A171" s="1">
        <v>43634</v>
      </c>
      <c r="B171" s="261">
        <v>1183753</v>
      </c>
      <c r="C171" s="261" t="s">
        <v>5765</v>
      </c>
      <c r="D171" s="261" t="s">
        <v>6217</v>
      </c>
      <c r="E171" s="261">
        <v>69</v>
      </c>
      <c r="F171" s="261" t="s">
        <v>20</v>
      </c>
      <c r="G171" s="261"/>
      <c r="H171" s="28" t="s">
        <v>6218</v>
      </c>
      <c r="I171" s="32" t="s">
        <v>1041</v>
      </c>
      <c r="J171" s="261" t="s">
        <v>6219</v>
      </c>
      <c r="K171" s="261"/>
      <c r="Q171" s="261"/>
      <c r="R171" s="261"/>
      <c r="S171" s="261"/>
    </row>
    <row r="172" spans="1:19">
      <c r="A172" s="261"/>
      <c r="B172" s="261"/>
      <c r="C172" s="261" t="s">
        <v>5765</v>
      </c>
      <c r="D172" s="261"/>
      <c r="E172" s="261"/>
      <c r="F172" s="261"/>
      <c r="G172" s="261"/>
      <c r="H172" s="28" t="s">
        <v>6220</v>
      </c>
      <c r="I172" s="32" t="s">
        <v>1041</v>
      </c>
      <c r="J172" s="261" t="s">
        <v>6221</v>
      </c>
      <c r="K172" s="261"/>
      <c r="Q172" s="261"/>
      <c r="R172" s="261"/>
      <c r="S172" s="261"/>
    </row>
    <row r="173" spans="1:19">
      <c r="A173" s="261"/>
      <c r="B173" s="261"/>
      <c r="C173" s="261" t="s">
        <v>5765</v>
      </c>
      <c r="D173" s="261"/>
      <c r="E173" s="261"/>
      <c r="F173" s="261"/>
      <c r="G173" s="261"/>
      <c r="H173" s="28" t="s">
        <v>6222</v>
      </c>
      <c r="I173" s="32" t="s">
        <v>1041</v>
      </c>
      <c r="J173" s="261" t="s">
        <v>6223</v>
      </c>
      <c r="K173" s="261"/>
      <c r="Q173" s="261"/>
      <c r="R173" s="261"/>
      <c r="S173" s="261"/>
    </row>
    <row r="174" spans="1:19">
      <c r="A174" s="74">
        <v>43641</v>
      </c>
      <c r="B174" s="263">
        <v>1185410</v>
      </c>
      <c r="C174" s="261" t="s">
        <v>5765</v>
      </c>
      <c r="D174" s="263" t="s">
        <v>6224</v>
      </c>
      <c r="E174" s="263">
        <v>68</v>
      </c>
      <c r="F174" s="263" t="s">
        <v>1013</v>
      </c>
      <c r="G174" s="261" t="s">
        <v>2937</v>
      </c>
      <c r="H174" s="85" t="s">
        <v>6225</v>
      </c>
      <c r="I174" s="104" t="s">
        <v>1159</v>
      </c>
      <c r="J174" s="261" t="s">
        <v>6226</v>
      </c>
      <c r="K174" s="261"/>
      <c r="Q174" s="261"/>
      <c r="R174" s="261"/>
      <c r="S174" s="250"/>
    </row>
    <row r="175" spans="1:19">
      <c r="A175" s="74">
        <v>43641</v>
      </c>
      <c r="B175" s="263">
        <v>1212286</v>
      </c>
      <c r="C175" s="261" t="s">
        <v>5765</v>
      </c>
      <c r="D175" s="263" t="s">
        <v>6227</v>
      </c>
      <c r="E175" s="263">
        <v>48</v>
      </c>
      <c r="F175" s="263" t="s">
        <v>1021</v>
      </c>
      <c r="G175" s="261"/>
      <c r="H175" s="85" t="s">
        <v>6228</v>
      </c>
      <c r="I175" s="104" t="s">
        <v>1159</v>
      </c>
      <c r="J175" s="261" t="s">
        <v>6229</v>
      </c>
      <c r="K175" s="261"/>
      <c r="Q175" s="261"/>
      <c r="R175" s="261"/>
      <c r="S175" s="250"/>
    </row>
    <row r="176" spans="1:19">
      <c r="A176" s="74">
        <v>43641</v>
      </c>
      <c r="B176" s="263">
        <v>1212606</v>
      </c>
      <c r="C176" s="261" t="s">
        <v>5765</v>
      </c>
      <c r="D176" s="263" t="s">
        <v>6230</v>
      </c>
      <c r="E176" s="263">
        <v>56</v>
      </c>
      <c r="F176" s="263" t="s">
        <v>1021</v>
      </c>
      <c r="G176" s="261"/>
      <c r="H176" s="85" t="s">
        <v>6231</v>
      </c>
      <c r="I176" s="104" t="s">
        <v>1159</v>
      </c>
      <c r="J176" s="261" t="s">
        <v>6232</v>
      </c>
      <c r="K176" s="261"/>
      <c r="Q176" s="261"/>
      <c r="R176" s="261"/>
      <c r="S176" s="250"/>
    </row>
    <row r="177" spans="1:11">
      <c r="A177" s="74">
        <v>43641</v>
      </c>
      <c r="B177" s="263">
        <v>1212301</v>
      </c>
      <c r="C177" s="261" t="s">
        <v>5765</v>
      </c>
      <c r="D177" s="263" t="s">
        <v>6233</v>
      </c>
      <c r="E177" s="263">
        <v>70</v>
      </c>
      <c r="F177" s="263" t="s">
        <v>1013</v>
      </c>
      <c r="G177" s="261"/>
      <c r="H177" s="85" t="s">
        <v>6234</v>
      </c>
      <c r="I177" s="104" t="s">
        <v>1159</v>
      </c>
      <c r="J177" s="261" t="s">
        <v>6235</v>
      </c>
      <c r="K177" s="261"/>
    </row>
    <row r="178" spans="1:11">
      <c r="A178" s="74">
        <v>43641</v>
      </c>
      <c r="B178" s="263">
        <v>1212367</v>
      </c>
      <c r="C178" s="261" t="s">
        <v>5765</v>
      </c>
      <c r="D178" s="263" t="s">
        <v>6236</v>
      </c>
      <c r="E178" s="263">
        <v>71</v>
      </c>
      <c r="F178" s="263" t="s">
        <v>1021</v>
      </c>
      <c r="G178" s="261"/>
      <c r="H178" s="85" t="s">
        <v>6237</v>
      </c>
      <c r="I178" s="104" t="s">
        <v>1159</v>
      </c>
      <c r="J178" s="261" t="s">
        <v>6238</v>
      </c>
      <c r="K178" s="261"/>
    </row>
    <row r="179" spans="1:11">
      <c r="A179" s="74">
        <v>43641</v>
      </c>
      <c r="B179" s="263">
        <v>1212293</v>
      </c>
      <c r="C179" s="261" t="s">
        <v>5765</v>
      </c>
      <c r="D179" s="263" t="s">
        <v>6239</v>
      </c>
      <c r="E179" s="263">
        <v>62</v>
      </c>
      <c r="F179" s="263" t="s">
        <v>1013</v>
      </c>
      <c r="G179" s="261"/>
      <c r="H179" s="85" t="s">
        <v>6240</v>
      </c>
      <c r="I179" s="104" t="s">
        <v>1159</v>
      </c>
      <c r="J179" s="261" t="s">
        <v>6241</v>
      </c>
      <c r="K179" s="261"/>
    </row>
    <row r="180" spans="1:11">
      <c r="A180" s="74">
        <v>43641</v>
      </c>
      <c r="B180" s="263">
        <v>1209302</v>
      </c>
      <c r="C180" s="261" t="s">
        <v>5765</v>
      </c>
      <c r="D180" s="263" t="s">
        <v>6242</v>
      </c>
      <c r="E180" s="263">
        <v>73</v>
      </c>
      <c r="F180" s="263" t="s">
        <v>1013</v>
      </c>
      <c r="G180" s="261"/>
      <c r="H180" s="85" t="s">
        <v>6243</v>
      </c>
      <c r="I180" s="104" t="s">
        <v>1159</v>
      </c>
      <c r="J180" s="261" t="s">
        <v>6244</v>
      </c>
      <c r="K180" s="261"/>
    </row>
    <row r="181" spans="1:11">
      <c r="A181" s="74">
        <v>43641</v>
      </c>
      <c r="B181" s="263">
        <v>1119936</v>
      </c>
      <c r="C181" s="261" t="s">
        <v>5765</v>
      </c>
      <c r="D181" s="263" t="s">
        <v>6245</v>
      </c>
      <c r="E181" s="263">
        <v>57</v>
      </c>
      <c r="F181" s="263" t="s">
        <v>1013</v>
      </c>
      <c r="G181" s="261"/>
      <c r="H181" s="85" t="s">
        <v>6246</v>
      </c>
      <c r="I181" s="104" t="s">
        <v>1159</v>
      </c>
      <c r="J181" s="261" t="s">
        <v>6247</v>
      </c>
      <c r="K181" s="261"/>
    </row>
    <row r="182" spans="1:11">
      <c r="A182" s="74">
        <v>43641</v>
      </c>
      <c r="B182" s="263">
        <v>1212323</v>
      </c>
      <c r="C182" s="261" t="s">
        <v>5765</v>
      </c>
      <c r="D182" s="263" t="s">
        <v>6248</v>
      </c>
      <c r="E182" s="263">
        <v>70</v>
      </c>
      <c r="F182" s="263" t="s">
        <v>1013</v>
      </c>
      <c r="G182" s="261"/>
      <c r="H182" s="85" t="s">
        <v>6249</v>
      </c>
      <c r="I182" s="104" t="s">
        <v>1159</v>
      </c>
      <c r="J182" s="261" t="s">
        <v>6250</v>
      </c>
      <c r="K182" s="261"/>
    </row>
    <row r="183" spans="1:11">
      <c r="A183" s="74">
        <v>43641</v>
      </c>
      <c r="B183" s="263">
        <v>1212569</v>
      </c>
      <c r="C183" s="261" t="s">
        <v>5765</v>
      </c>
      <c r="D183" s="263" t="s">
        <v>6251</v>
      </c>
      <c r="E183" s="263">
        <v>34</v>
      </c>
      <c r="F183" s="263" t="s">
        <v>1021</v>
      </c>
      <c r="G183" s="261"/>
      <c r="H183" s="85" t="s">
        <v>6252</v>
      </c>
      <c r="I183" s="104" t="s">
        <v>1159</v>
      </c>
      <c r="J183" s="261" t="s">
        <v>6253</v>
      </c>
      <c r="K183" s="261"/>
    </row>
    <row r="184" spans="1:11">
      <c r="A184" s="74">
        <v>43641</v>
      </c>
      <c r="B184" s="263">
        <v>1212624</v>
      </c>
      <c r="C184" s="261" t="s">
        <v>5765</v>
      </c>
      <c r="D184" s="263" t="s">
        <v>6254</v>
      </c>
      <c r="E184" s="263">
        <v>67</v>
      </c>
      <c r="F184" s="263" t="s">
        <v>1013</v>
      </c>
      <c r="G184" s="261"/>
      <c r="H184" s="85" t="s">
        <v>6255</v>
      </c>
      <c r="I184" s="104" t="s">
        <v>1159</v>
      </c>
      <c r="J184" s="261" t="s">
        <v>6256</v>
      </c>
      <c r="K184" s="261"/>
    </row>
    <row r="185" spans="1:11">
      <c r="A185" s="74">
        <v>43646</v>
      </c>
      <c r="B185" s="263">
        <v>1213794</v>
      </c>
      <c r="C185" s="261" t="s">
        <v>5765</v>
      </c>
      <c r="D185" s="262" t="s">
        <v>6257</v>
      </c>
      <c r="E185" s="263">
        <v>64</v>
      </c>
      <c r="F185" s="262" t="s">
        <v>1021</v>
      </c>
      <c r="G185" s="261"/>
      <c r="H185" s="85" t="s">
        <v>6258</v>
      </c>
      <c r="I185" s="104" t="s">
        <v>1159</v>
      </c>
      <c r="J185" s="261" t="s">
        <v>6259</v>
      </c>
      <c r="K185" s="261"/>
    </row>
    <row r="186" spans="1:11">
      <c r="A186" s="74">
        <v>43646</v>
      </c>
      <c r="B186" s="263">
        <v>1213894</v>
      </c>
      <c r="C186" s="261" t="s">
        <v>5765</v>
      </c>
      <c r="D186" s="262" t="s">
        <v>6260</v>
      </c>
      <c r="E186" s="263">
        <v>49</v>
      </c>
      <c r="F186" s="263" t="s">
        <v>1013</v>
      </c>
      <c r="G186" s="261"/>
      <c r="H186" s="85" t="s">
        <v>6261</v>
      </c>
      <c r="I186" s="104" t="s">
        <v>1159</v>
      </c>
      <c r="J186" s="261" t="s">
        <v>6262</v>
      </c>
      <c r="K186" s="261"/>
    </row>
    <row r="187" spans="1:11">
      <c r="A187" s="74">
        <v>43646</v>
      </c>
      <c r="B187" s="263">
        <v>1213906</v>
      </c>
      <c r="C187" s="261" t="s">
        <v>5765</v>
      </c>
      <c r="D187" s="262" t="s">
        <v>6263</v>
      </c>
      <c r="E187" s="263">
        <v>66</v>
      </c>
      <c r="F187" s="263" t="s">
        <v>1013</v>
      </c>
      <c r="G187" s="261"/>
      <c r="H187" s="85" t="s">
        <v>6264</v>
      </c>
      <c r="I187" s="104" t="s">
        <v>1159</v>
      </c>
      <c r="J187" s="261" t="s">
        <v>6265</v>
      </c>
      <c r="K187" s="261"/>
    </row>
    <row r="188" spans="1:11">
      <c r="A188" s="74">
        <v>43648</v>
      </c>
      <c r="B188" s="263">
        <v>1213954</v>
      </c>
      <c r="C188" s="261" t="s">
        <v>5765</v>
      </c>
      <c r="D188" s="263" t="s">
        <v>6266</v>
      </c>
      <c r="E188" s="263">
        <v>42</v>
      </c>
      <c r="F188" s="262" t="s">
        <v>1021</v>
      </c>
      <c r="G188" s="261"/>
      <c r="H188" s="85" t="s">
        <v>6267</v>
      </c>
      <c r="I188" s="104" t="s">
        <v>1159</v>
      </c>
      <c r="J188" s="261" t="s">
        <v>6268</v>
      </c>
      <c r="K188" s="261"/>
    </row>
    <row r="189" spans="1:11">
      <c r="A189" s="74">
        <v>43648</v>
      </c>
      <c r="B189" s="263">
        <v>1214116</v>
      </c>
      <c r="C189" s="261" t="s">
        <v>5765</v>
      </c>
      <c r="D189" s="262" t="s">
        <v>6269</v>
      </c>
      <c r="E189" s="263">
        <v>58</v>
      </c>
      <c r="F189" s="262" t="s">
        <v>1021</v>
      </c>
      <c r="G189" s="261"/>
      <c r="H189" s="85" t="s">
        <v>6270</v>
      </c>
      <c r="I189" s="104" t="s">
        <v>1159</v>
      </c>
      <c r="J189" s="261" t="s">
        <v>6271</v>
      </c>
      <c r="K189" s="261"/>
    </row>
    <row r="190" spans="1:11">
      <c r="A190" s="74">
        <v>43648</v>
      </c>
      <c r="B190" s="263">
        <v>1213965</v>
      </c>
      <c r="C190" s="261" t="s">
        <v>5765</v>
      </c>
      <c r="D190" s="262" t="s">
        <v>6272</v>
      </c>
      <c r="E190" s="263">
        <v>67</v>
      </c>
      <c r="F190" s="262" t="s">
        <v>1021</v>
      </c>
      <c r="G190" s="261"/>
      <c r="H190" s="85" t="s">
        <v>6273</v>
      </c>
      <c r="I190" s="104" t="s">
        <v>1159</v>
      </c>
      <c r="J190" s="261" t="s">
        <v>6274</v>
      </c>
      <c r="K190" s="261"/>
    </row>
    <row r="191" spans="1:11">
      <c r="A191" s="74">
        <v>43648</v>
      </c>
      <c r="B191" s="263">
        <v>1214156</v>
      </c>
      <c r="C191" s="261" t="s">
        <v>5765</v>
      </c>
      <c r="D191" s="262" t="s">
        <v>6275</v>
      </c>
      <c r="E191" s="263">
        <v>81</v>
      </c>
      <c r="F191" s="262" t="s">
        <v>1013</v>
      </c>
      <c r="G191" s="261"/>
      <c r="H191" s="85" t="s">
        <v>6276</v>
      </c>
      <c r="I191" s="104" t="s">
        <v>1159</v>
      </c>
      <c r="J191" s="261" t="s">
        <v>6277</v>
      </c>
      <c r="K191" s="261"/>
    </row>
    <row r="192" spans="1:11">
      <c r="A192" s="74">
        <v>43648</v>
      </c>
      <c r="B192" s="263">
        <v>1214095</v>
      </c>
      <c r="C192" s="261" t="s">
        <v>5765</v>
      </c>
      <c r="D192" s="262" t="s">
        <v>6278</v>
      </c>
      <c r="E192" s="263">
        <v>65</v>
      </c>
      <c r="F192" s="262" t="s">
        <v>1021</v>
      </c>
      <c r="G192" s="261"/>
      <c r="H192" s="85" t="s">
        <v>6279</v>
      </c>
      <c r="I192" s="104" t="s">
        <v>1159</v>
      </c>
      <c r="J192" s="261" t="s">
        <v>6280</v>
      </c>
      <c r="K192" s="261"/>
    </row>
    <row r="193" spans="1:11">
      <c r="A193" s="74">
        <v>43648</v>
      </c>
      <c r="B193" s="263">
        <v>1214305</v>
      </c>
      <c r="C193" s="261" t="s">
        <v>5765</v>
      </c>
      <c r="D193" s="262" t="s">
        <v>6281</v>
      </c>
      <c r="E193" s="263">
        <v>53</v>
      </c>
      <c r="F193" s="262" t="s">
        <v>1013</v>
      </c>
      <c r="G193" s="261"/>
      <c r="H193" s="85" t="s">
        <v>6282</v>
      </c>
      <c r="I193" s="104" t="s">
        <v>1159</v>
      </c>
      <c r="J193" s="261" t="s">
        <v>6283</v>
      </c>
      <c r="K193" s="261"/>
    </row>
    <row r="194" spans="1:11">
      <c r="A194" s="74">
        <v>43648</v>
      </c>
      <c r="B194" s="263">
        <v>1214207</v>
      </c>
      <c r="C194" s="261" t="s">
        <v>5765</v>
      </c>
      <c r="D194" s="262" t="s">
        <v>6284</v>
      </c>
      <c r="E194" s="263">
        <v>70</v>
      </c>
      <c r="F194" s="262" t="s">
        <v>1013</v>
      </c>
      <c r="G194" s="261"/>
      <c r="H194" s="85" t="s">
        <v>6285</v>
      </c>
      <c r="I194" s="104" t="s">
        <v>1159</v>
      </c>
      <c r="J194" s="261" t="s">
        <v>6286</v>
      </c>
      <c r="K194" s="261"/>
    </row>
    <row r="195" spans="1:11">
      <c r="A195" s="74">
        <v>43648</v>
      </c>
      <c r="B195" s="263">
        <v>1214316</v>
      </c>
      <c r="C195" s="261" t="s">
        <v>5765</v>
      </c>
      <c r="D195" s="262" t="s">
        <v>6287</v>
      </c>
      <c r="E195" s="263">
        <v>22</v>
      </c>
      <c r="F195" s="262" t="s">
        <v>1013</v>
      </c>
      <c r="G195" s="261"/>
      <c r="H195" s="85" t="s">
        <v>6288</v>
      </c>
      <c r="I195" s="104" t="s">
        <v>1159</v>
      </c>
      <c r="J195" s="261" t="s">
        <v>6289</v>
      </c>
      <c r="K195" s="261"/>
    </row>
    <row r="196" spans="1:11">
      <c r="A196" s="74">
        <v>43648</v>
      </c>
      <c r="B196" s="263">
        <v>1214096</v>
      </c>
      <c r="C196" s="261" t="s">
        <v>5765</v>
      </c>
      <c r="D196" s="262" t="s">
        <v>6290</v>
      </c>
      <c r="E196" s="263">
        <v>47</v>
      </c>
      <c r="F196" s="262" t="s">
        <v>1021</v>
      </c>
      <c r="G196" s="261"/>
      <c r="H196" s="85" t="s">
        <v>6291</v>
      </c>
      <c r="I196" s="104" t="s">
        <v>1159</v>
      </c>
      <c r="J196" s="261" t="s">
        <v>6292</v>
      </c>
      <c r="K196" s="261"/>
    </row>
    <row r="197" spans="1:11" ht="15.75">
      <c r="A197" s="74">
        <v>43655</v>
      </c>
      <c r="B197" s="263">
        <v>1215774</v>
      </c>
      <c r="C197" s="261" t="s">
        <v>5765</v>
      </c>
      <c r="D197" s="79" t="s">
        <v>6293</v>
      </c>
      <c r="E197" s="263">
        <v>48</v>
      </c>
      <c r="F197" s="79" t="s">
        <v>1013</v>
      </c>
      <c r="G197" s="261"/>
      <c r="H197" s="85" t="s">
        <v>6294</v>
      </c>
      <c r="I197" s="104" t="s">
        <v>1037</v>
      </c>
      <c r="J197" s="88" t="s">
        <v>6295</v>
      </c>
      <c r="K197" s="88"/>
    </row>
    <row r="198" spans="1:11" ht="15.75">
      <c r="A198" s="74">
        <v>43655</v>
      </c>
      <c r="B198" s="263">
        <v>1215829</v>
      </c>
      <c r="C198" s="261" t="s">
        <v>5765</v>
      </c>
      <c r="D198" s="79" t="s">
        <v>6296</v>
      </c>
      <c r="E198" s="263">
        <v>64</v>
      </c>
      <c r="F198" s="79" t="s">
        <v>1013</v>
      </c>
      <c r="G198" s="261"/>
      <c r="H198" s="85" t="s">
        <v>6297</v>
      </c>
      <c r="I198" s="104" t="s">
        <v>1037</v>
      </c>
      <c r="J198" s="88" t="s">
        <v>6298</v>
      </c>
      <c r="K198" s="88"/>
    </row>
    <row r="199" spans="1:11" ht="15.75">
      <c r="A199" s="74">
        <v>43655</v>
      </c>
      <c r="B199" s="263">
        <v>1215884</v>
      </c>
      <c r="C199" s="261" t="s">
        <v>5765</v>
      </c>
      <c r="D199" s="79" t="s">
        <v>6299</v>
      </c>
      <c r="E199" s="263">
        <v>59</v>
      </c>
      <c r="F199" s="79" t="s">
        <v>1013</v>
      </c>
      <c r="G199" s="261"/>
      <c r="H199" s="85" t="s">
        <v>6300</v>
      </c>
      <c r="I199" s="104" t="s">
        <v>1037</v>
      </c>
      <c r="J199" s="88" t="s">
        <v>6301</v>
      </c>
      <c r="K199" s="88"/>
    </row>
    <row r="200" spans="1:11" ht="15.75">
      <c r="A200" s="74">
        <v>43655</v>
      </c>
      <c r="B200" s="263">
        <v>1215747</v>
      </c>
      <c r="C200" s="261" t="s">
        <v>5765</v>
      </c>
      <c r="D200" s="79" t="s">
        <v>6302</v>
      </c>
      <c r="E200" s="263">
        <v>77</v>
      </c>
      <c r="F200" s="79" t="s">
        <v>1021</v>
      </c>
      <c r="G200" s="261"/>
      <c r="H200" s="85" t="s">
        <v>6303</v>
      </c>
      <c r="I200" s="104" t="s">
        <v>1037</v>
      </c>
      <c r="J200" s="88" t="s">
        <v>6304</v>
      </c>
      <c r="K200" s="88"/>
    </row>
    <row r="201" spans="1:11" ht="15.75">
      <c r="A201" s="74">
        <v>43655</v>
      </c>
      <c r="B201" s="263">
        <v>1215840</v>
      </c>
      <c r="C201" s="261" t="s">
        <v>5765</v>
      </c>
      <c r="D201" s="79" t="s">
        <v>6305</v>
      </c>
      <c r="E201" s="263">
        <v>73</v>
      </c>
      <c r="F201" s="79" t="s">
        <v>1013</v>
      </c>
      <c r="G201" s="261"/>
      <c r="H201" s="85" t="s">
        <v>6306</v>
      </c>
      <c r="I201" s="104" t="s">
        <v>1037</v>
      </c>
      <c r="J201" s="88" t="s">
        <v>6307</v>
      </c>
      <c r="K201" s="88"/>
    </row>
    <row r="202" spans="1:11" ht="15.75">
      <c r="A202" s="74">
        <v>43655</v>
      </c>
      <c r="B202" s="263">
        <v>1215940</v>
      </c>
      <c r="C202" s="261" t="s">
        <v>5765</v>
      </c>
      <c r="D202" s="79" t="s">
        <v>6308</v>
      </c>
      <c r="E202" s="263">
        <v>58</v>
      </c>
      <c r="F202" s="79" t="s">
        <v>1013</v>
      </c>
      <c r="G202" s="261"/>
      <c r="H202" s="85" t="s">
        <v>6309</v>
      </c>
      <c r="I202" s="104" t="s">
        <v>1037</v>
      </c>
      <c r="J202" s="88" t="s">
        <v>6310</v>
      </c>
      <c r="K202" s="88"/>
    </row>
    <row r="203" spans="1:11" ht="15.75">
      <c r="A203" s="74">
        <v>43655</v>
      </c>
      <c r="B203" s="263">
        <v>1215754</v>
      </c>
      <c r="C203" s="261" t="s">
        <v>5765</v>
      </c>
      <c r="D203" s="79" t="s">
        <v>6311</v>
      </c>
      <c r="E203" s="263">
        <v>67</v>
      </c>
      <c r="F203" s="79" t="s">
        <v>1013</v>
      </c>
      <c r="G203" s="261"/>
      <c r="H203" s="85" t="s">
        <v>6312</v>
      </c>
      <c r="I203" s="104" t="s">
        <v>1037</v>
      </c>
      <c r="J203" s="88" t="s">
        <v>6313</v>
      </c>
      <c r="K203" s="88"/>
    </row>
    <row r="204" spans="1:11" ht="15.75">
      <c r="A204" s="74">
        <v>43662</v>
      </c>
      <c r="B204" s="263">
        <v>1211646</v>
      </c>
      <c r="C204" s="261" t="s">
        <v>5765</v>
      </c>
      <c r="D204" s="262" t="s">
        <v>6314</v>
      </c>
      <c r="E204" s="263">
        <v>61</v>
      </c>
      <c r="F204" s="262" t="s">
        <v>1013</v>
      </c>
      <c r="G204" s="261"/>
      <c r="H204" s="85" t="s">
        <v>6315</v>
      </c>
      <c r="I204" s="104" t="s">
        <v>1037</v>
      </c>
      <c r="J204" s="88" t="s">
        <v>6316</v>
      </c>
      <c r="K204" s="88"/>
    </row>
    <row r="205" spans="1:11" ht="15.75">
      <c r="A205" s="74">
        <v>43662</v>
      </c>
      <c r="B205" s="263">
        <v>1206367</v>
      </c>
      <c r="C205" s="261" t="s">
        <v>5765</v>
      </c>
      <c r="D205" s="262" t="s">
        <v>6317</v>
      </c>
      <c r="E205" s="263">
        <v>57</v>
      </c>
      <c r="F205" s="262" t="s">
        <v>1013</v>
      </c>
      <c r="G205" s="261"/>
      <c r="H205" s="85" t="s">
        <v>6318</v>
      </c>
      <c r="I205" s="104" t="s">
        <v>1037</v>
      </c>
      <c r="J205" s="88" t="s">
        <v>6319</v>
      </c>
      <c r="K205" s="88"/>
    </row>
    <row r="206" spans="1:11" ht="15.75">
      <c r="A206" s="74">
        <v>43662</v>
      </c>
      <c r="B206" s="263">
        <v>1213620</v>
      </c>
      <c r="C206" s="261" t="s">
        <v>5765</v>
      </c>
      <c r="D206" s="262" t="s">
        <v>6320</v>
      </c>
      <c r="E206" s="263">
        <v>78</v>
      </c>
      <c r="F206" s="262" t="s">
        <v>1013</v>
      </c>
      <c r="G206" s="261"/>
      <c r="H206" s="85" t="s">
        <v>6321</v>
      </c>
      <c r="I206" s="104" t="s">
        <v>1037</v>
      </c>
      <c r="J206" s="88" t="s">
        <v>6322</v>
      </c>
      <c r="K206" s="88"/>
    </row>
    <row r="207" spans="1:11" ht="15.75">
      <c r="A207" s="74">
        <v>43662</v>
      </c>
      <c r="B207" s="263">
        <v>1217783</v>
      </c>
      <c r="C207" s="261" t="s">
        <v>5765</v>
      </c>
      <c r="D207" s="262" t="s">
        <v>6323</v>
      </c>
      <c r="E207" s="263">
        <v>51</v>
      </c>
      <c r="F207" s="262" t="s">
        <v>1021</v>
      </c>
      <c r="G207" s="261"/>
      <c r="H207" s="85" t="s">
        <v>6324</v>
      </c>
      <c r="I207" s="104" t="s">
        <v>1037</v>
      </c>
      <c r="J207" s="88" t="s">
        <v>6325</v>
      </c>
      <c r="K207" s="88"/>
    </row>
    <row r="208" spans="1:11" ht="15.75">
      <c r="A208" s="74">
        <v>43662</v>
      </c>
      <c r="B208" s="263">
        <v>1217696</v>
      </c>
      <c r="C208" s="261" t="s">
        <v>5765</v>
      </c>
      <c r="D208" s="262" t="s">
        <v>6326</v>
      </c>
      <c r="E208" s="263">
        <v>56</v>
      </c>
      <c r="F208" s="262" t="s">
        <v>1021</v>
      </c>
      <c r="G208" s="261"/>
      <c r="H208" s="85" t="s">
        <v>6327</v>
      </c>
      <c r="I208" s="104" t="s">
        <v>1037</v>
      </c>
      <c r="J208" s="88" t="s">
        <v>6328</v>
      </c>
      <c r="K208" s="88"/>
    </row>
    <row r="209" spans="1:19" ht="15.75">
      <c r="A209" s="74">
        <v>43662</v>
      </c>
      <c r="B209" s="263">
        <v>1217691</v>
      </c>
      <c r="C209" s="261" t="s">
        <v>5765</v>
      </c>
      <c r="D209" s="262" t="s">
        <v>6329</v>
      </c>
      <c r="E209" s="263">
        <v>47</v>
      </c>
      <c r="F209" s="262" t="s">
        <v>1021</v>
      </c>
      <c r="G209" s="261"/>
      <c r="H209" s="85" t="s">
        <v>6330</v>
      </c>
      <c r="I209" s="104" t="s">
        <v>1037</v>
      </c>
      <c r="J209" s="88" t="s">
        <v>6331</v>
      </c>
      <c r="K209" s="88"/>
      <c r="Q209" s="261"/>
      <c r="R209" s="261"/>
      <c r="S209" s="250"/>
    </row>
    <row r="210" spans="1:19" ht="15.75">
      <c r="A210" s="74">
        <v>43662</v>
      </c>
      <c r="B210" s="263">
        <v>1217688</v>
      </c>
      <c r="C210" s="261" t="s">
        <v>5765</v>
      </c>
      <c r="D210" s="262" t="s">
        <v>6332</v>
      </c>
      <c r="E210" s="263">
        <v>61</v>
      </c>
      <c r="F210" s="262" t="s">
        <v>1013</v>
      </c>
      <c r="G210" s="261"/>
      <c r="H210" s="85" t="s">
        <v>6333</v>
      </c>
      <c r="I210" s="104" t="s">
        <v>1037</v>
      </c>
      <c r="J210" s="88" t="s">
        <v>6334</v>
      </c>
      <c r="K210" s="88"/>
      <c r="Q210" s="261"/>
      <c r="R210" s="261"/>
      <c r="S210" s="250"/>
    </row>
    <row r="211" spans="1:19" ht="15.75">
      <c r="A211" s="74">
        <v>43662</v>
      </c>
      <c r="B211" s="263">
        <v>1217574</v>
      </c>
      <c r="C211" s="261" t="s">
        <v>5765</v>
      </c>
      <c r="D211" s="262" t="s">
        <v>6335</v>
      </c>
      <c r="E211" s="263">
        <v>51</v>
      </c>
      <c r="F211" s="262" t="s">
        <v>1013</v>
      </c>
      <c r="G211" s="261"/>
      <c r="H211" s="85" t="s">
        <v>6336</v>
      </c>
      <c r="I211" s="104" t="s">
        <v>1037</v>
      </c>
      <c r="J211" s="88" t="s">
        <v>6337</v>
      </c>
      <c r="K211" s="88"/>
      <c r="Q211" s="261"/>
      <c r="R211" s="261"/>
      <c r="S211" s="250"/>
    </row>
    <row r="212" spans="1:19" ht="15.75">
      <c r="A212" s="74">
        <v>43662</v>
      </c>
      <c r="B212" s="263">
        <v>1217734</v>
      </c>
      <c r="C212" s="261" t="s">
        <v>5765</v>
      </c>
      <c r="D212" s="262" t="s">
        <v>6338</v>
      </c>
      <c r="E212" s="263">
        <v>80</v>
      </c>
      <c r="F212" s="262" t="s">
        <v>1021</v>
      </c>
      <c r="G212" s="261"/>
      <c r="H212" s="85" t="s">
        <v>6339</v>
      </c>
      <c r="I212" s="104" t="s">
        <v>1037</v>
      </c>
      <c r="J212" s="88" t="s">
        <v>6340</v>
      </c>
      <c r="K212" s="88"/>
      <c r="Q212" s="261"/>
      <c r="R212" s="261"/>
      <c r="S212" s="250"/>
    </row>
    <row r="213" spans="1:19">
      <c r="A213" s="105">
        <v>43662</v>
      </c>
      <c r="B213" s="106">
        <v>1217734</v>
      </c>
      <c r="C213" s="261" t="s">
        <v>5765</v>
      </c>
      <c r="D213" s="76" t="s">
        <v>6338</v>
      </c>
      <c r="E213" s="76">
        <v>80</v>
      </c>
      <c r="F213" s="76" t="s">
        <v>1021</v>
      </c>
      <c r="G213" s="261"/>
      <c r="H213" s="76" t="s">
        <v>6339</v>
      </c>
      <c r="I213" s="104" t="s">
        <v>1049</v>
      </c>
      <c r="J213" s="61" t="s">
        <v>6341</v>
      </c>
      <c r="Q213" s="261"/>
      <c r="R213" s="261"/>
      <c r="S213" s="250"/>
    </row>
    <row r="214" spans="1:19">
      <c r="A214" s="105">
        <v>43669</v>
      </c>
      <c r="B214" s="106">
        <v>1219492</v>
      </c>
      <c r="C214" s="261" t="s">
        <v>5765</v>
      </c>
      <c r="D214" s="106" t="s">
        <v>6342</v>
      </c>
      <c r="E214" s="106">
        <v>66</v>
      </c>
      <c r="F214" s="76" t="s">
        <v>1013</v>
      </c>
      <c r="G214" s="261"/>
      <c r="H214" s="106" t="s">
        <v>6343</v>
      </c>
      <c r="I214" s="104" t="s">
        <v>1049</v>
      </c>
      <c r="J214" s="61" t="s">
        <v>6344</v>
      </c>
      <c r="L214" s="61"/>
      <c r="N214" s="62"/>
      <c r="O214" s="71"/>
      <c r="P214" s="261"/>
      <c r="Q214" s="261"/>
      <c r="R214" s="250"/>
      <c r="S214" s="261"/>
    </row>
    <row r="215" spans="1:19">
      <c r="A215" s="105">
        <v>43669</v>
      </c>
      <c r="B215" s="106">
        <v>1219562</v>
      </c>
      <c r="C215" s="261" t="s">
        <v>5765</v>
      </c>
      <c r="D215" s="106" t="s">
        <v>6345</v>
      </c>
      <c r="E215" s="106">
        <v>51</v>
      </c>
      <c r="F215" s="76" t="s">
        <v>1021</v>
      </c>
      <c r="G215" s="261"/>
      <c r="H215" s="106" t="s">
        <v>6346</v>
      </c>
      <c r="I215" s="104" t="s">
        <v>1049</v>
      </c>
      <c r="J215" s="61" t="s">
        <v>6347</v>
      </c>
      <c r="L215" s="61"/>
      <c r="N215" s="62"/>
      <c r="O215" s="71"/>
      <c r="P215" s="261"/>
      <c r="Q215" s="261"/>
      <c r="R215" s="250"/>
      <c r="S215" s="261"/>
    </row>
    <row r="216" spans="1:19">
      <c r="A216" s="105">
        <v>43669</v>
      </c>
      <c r="B216" s="106">
        <v>1219724</v>
      </c>
      <c r="C216" s="261" t="s">
        <v>5765</v>
      </c>
      <c r="D216" s="106" t="s">
        <v>6348</v>
      </c>
      <c r="E216" s="106">
        <v>45</v>
      </c>
      <c r="F216" s="76" t="s">
        <v>1013</v>
      </c>
      <c r="G216" s="261"/>
      <c r="H216" s="106" t="s">
        <v>6349</v>
      </c>
      <c r="I216" s="104" t="s">
        <v>1049</v>
      </c>
      <c r="J216" s="61" t="s">
        <v>6350</v>
      </c>
      <c r="L216" s="61"/>
      <c r="N216" s="62"/>
      <c r="O216" s="71"/>
      <c r="P216" s="261"/>
      <c r="Q216" s="261"/>
      <c r="R216" s="250"/>
      <c r="S216" s="261"/>
    </row>
    <row r="217" spans="1:19">
      <c r="A217" s="105">
        <v>43669</v>
      </c>
      <c r="B217" s="106">
        <v>1043033</v>
      </c>
      <c r="C217" s="261" t="s">
        <v>5765</v>
      </c>
      <c r="D217" s="106" t="s">
        <v>6351</v>
      </c>
      <c r="E217" s="106">
        <v>69</v>
      </c>
      <c r="F217" s="76" t="s">
        <v>1013</v>
      </c>
      <c r="G217" s="261"/>
      <c r="H217" s="106" t="s">
        <v>6352</v>
      </c>
      <c r="I217" s="104" t="s">
        <v>1049</v>
      </c>
      <c r="J217" s="61" t="s">
        <v>6353</v>
      </c>
      <c r="L217" s="61"/>
      <c r="N217" s="62"/>
      <c r="O217" s="71"/>
      <c r="P217" s="261"/>
      <c r="Q217" s="261"/>
      <c r="R217" s="250"/>
      <c r="S217" s="261"/>
    </row>
    <row r="218" spans="1:19">
      <c r="A218" s="105">
        <v>43669</v>
      </c>
      <c r="B218" s="106">
        <v>1219425</v>
      </c>
      <c r="C218" s="261" t="s">
        <v>5765</v>
      </c>
      <c r="D218" s="106" t="s">
        <v>6354</v>
      </c>
      <c r="E218" s="106">
        <v>69</v>
      </c>
      <c r="F218" s="76" t="s">
        <v>1013</v>
      </c>
      <c r="G218" s="261"/>
      <c r="H218" s="106" t="s">
        <v>6355</v>
      </c>
      <c r="I218" s="104" t="s">
        <v>1049</v>
      </c>
      <c r="J218" s="61" t="s">
        <v>6356</v>
      </c>
      <c r="L218" s="61"/>
      <c r="N218" s="62"/>
      <c r="O218" s="71"/>
      <c r="P218" s="261"/>
      <c r="Q218" s="261"/>
      <c r="R218" s="250"/>
      <c r="S218" s="261"/>
    </row>
    <row r="219" spans="1:19">
      <c r="A219" s="105">
        <v>43669</v>
      </c>
      <c r="B219" s="106">
        <v>1219404</v>
      </c>
      <c r="C219" s="261" t="s">
        <v>5765</v>
      </c>
      <c r="D219" s="106" t="s">
        <v>6357</v>
      </c>
      <c r="E219" s="106">
        <v>68</v>
      </c>
      <c r="F219" s="76" t="s">
        <v>1013</v>
      </c>
      <c r="G219" s="261"/>
      <c r="H219" s="106" t="s">
        <v>6358</v>
      </c>
      <c r="I219" s="104" t="s">
        <v>1049</v>
      </c>
      <c r="J219" s="61" t="s">
        <v>6359</v>
      </c>
      <c r="L219" s="61"/>
      <c r="N219" s="62"/>
      <c r="O219" s="71"/>
      <c r="P219" s="261"/>
      <c r="Q219" s="261"/>
      <c r="R219" s="250"/>
      <c r="S219" s="261"/>
    </row>
    <row r="220" spans="1:19">
      <c r="A220" s="105">
        <v>43669</v>
      </c>
      <c r="B220" s="106">
        <v>1219380</v>
      </c>
      <c r="C220" s="261" t="s">
        <v>5765</v>
      </c>
      <c r="D220" s="106" t="s">
        <v>6360</v>
      </c>
      <c r="E220" s="106">
        <v>68</v>
      </c>
      <c r="F220" s="76" t="s">
        <v>1021</v>
      </c>
      <c r="G220" s="261"/>
      <c r="H220" s="106" t="s">
        <v>6361</v>
      </c>
      <c r="I220" s="104" t="s">
        <v>1049</v>
      </c>
      <c r="J220" s="61" t="s">
        <v>6362</v>
      </c>
      <c r="L220" s="61"/>
      <c r="N220" s="62"/>
      <c r="O220" s="71"/>
      <c r="P220" s="261"/>
      <c r="Q220" s="261"/>
      <c r="R220" s="250"/>
      <c r="S220" s="261"/>
    </row>
    <row r="221" spans="1:19">
      <c r="A221" s="74">
        <v>43676</v>
      </c>
      <c r="B221" s="263">
        <v>1221178</v>
      </c>
      <c r="C221" s="261" t="s">
        <v>5765</v>
      </c>
      <c r="D221" s="262" t="s">
        <v>6363</v>
      </c>
      <c r="E221" s="263">
        <v>57</v>
      </c>
      <c r="F221" s="76" t="s">
        <v>1021</v>
      </c>
      <c r="G221" s="261"/>
      <c r="H221" s="262" t="s">
        <v>6364</v>
      </c>
      <c r="I221" s="104" t="s">
        <v>1049</v>
      </c>
      <c r="J221" s="61" t="s">
        <v>6365</v>
      </c>
      <c r="L221" s="61"/>
      <c r="N221" s="62"/>
      <c r="O221" s="71"/>
      <c r="P221" s="261"/>
      <c r="Q221" s="261"/>
      <c r="R221" s="250"/>
      <c r="S221" s="261"/>
    </row>
    <row r="222" spans="1:19">
      <c r="A222" s="74">
        <v>43676</v>
      </c>
      <c r="B222" s="263">
        <v>1221482</v>
      </c>
      <c r="C222" s="261" t="s">
        <v>5765</v>
      </c>
      <c r="D222" s="262" t="s">
        <v>6366</v>
      </c>
      <c r="E222" s="263">
        <v>54</v>
      </c>
      <c r="F222" s="76" t="s">
        <v>1021</v>
      </c>
      <c r="G222" s="261"/>
      <c r="H222" s="262" t="s">
        <v>6367</v>
      </c>
      <c r="I222" s="104" t="s">
        <v>1049</v>
      </c>
      <c r="J222" s="61" t="s">
        <v>6368</v>
      </c>
      <c r="L222" s="61"/>
      <c r="N222" s="62"/>
      <c r="O222" s="71"/>
      <c r="P222" s="261"/>
      <c r="Q222" s="261"/>
      <c r="R222" s="250"/>
      <c r="S222" s="261"/>
    </row>
    <row r="223" spans="1:19">
      <c r="A223" s="74">
        <v>43676</v>
      </c>
      <c r="B223" s="263">
        <v>1219929</v>
      </c>
      <c r="C223" s="261" t="s">
        <v>5765</v>
      </c>
      <c r="D223" s="262" t="s">
        <v>6369</v>
      </c>
      <c r="E223" s="263">
        <v>53</v>
      </c>
      <c r="F223" s="76" t="s">
        <v>1013</v>
      </c>
      <c r="G223" s="261"/>
      <c r="H223" s="262" t="s">
        <v>6370</v>
      </c>
      <c r="I223" s="104" t="s">
        <v>1049</v>
      </c>
      <c r="J223" s="61" t="s">
        <v>6371</v>
      </c>
      <c r="L223" s="61"/>
      <c r="N223" s="62"/>
      <c r="O223" s="71"/>
      <c r="P223" s="261"/>
      <c r="Q223" s="261"/>
      <c r="R223" s="250"/>
      <c r="S223" s="261"/>
    </row>
    <row r="224" spans="1:19">
      <c r="A224" s="74">
        <v>43676</v>
      </c>
      <c r="B224" s="263">
        <v>1221137</v>
      </c>
      <c r="C224" s="261" t="s">
        <v>5765</v>
      </c>
      <c r="D224" s="262" t="s">
        <v>6372</v>
      </c>
      <c r="E224" s="263">
        <v>59</v>
      </c>
      <c r="F224" s="76" t="s">
        <v>1021</v>
      </c>
      <c r="G224" s="261"/>
      <c r="H224" s="262" t="s">
        <v>6373</v>
      </c>
      <c r="I224" s="104" t="s">
        <v>1049</v>
      </c>
      <c r="J224" s="61" t="s">
        <v>6374</v>
      </c>
      <c r="L224" s="61"/>
      <c r="N224" s="62"/>
      <c r="O224" s="71"/>
      <c r="P224" s="261"/>
      <c r="Q224" s="261"/>
      <c r="R224" s="250"/>
      <c r="S224" s="261"/>
    </row>
    <row r="225" spans="1:19">
      <c r="A225" s="74">
        <v>43676</v>
      </c>
      <c r="B225" s="263">
        <v>1221196</v>
      </c>
      <c r="C225" s="261" t="s">
        <v>5765</v>
      </c>
      <c r="D225" s="262" t="s">
        <v>6375</v>
      </c>
      <c r="E225" s="263">
        <v>50</v>
      </c>
      <c r="F225" s="76" t="s">
        <v>1013</v>
      </c>
      <c r="G225" s="261"/>
      <c r="H225" s="262" t="s">
        <v>6376</v>
      </c>
      <c r="I225" s="104" t="s">
        <v>1049</v>
      </c>
      <c r="J225" s="61" t="s">
        <v>6377</v>
      </c>
      <c r="L225" s="61"/>
      <c r="N225" s="62"/>
      <c r="O225" s="71"/>
      <c r="P225" s="261"/>
      <c r="Q225" s="261"/>
      <c r="R225" s="250"/>
      <c r="S225" s="261"/>
    </row>
    <row r="226" spans="1:19">
      <c r="A226" s="74">
        <v>43676</v>
      </c>
      <c r="B226" s="263">
        <v>1221302</v>
      </c>
      <c r="C226" s="261" t="s">
        <v>5765</v>
      </c>
      <c r="D226" s="262" t="s">
        <v>6378</v>
      </c>
      <c r="E226" s="263">
        <v>54</v>
      </c>
      <c r="F226" s="76" t="s">
        <v>1021</v>
      </c>
      <c r="G226" s="261"/>
      <c r="H226" s="262" t="s">
        <v>6379</v>
      </c>
      <c r="I226" s="104" t="s">
        <v>1049</v>
      </c>
      <c r="J226" s="61" t="s">
        <v>6380</v>
      </c>
      <c r="L226" s="61"/>
      <c r="N226" s="62"/>
      <c r="O226" s="71"/>
      <c r="P226" s="261"/>
      <c r="Q226" s="261"/>
      <c r="R226" s="250"/>
      <c r="S226" s="261"/>
    </row>
    <row r="227" spans="1:19">
      <c r="A227" s="74">
        <v>43676</v>
      </c>
      <c r="B227" s="263">
        <v>1215604</v>
      </c>
      <c r="C227" s="261" t="s">
        <v>5765</v>
      </c>
      <c r="D227" s="262" t="s">
        <v>6381</v>
      </c>
      <c r="E227" s="263">
        <v>67</v>
      </c>
      <c r="F227" s="76" t="s">
        <v>1021</v>
      </c>
      <c r="G227" s="261"/>
      <c r="H227" s="262" t="s">
        <v>6382</v>
      </c>
      <c r="I227" s="104" t="s">
        <v>1049</v>
      </c>
      <c r="J227" s="61" t="s">
        <v>6383</v>
      </c>
      <c r="L227" s="61"/>
      <c r="N227" s="62"/>
      <c r="O227" s="71"/>
      <c r="P227" s="261"/>
      <c r="Q227" s="261"/>
      <c r="R227" s="250"/>
      <c r="S227" s="261"/>
    </row>
    <row r="228" spans="1:19">
      <c r="A228" s="74">
        <v>43676</v>
      </c>
      <c r="B228" s="263">
        <v>1221215</v>
      </c>
      <c r="C228" s="261" t="s">
        <v>5765</v>
      </c>
      <c r="D228" s="262" t="s">
        <v>6384</v>
      </c>
      <c r="E228" s="263">
        <v>37</v>
      </c>
      <c r="F228" s="76" t="s">
        <v>1021</v>
      </c>
      <c r="G228" s="261"/>
      <c r="H228" s="262" t="s">
        <v>6385</v>
      </c>
      <c r="I228" s="104" t="s">
        <v>1049</v>
      </c>
      <c r="J228" s="61" t="s">
        <v>6386</v>
      </c>
      <c r="L228" s="61"/>
      <c r="N228" s="62"/>
      <c r="O228" s="71"/>
      <c r="P228" s="261"/>
      <c r="Q228" s="261"/>
      <c r="R228" s="250"/>
      <c r="S228" s="261"/>
    </row>
    <row r="229" spans="1:19">
      <c r="A229" s="74">
        <v>43676</v>
      </c>
      <c r="B229" s="263">
        <v>1160898</v>
      </c>
      <c r="C229" s="261" t="s">
        <v>5765</v>
      </c>
      <c r="D229" s="262" t="s">
        <v>6387</v>
      </c>
      <c r="E229" s="263">
        <v>66</v>
      </c>
      <c r="F229" s="76" t="s">
        <v>1021</v>
      </c>
      <c r="G229" s="261"/>
      <c r="H229" s="262" t="s">
        <v>6388</v>
      </c>
      <c r="I229" s="104" t="s">
        <v>1049</v>
      </c>
      <c r="J229" s="61" t="s">
        <v>6389</v>
      </c>
      <c r="L229" s="61"/>
      <c r="N229" s="62"/>
      <c r="O229" s="71"/>
      <c r="P229" s="261"/>
      <c r="Q229" s="261"/>
      <c r="R229" s="250"/>
      <c r="S229" s="261"/>
    </row>
    <row r="230" spans="1:19">
      <c r="A230" s="74">
        <v>43676</v>
      </c>
      <c r="B230" s="263">
        <v>1221188</v>
      </c>
      <c r="C230" s="261" t="s">
        <v>5765</v>
      </c>
      <c r="D230" s="262" t="s">
        <v>6390</v>
      </c>
      <c r="E230" s="263">
        <v>72</v>
      </c>
      <c r="F230" s="76" t="s">
        <v>1021</v>
      </c>
      <c r="G230" s="261"/>
      <c r="H230" s="262" t="s">
        <v>6391</v>
      </c>
      <c r="I230" s="104" t="s">
        <v>1049</v>
      </c>
      <c r="J230" s="61" t="s">
        <v>6392</v>
      </c>
      <c r="L230" s="61"/>
      <c r="N230" s="62"/>
      <c r="O230" s="71"/>
      <c r="P230" s="261"/>
      <c r="Q230" s="261"/>
      <c r="R230" s="250"/>
      <c r="S230" s="261"/>
    </row>
    <row r="231" spans="1:19">
      <c r="A231" s="74">
        <v>43676</v>
      </c>
      <c r="B231" s="263">
        <v>1221165</v>
      </c>
      <c r="C231" s="261" t="s">
        <v>5765</v>
      </c>
      <c r="D231" s="262" t="s">
        <v>6393</v>
      </c>
      <c r="E231" s="263">
        <v>60</v>
      </c>
      <c r="F231" s="76" t="s">
        <v>1013</v>
      </c>
      <c r="G231" s="261"/>
      <c r="H231" s="262" t="s">
        <v>6394</v>
      </c>
      <c r="I231" s="104" t="s">
        <v>1049</v>
      </c>
      <c r="J231" s="61" t="s">
        <v>6395</v>
      </c>
      <c r="L231" s="61"/>
      <c r="N231" s="62"/>
      <c r="O231" s="71"/>
      <c r="P231" s="261"/>
      <c r="Q231" s="261"/>
      <c r="R231" s="250"/>
      <c r="S231" s="261"/>
    </row>
    <row r="232" spans="1:19">
      <c r="A232" s="74">
        <v>43737</v>
      </c>
      <c r="B232" s="263">
        <v>1235527</v>
      </c>
      <c r="C232" s="261" t="s">
        <v>5765</v>
      </c>
      <c r="D232" s="263" t="s">
        <v>6396</v>
      </c>
      <c r="E232" s="263">
        <v>72</v>
      </c>
      <c r="F232" s="263" t="s">
        <v>20</v>
      </c>
      <c r="G232" s="261"/>
      <c r="H232" s="166" t="s">
        <v>6397</v>
      </c>
      <c r="I232" s="32" t="s">
        <v>6398</v>
      </c>
      <c r="J232" s="153" t="s">
        <v>6399</v>
      </c>
      <c r="L232" s="61"/>
      <c r="N232" s="62"/>
      <c r="O232" s="71"/>
      <c r="P232" s="261"/>
      <c r="Q232" s="261"/>
      <c r="R232" s="250"/>
      <c r="S232" s="261"/>
    </row>
    <row r="233" spans="1:19">
      <c r="A233" s="74">
        <v>43737</v>
      </c>
      <c r="B233" s="263">
        <v>1236102</v>
      </c>
      <c r="C233" s="261" t="s">
        <v>5765</v>
      </c>
      <c r="D233" s="263" t="s">
        <v>6400</v>
      </c>
      <c r="E233" s="263">
        <v>39</v>
      </c>
      <c r="F233" s="263" t="s">
        <v>20</v>
      </c>
      <c r="G233" s="261"/>
      <c r="H233" s="166" t="s">
        <v>6401</v>
      </c>
      <c r="I233" s="32" t="s">
        <v>6398</v>
      </c>
      <c r="J233" s="153" t="s">
        <v>6402</v>
      </c>
      <c r="L233" s="61"/>
      <c r="N233" s="62"/>
      <c r="O233" s="71"/>
      <c r="P233" s="261"/>
      <c r="Q233" s="261"/>
      <c r="R233" s="250"/>
      <c r="S233" s="261"/>
    </row>
    <row r="234" spans="1:19">
      <c r="A234" s="74">
        <v>43754</v>
      </c>
      <c r="B234" s="263">
        <v>1216880</v>
      </c>
      <c r="C234" s="261" t="s">
        <v>5765</v>
      </c>
      <c r="D234" s="263" t="s">
        <v>6403</v>
      </c>
      <c r="E234" s="263">
        <v>65</v>
      </c>
      <c r="F234" s="263" t="s">
        <v>20</v>
      </c>
      <c r="G234" s="261"/>
      <c r="H234" s="166" t="s">
        <v>6404</v>
      </c>
      <c r="I234" s="32" t="s">
        <v>6398</v>
      </c>
      <c r="J234" s="153" t="s">
        <v>6405</v>
      </c>
      <c r="L234" s="61"/>
      <c r="N234" s="62"/>
      <c r="O234" s="71"/>
      <c r="P234" s="261"/>
      <c r="Q234" s="261"/>
      <c r="R234" s="250"/>
      <c r="S234" s="261"/>
    </row>
    <row r="235" spans="1:19">
      <c r="A235" s="74">
        <v>43778</v>
      </c>
      <c r="B235" s="263">
        <v>1245194</v>
      </c>
      <c r="C235" s="261" t="s">
        <v>5765</v>
      </c>
      <c r="D235" s="262" t="s">
        <v>6406</v>
      </c>
      <c r="E235" s="263">
        <v>67</v>
      </c>
      <c r="F235" s="262" t="s">
        <v>1013</v>
      </c>
      <c r="G235" s="261"/>
      <c r="H235" s="166" t="s">
        <v>6407</v>
      </c>
      <c r="I235" s="32" t="s">
        <v>6398</v>
      </c>
      <c r="J235" s="153" t="s">
        <v>6408</v>
      </c>
      <c r="L235" s="61"/>
      <c r="N235" s="62"/>
      <c r="O235" s="71"/>
      <c r="P235" s="261"/>
      <c r="Q235" s="261"/>
      <c r="R235" s="250"/>
      <c r="S235" s="261"/>
    </row>
    <row r="236" spans="1:19">
      <c r="A236" s="74">
        <v>43778</v>
      </c>
      <c r="B236" s="263">
        <v>1244466</v>
      </c>
      <c r="C236" s="261" t="s">
        <v>5765</v>
      </c>
      <c r="D236" s="262" t="s">
        <v>6409</v>
      </c>
      <c r="E236" s="263">
        <v>61</v>
      </c>
      <c r="F236" s="262" t="s">
        <v>1013</v>
      </c>
      <c r="G236" s="261"/>
      <c r="H236" s="166" t="s">
        <v>6410</v>
      </c>
      <c r="I236" s="32" t="s">
        <v>6398</v>
      </c>
      <c r="J236" s="153" t="s">
        <v>6411</v>
      </c>
      <c r="L236" s="61"/>
      <c r="N236" s="62"/>
      <c r="O236" s="71"/>
      <c r="P236" s="261"/>
      <c r="Q236" s="261"/>
      <c r="R236" s="250"/>
      <c r="S236" s="261"/>
    </row>
    <row r="237" spans="1:19">
      <c r="A237" s="261"/>
      <c r="B237" s="261"/>
      <c r="C237" s="261"/>
      <c r="D237" s="261"/>
      <c r="E237" s="261"/>
      <c r="F237" s="261"/>
      <c r="G237" s="28"/>
      <c r="H237" s="32"/>
      <c r="L237" s="61"/>
      <c r="N237" s="62"/>
      <c r="O237" s="71"/>
      <c r="P237" s="261"/>
      <c r="Q237" s="261"/>
      <c r="R237" s="250"/>
      <c r="S237" s="261"/>
    </row>
    <row r="238" spans="1:19">
      <c r="A238" s="261"/>
      <c r="B238" s="261"/>
      <c r="C238" s="261"/>
      <c r="D238" s="261"/>
      <c r="E238" s="261"/>
      <c r="F238" s="261"/>
      <c r="G238" s="28"/>
      <c r="H238" s="32"/>
      <c r="L238" s="61"/>
      <c r="N238" s="62"/>
      <c r="O238" s="71"/>
      <c r="P238" s="261"/>
      <c r="Q238" s="261"/>
      <c r="R238" s="250"/>
      <c r="S238" s="261"/>
    </row>
    <row r="239" spans="1:19">
      <c r="A239" s="261"/>
      <c r="B239" s="261"/>
      <c r="C239" s="261"/>
      <c r="D239" s="261"/>
      <c r="E239" s="261"/>
      <c r="F239" s="261"/>
      <c r="G239" s="28"/>
      <c r="H239" s="32"/>
      <c r="L239" s="61"/>
      <c r="N239" s="62"/>
      <c r="O239" s="71"/>
      <c r="P239" s="261"/>
      <c r="Q239" s="261"/>
      <c r="R239" s="250"/>
      <c r="S239" s="261"/>
    </row>
    <row r="240" spans="1:19">
      <c r="A240" s="261"/>
      <c r="B240" s="261"/>
      <c r="C240" s="261"/>
      <c r="D240" s="261"/>
      <c r="E240" s="261"/>
      <c r="F240" s="261"/>
      <c r="G240" s="28"/>
      <c r="H240" s="32"/>
      <c r="L240" s="61"/>
      <c r="N240" s="62"/>
      <c r="O240" s="71"/>
      <c r="P240" s="261"/>
      <c r="Q240" s="261"/>
      <c r="R240" s="250"/>
      <c r="S240" s="261"/>
    </row>
    <row r="241" spans="7:19">
      <c r="G241" s="28"/>
      <c r="H241" s="32"/>
      <c r="L241" s="61"/>
      <c r="N241" s="62"/>
      <c r="O241" s="71"/>
      <c r="P241" s="261"/>
      <c r="Q241" s="261"/>
      <c r="R241" s="250"/>
      <c r="S241" s="261"/>
    </row>
    <row r="242" spans="7:19">
      <c r="G242" s="28"/>
      <c r="H242" s="32"/>
      <c r="L242" s="61"/>
      <c r="N242" s="62"/>
      <c r="O242" s="71"/>
      <c r="P242" s="261"/>
      <c r="Q242" s="261"/>
      <c r="R242" s="250"/>
      <c r="S242" s="261"/>
    </row>
    <row r="243" spans="7:19">
      <c r="G243" s="28"/>
      <c r="H243" s="32"/>
      <c r="L243" s="61"/>
      <c r="N243" s="62"/>
      <c r="O243" s="71"/>
      <c r="P243" s="261"/>
      <c r="Q243" s="261"/>
      <c r="R243" s="250"/>
      <c r="S243" s="261"/>
    </row>
    <row r="244" spans="7:19">
      <c r="G244" s="28"/>
      <c r="H244" s="32"/>
      <c r="L244" s="61"/>
      <c r="N244" s="62"/>
      <c r="O244" s="71"/>
      <c r="P244" s="261"/>
      <c r="Q244" s="261"/>
      <c r="R244" s="250"/>
      <c r="S244" s="261"/>
    </row>
    <row r="245" spans="7:19">
      <c r="G245" s="28"/>
      <c r="H245" s="32"/>
      <c r="L245" s="61"/>
      <c r="N245" s="62"/>
      <c r="O245" s="71"/>
      <c r="P245" s="261"/>
      <c r="Q245" s="261"/>
      <c r="R245" s="250"/>
      <c r="S245" s="261"/>
    </row>
    <row r="246" spans="7:19">
      <c r="G246" s="28"/>
      <c r="H246" s="32"/>
      <c r="L246" s="61"/>
      <c r="N246" s="62"/>
      <c r="O246" s="71"/>
      <c r="P246" s="261"/>
      <c r="Q246" s="261"/>
      <c r="R246" s="250"/>
      <c r="S246" s="261"/>
    </row>
    <row r="247" spans="7:19">
      <c r="G247" s="28"/>
      <c r="H247" s="32"/>
      <c r="L247" s="61"/>
      <c r="N247" s="62"/>
      <c r="O247" s="71"/>
      <c r="P247" s="261"/>
      <c r="Q247" s="261"/>
      <c r="R247" s="250"/>
      <c r="S247" s="261"/>
    </row>
    <row r="248" spans="7:19">
      <c r="G248" s="28"/>
      <c r="H248" s="32"/>
      <c r="L248" s="61"/>
      <c r="N248" s="62"/>
      <c r="O248" s="71"/>
      <c r="P248" s="261"/>
      <c r="Q248" s="261"/>
      <c r="R248" s="250"/>
      <c r="S248" s="261"/>
    </row>
    <row r="249" spans="7:19">
      <c r="G249" s="28"/>
      <c r="H249" s="32"/>
      <c r="L249" s="61"/>
      <c r="N249" s="62"/>
      <c r="O249" s="71"/>
      <c r="P249" s="261"/>
      <c r="Q249" s="261"/>
      <c r="R249" s="250"/>
      <c r="S249" s="261"/>
    </row>
    <row r="250" spans="7:19">
      <c r="G250" s="28"/>
      <c r="H250" s="32"/>
      <c r="L250" s="61"/>
      <c r="N250" s="62"/>
      <c r="O250" s="71"/>
      <c r="P250" s="261"/>
      <c r="Q250" s="261"/>
      <c r="R250" s="250"/>
      <c r="S250" s="261"/>
    </row>
    <row r="251" spans="7:19">
      <c r="G251" s="28"/>
      <c r="H251" s="32"/>
      <c r="L251" s="61"/>
      <c r="N251" s="62"/>
      <c r="O251" s="71"/>
      <c r="P251" s="261"/>
      <c r="Q251" s="261"/>
      <c r="R251" s="250"/>
      <c r="S251" s="261"/>
    </row>
    <row r="252" spans="7:19">
      <c r="G252" s="28"/>
      <c r="H252" s="32"/>
      <c r="L252" s="61"/>
      <c r="N252" s="62"/>
      <c r="O252" s="71"/>
      <c r="P252" s="261"/>
      <c r="Q252" s="261"/>
      <c r="R252" s="250"/>
      <c r="S252" s="261"/>
    </row>
    <row r="253" spans="7:19">
      <c r="G253" s="28"/>
      <c r="H253" s="32"/>
      <c r="L253" s="61"/>
      <c r="N253" s="62"/>
      <c r="O253" s="71"/>
      <c r="P253" s="261"/>
      <c r="Q253" s="261"/>
      <c r="R253" s="250"/>
      <c r="S253" s="261"/>
    </row>
    <row r="254" spans="7:19">
      <c r="G254" s="28"/>
      <c r="H254" s="32"/>
      <c r="L254" s="61"/>
      <c r="N254" s="62"/>
      <c r="O254" s="71"/>
      <c r="P254" s="261"/>
      <c r="Q254" s="261"/>
      <c r="R254" s="250"/>
      <c r="S254" s="261"/>
    </row>
    <row r="255" spans="7:19">
      <c r="G255" s="28"/>
      <c r="H255" s="32"/>
      <c r="L255" s="61"/>
      <c r="N255" s="62"/>
      <c r="O255" s="71"/>
      <c r="P255" s="261"/>
      <c r="Q255" s="261"/>
      <c r="R255" s="250"/>
      <c r="S255" s="261"/>
    </row>
    <row r="256" spans="7:19">
      <c r="G256" s="28"/>
      <c r="H256" s="32"/>
      <c r="L256" s="61"/>
      <c r="N256" s="62"/>
      <c r="O256" s="71"/>
      <c r="P256" s="261"/>
      <c r="Q256" s="261"/>
      <c r="R256" s="250"/>
      <c r="S256" s="261"/>
    </row>
    <row r="257" spans="7:19">
      <c r="G257" s="28"/>
      <c r="H257" s="32"/>
      <c r="L257" s="61"/>
      <c r="N257" s="62"/>
      <c r="O257" s="71"/>
      <c r="P257" s="261"/>
      <c r="Q257" s="261"/>
      <c r="R257" s="250"/>
      <c r="S257" s="261"/>
    </row>
    <row r="258" spans="7:19">
      <c r="G258" s="28"/>
      <c r="H258" s="32"/>
      <c r="L258" s="61"/>
      <c r="N258" s="62"/>
      <c r="O258" s="71"/>
      <c r="P258" s="261"/>
      <c r="Q258" s="261"/>
      <c r="R258" s="250"/>
      <c r="S258" s="261"/>
    </row>
    <row r="259" spans="7:19">
      <c r="G259" s="28"/>
      <c r="H259" s="32"/>
      <c r="L259" s="61"/>
      <c r="N259" s="62"/>
      <c r="O259" s="71"/>
      <c r="P259" s="261"/>
      <c r="Q259" s="261"/>
      <c r="R259" s="250"/>
      <c r="S259" s="261"/>
    </row>
    <row r="260" spans="7:19">
      <c r="G260" s="28"/>
      <c r="H260" s="32"/>
      <c r="L260" s="61"/>
      <c r="N260" s="62"/>
      <c r="O260" s="71"/>
      <c r="P260" s="261"/>
      <c r="Q260" s="261"/>
      <c r="R260" s="250"/>
      <c r="S260" s="261"/>
    </row>
    <row r="261" spans="7:19">
      <c r="G261" s="28"/>
      <c r="H261" s="32"/>
      <c r="L261" s="61"/>
      <c r="N261" s="62"/>
      <c r="O261" s="71"/>
      <c r="P261" s="261"/>
      <c r="Q261" s="261"/>
      <c r="R261" s="250"/>
      <c r="S261" s="261"/>
    </row>
    <row r="262" spans="7:19">
      <c r="G262" s="28"/>
      <c r="H262" s="32"/>
      <c r="L262" s="61"/>
      <c r="N262" s="62"/>
      <c r="O262" s="71"/>
      <c r="P262" s="261"/>
      <c r="Q262" s="261"/>
      <c r="R262" s="250"/>
      <c r="S262" s="261"/>
    </row>
    <row r="263" spans="7:19">
      <c r="G263" s="28"/>
      <c r="H263" s="32"/>
      <c r="L263" s="61"/>
      <c r="N263" s="62"/>
      <c r="O263" s="71"/>
      <c r="P263" s="261"/>
      <c r="Q263" s="261"/>
      <c r="R263" s="250"/>
      <c r="S263" s="261"/>
    </row>
    <row r="264" spans="7:19">
      <c r="G264" s="28"/>
      <c r="H264" s="32"/>
      <c r="L264" s="61"/>
      <c r="N264" s="62"/>
      <c r="O264" s="71"/>
      <c r="P264" s="261"/>
      <c r="Q264" s="261"/>
      <c r="R264" s="250"/>
      <c r="S264" s="261"/>
    </row>
    <row r="265" spans="7:19">
      <c r="G265" s="28"/>
      <c r="H265" s="32"/>
      <c r="L265" s="61"/>
      <c r="N265" s="62"/>
      <c r="O265" s="71"/>
      <c r="P265" s="261"/>
      <c r="Q265" s="261"/>
      <c r="R265" s="250"/>
      <c r="S265" s="261"/>
    </row>
    <row r="266" spans="7:19">
      <c r="G266" s="28"/>
      <c r="H266" s="32"/>
      <c r="L266" s="61"/>
      <c r="N266" s="62"/>
      <c r="O266" s="71"/>
      <c r="P266" s="261"/>
      <c r="Q266" s="261"/>
      <c r="R266" s="250"/>
      <c r="S266" s="261"/>
    </row>
    <row r="267" spans="7:19">
      <c r="G267" s="28"/>
      <c r="H267" s="32"/>
      <c r="L267" s="61"/>
      <c r="N267" s="62"/>
      <c r="O267" s="71"/>
      <c r="P267" s="261"/>
      <c r="Q267" s="261"/>
      <c r="R267" s="250"/>
      <c r="S267" s="261"/>
    </row>
    <row r="268" spans="7:19">
      <c r="G268" s="28"/>
      <c r="H268" s="32"/>
      <c r="L268" s="61"/>
      <c r="N268" s="62"/>
      <c r="O268" s="71"/>
      <c r="P268" s="261"/>
      <c r="Q268" s="261"/>
      <c r="R268" s="250"/>
      <c r="S268" s="261"/>
    </row>
    <row r="269" spans="7:19">
      <c r="G269" s="28"/>
      <c r="H269" s="32"/>
      <c r="L269" s="61"/>
      <c r="N269" s="62"/>
      <c r="O269" s="71"/>
      <c r="P269" s="261"/>
      <c r="Q269" s="261"/>
      <c r="R269" s="250"/>
      <c r="S269" s="261"/>
    </row>
    <row r="270" spans="7:19">
      <c r="G270" s="28"/>
      <c r="H270" s="32"/>
      <c r="L270" s="61"/>
      <c r="N270" s="62"/>
      <c r="O270" s="71"/>
      <c r="P270" s="261"/>
      <c r="Q270" s="261"/>
      <c r="R270" s="250"/>
      <c r="S270" s="261"/>
    </row>
    <row r="271" spans="7:19">
      <c r="G271" s="28"/>
      <c r="H271" s="32"/>
      <c r="L271" s="61"/>
      <c r="N271" s="62"/>
      <c r="O271" s="71"/>
      <c r="P271" s="261"/>
      <c r="Q271" s="261"/>
      <c r="R271" s="250"/>
      <c r="S271" s="261"/>
    </row>
    <row r="272" spans="7:19">
      <c r="G272" s="28"/>
      <c r="H272" s="32"/>
      <c r="L272" s="61"/>
      <c r="N272" s="62"/>
      <c r="O272" s="71"/>
      <c r="P272" s="261"/>
      <c r="Q272" s="261"/>
      <c r="R272" s="250"/>
      <c r="S272" s="261"/>
    </row>
    <row r="273" spans="7:19">
      <c r="G273" s="28"/>
      <c r="H273" s="32"/>
      <c r="L273" s="61"/>
      <c r="N273" s="62"/>
      <c r="O273" s="71"/>
      <c r="P273" s="261"/>
      <c r="Q273" s="261"/>
      <c r="R273" s="250"/>
      <c r="S273" s="261"/>
    </row>
    <row r="274" spans="7:19">
      <c r="G274" s="28"/>
      <c r="H274" s="32"/>
      <c r="L274" s="61"/>
      <c r="N274" s="62"/>
      <c r="O274" s="71"/>
      <c r="P274" s="261"/>
      <c r="Q274" s="261"/>
      <c r="R274" s="250"/>
      <c r="S274" s="261"/>
    </row>
    <row r="275" spans="7:19">
      <c r="G275" s="28"/>
      <c r="H275" s="32"/>
      <c r="L275" s="61"/>
      <c r="N275" s="62"/>
      <c r="O275" s="71"/>
      <c r="P275" s="261"/>
      <c r="Q275" s="261"/>
      <c r="R275" s="250"/>
      <c r="S275" s="261"/>
    </row>
    <row r="276" spans="7:19">
      <c r="G276" s="28"/>
      <c r="H276" s="32"/>
      <c r="L276" s="61"/>
      <c r="N276" s="62"/>
      <c r="O276" s="71"/>
      <c r="P276" s="261"/>
      <c r="Q276" s="261"/>
      <c r="R276" s="250"/>
      <c r="S276" s="261"/>
    </row>
    <row r="277" spans="7:19">
      <c r="G277" s="28"/>
      <c r="H277" s="32"/>
      <c r="L277" s="61"/>
      <c r="N277" s="62"/>
      <c r="O277" s="71"/>
      <c r="P277" s="261"/>
      <c r="Q277" s="261"/>
      <c r="R277" s="250"/>
      <c r="S277" s="261"/>
    </row>
    <row r="278" spans="7:19">
      <c r="G278" s="28"/>
      <c r="H278" s="32"/>
      <c r="L278" s="61"/>
      <c r="N278" s="62"/>
      <c r="O278" s="71"/>
      <c r="P278" s="261"/>
      <c r="Q278" s="261"/>
      <c r="R278" s="250"/>
      <c r="S278" s="261"/>
    </row>
    <row r="279" spans="7:19">
      <c r="G279" s="28"/>
      <c r="H279" s="32"/>
      <c r="L279" s="61"/>
      <c r="N279" s="62"/>
      <c r="O279" s="71"/>
      <c r="P279" s="261"/>
      <c r="Q279" s="261"/>
      <c r="R279" s="250"/>
      <c r="S279" s="261"/>
    </row>
    <row r="280" spans="7:19">
      <c r="G280" s="28"/>
      <c r="H280" s="32"/>
      <c r="L280" s="61"/>
      <c r="N280" s="62"/>
      <c r="O280" s="71"/>
      <c r="P280" s="261"/>
      <c r="Q280" s="261"/>
      <c r="R280" s="250"/>
      <c r="S280" s="261"/>
    </row>
    <row r="281" spans="7:19">
      <c r="G281" s="28"/>
      <c r="H281" s="32"/>
      <c r="L281" s="61"/>
      <c r="N281" s="62"/>
      <c r="O281" s="71"/>
      <c r="P281" s="261"/>
      <c r="Q281" s="261"/>
      <c r="R281" s="250"/>
      <c r="S281" s="261"/>
    </row>
    <row r="282" spans="7:19">
      <c r="G282" s="28"/>
      <c r="H282" s="32"/>
      <c r="L282" s="61"/>
      <c r="N282" s="62"/>
      <c r="O282" s="71"/>
      <c r="P282" s="261"/>
      <c r="Q282" s="261"/>
      <c r="R282" s="250"/>
      <c r="S282" s="261"/>
    </row>
    <row r="283" spans="7:19">
      <c r="G283" s="28"/>
      <c r="H283" s="32"/>
      <c r="L283" s="61"/>
      <c r="N283" s="62"/>
      <c r="O283" s="71"/>
      <c r="P283" s="261"/>
      <c r="Q283" s="261"/>
      <c r="R283" s="250"/>
      <c r="S283" s="261"/>
    </row>
    <row r="284" spans="7:19">
      <c r="G284" s="28"/>
      <c r="H284" s="32"/>
      <c r="L284" s="61"/>
      <c r="N284" s="62"/>
      <c r="O284" s="71"/>
      <c r="P284" s="261"/>
      <c r="Q284" s="261"/>
      <c r="R284" s="250"/>
      <c r="S284" s="261"/>
    </row>
    <row r="285" spans="7:19">
      <c r="G285" s="28"/>
      <c r="H285" s="32"/>
      <c r="L285" s="61"/>
      <c r="N285" s="62"/>
      <c r="O285" s="71"/>
      <c r="P285" s="261"/>
      <c r="Q285" s="261"/>
      <c r="R285" s="250"/>
      <c r="S285" s="261"/>
    </row>
    <row r="286" spans="7:19">
      <c r="G286" s="28"/>
      <c r="H286" s="32"/>
      <c r="L286" s="61"/>
      <c r="N286" s="62"/>
      <c r="O286" s="71"/>
      <c r="P286" s="261"/>
      <c r="Q286" s="261"/>
      <c r="R286" s="250"/>
      <c r="S286" s="261"/>
    </row>
    <row r="287" spans="7:19">
      <c r="G287" s="28"/>
      <c r="H287" s="32"/>
      <c r="L287" s="61"/>
      <c r="N287" s="62"/>
      <c r="O287" s="71"/>
      <c r="P287" s="261"/>
      <c r="Q287" s="261"/>
      <c r="R287" s="250"/>
      <c r="S287" s="261"/>
    </row>
    <row r="288" spans="7:19">
      <c r="G288" s="28"/>
      <c r="H288" s="32"/>
      <c r="L288" s="61"/>
      <c r="N288" s="62"/>
      <c r="O288" s="71"/>
      <c r="P288" s="261"/>
      <c r="Q288" s="261"/>
      <c r="R288" s="250"/>
      <c r="S288" s="261"/>
    </row>
    <row r="289" spans="7:19">
      <c r="G289" s="28"/>
      <c r="H289" s="32"/>
      <c r="L289" s="61"/>
      <c r="N289" s="62"/>
      <c r="O289" s="71"/>
      <c r="P289" s="261"/>
      <c r="Q289" s="261"/>
      <c r="R289" s="250"/>
      <c r="S289" s="261"/>
    </row>
    <row r="290" spans="7:19">
      <c r="G290" s="28"/>
      <c r="H290" s="32"/>
      <c r="L290" s="61"/>
      <c r="N290" s="62"/>
      <c r="O290" s="71"/>
      <c r="P290" s="261"/>
      <c r="Q290" s="261"/>
      <c r="R290" s="250"/>
      <c r="S290" s="261"/>
    </row>
    <row r="291" spans="7:19">
      <c r="G291" s="28"/>
      <c r="H291" s="32"/>
      <c r="L291" s="61"/>
      <c r="N291" s="62"/>
      <c r="O291" s="71"/>
      <c r="P291" s="261"/>
      <c r="Q291" s="261"/>
      <c r="R291" s="250"/>
      <c r="S291" s="261"/>
    </row>
    <row r="292" spans="7:19">
      <c r="G292" s="28"/>
      <c r="H292" s="32"/>
      <c r="L292" s="61"/>
      <c r="N292" s="62"/>
      <c r="O292" s="71"/>
      <c r="P292" s="261"/>
      <c r="Q292" s="261"/>
      <c r="R292" s="250"/>
      <c r="S292" s="261"/>
    </row>
    <row r="293" spans="7:19">
      <c r="G293" s="28"/>
      <c r="H293" s="32"/>
      <c r="L293" s="61"/>
      <c r="N293" s="62"/>
      <c r="O293" s="71"/>
      <c r="P293" s="261"/>
      <c r="Q293" s="261"/>
      <c r="R293" s="250"/>
      <c r="S293" s="261"/>
    </row>
    <row r="294" spans="7:19">
      <c r="G294" s="28"/>
      <c r="H294" s="32"/>
      <c r="L294" s="61"/>
      <c r="N294" s="62"/>
      <c r="O294" s="71"/>
      <c r="P294" s="261"/>
      <c r="Q294" s="261"/>
      <c r="R294" s="250"/>
      <c r="S294" s="261"/>
    </row>
    <row r="295" spans="7:19">
      <c r="G295" s="28"/>
      <c r="H295" s="32"/>
      <c r="L295" s="61"/>
      <c r="N295" s="62"/>
      <c r="O295" s="71"/>
      <c r="P295" s="261"/>
      <c r="Q295" s="261"/>
      <c r="R295" s="250"/>
      <c r="S295" s="261"/>
    </row>
    <row r="296" spans="7:19">
      <c r="G296" s="28"/>
      <c r="H296" s="32"/>
      <c r="L296" s="61"/>
      <c r="N296" s="62"/>
      <c r="O296" s="71"/>
      <c r="P296" s="261"/>
      <c r="Q296" s="261"/>
      <c r="R296" s="250"/>
      <c r="S296" s="261"/>
    </row>
    <row r="297" spans="7:19">
      <c r="G297" s="28"/>
      <c r="H297" s="32"/>
      <c r="L297" s="61"/>
      <c r="N297" s="62"/>
      <c r="O297" s="71"/>
      <c r="P297" s="261"/>
      <c r="Q297" s="261"/>
      <c r="R297" s="250"/>
      <c r="S297" s="261"/>
    </row>
    <row r="298" spans="7:19">
      <c r="G298" s="28"/>
      <c r="H298" s="32"/>
      <c r="L298" s="61"/>
      <c r="N298" s="62"/>
      <c r="O298" s="71"/>
      <c r="P298" s="261"/>
      <c r="Q298" s="261"/>
      <c r="R298" s="250"/>
      <c r="S298" s="261"/>
    </row>
    <row r="299" spans="7:19">
      <c r="G299" s="28"/>
      <c r="H299" s="32"/>
      <c r="L299" s="61"/>
      <c r="N299" s="62"/>
      <c r="O299" s="71"/>
      <c r="P299" s="261"/>
      <c r="Q299" s="261"/>
      <c r="R299" s="250"/>
      <c r="S299" s="261"/>
    </row>
    <row r="300" spans="7:19">
      <c r="G300" s="28"/>
      <c r="H300" s="32"/>
      <c r="L300" s="61"/>
      <c r="N300" s="62"/>
      <c r="O300" s="71"/>
      <c r="P300" s="261"/>
      <c r="Q300" s="261"/>
      <c r="R300" s="250"/>
      <c r="S300" s="261"/>
    </row>
    <row r="301" spans="7:19">
      <c r="G301" s="28"/>
      <c r="H301" s="32"/>
      <c r="L301" s="61"/>
      <c r="N301" s="62"/>
      <c r="O301" s="71"/>
      <c r="P301" s="261"/>
      <c r="Q301" s="261"/>
      <c r="R301" s="250"/>
      <c r="S301" s="261"/>
    </row>
    <row r="302" spans="7:19">
      <c r="G302" s="28"/>
      <c r="H302" s="32"/>
      <c r="L302" s="61"/>
      <c r="N302" s="62"/>
      <c r="O302" s="71"/>
      <c r="P302" s="261"/>
      <c r="Q302" s="261"/>
      <c r="R302" s="250"/>
      <c r="S302" s="261"/>
    </row>
    <row r="303" spans="7:19">
      <c r="G303" s="28"/>
      <c r="H303" s="32"/>
      <c r="L303" s="61"/>
      <c r="N303" s="62"/>
      <c r="O303" s="71"/>
      <c r="P303" s="261"/>
      <c r="Q303" s="261"/>
      <c r="R303" s="250"/>
      <c r="S303" s="261"/>
    </row>
    <row r="304" spans="7:19">
      <c r="G304" s="28"/>
      <c r="H304" s="32"/>
      <c r="L304" s="61"/>
      <c r="N304" s="62"/>
      <c r="O304" s="71"/>
      <c r="P304" s="261"/>
      <c r="Q304" s="261"/>
      <c r="R304" s="250"/>
      <c r="S304" s="261"/>
    </row>
    <row r="305" spans="7:19">
      <c r="G305" s="28"/>
      <c r="H305" s="32"/>
      <c r="L305" s="61"/>
      <c r="N305" s="62"/>
      <c r="O305" s="71"/>
      <c r="P305" s="261"/>
      <c r="Q305" s="261"/>
      <c r="R305" s="250"/>
      <c r="S305" s="261"/>
    </row>
    <row r="306" spans="7:19">
      <c r="G306" s="28"/>
      <c r="H306" s="32"/>
      <c r="L306" s="61"/>
      <c r="N306" s="62"/>
      <c r="O306" s="71"/>
      <c r="P306" s="261"/>
      <c r="Q306" s="261"/>
      <c r="R306" s="250"/>
      <c r="S306" s="261"/>
    </row>
    <row r="307" spans="7:19">
      <c r="G307" s="28"/>
      <c r="H307" s="32"/>
      <c r="L307" s="61"/>
      <c r="N307" s="62"/>
      <c r="O307" s="71"/>
      <c r="P307" s="261"/>
      <c r="Q307" s="261"/>
      <c r="R307" s="250"/>
      <c r="S307" s="261"/>
    </row>
    <row r="308" spans="7:19">
      <c r="G308" s="28"/>
      <c r="H308" s="32"/>
      <c r="L308" s="61"/>
      <c r="N308" s="62"/>
      <c r="O308" s="71"/>
      <c r="P308" s="261"/>
      <c r="Q308" s="261"/>
      <c r="R308" s="250"/>
      <c r="S308" s="261"/>
    </row>
    <row r="309" spans="7:19">
      <c r="G309" s="28"/>
      <c r="H309" s="32"/>
      <c r="L309" s="61"/>
      <c r="N309" s="62"/>
      <c r="O309" s="71"/>
      <c r="P309" s="261"/>
      <c r="Q309" s="261"/>
      <c r="R309" s="250"/>
      <c r="S309" s="261"/>
    </row>
    <row r="310" spans="7:19">
      <c r="G310" s="28"/>
      <c r="H310" s="32"/>
      <c r="L310" s="61"/>
      <c r="N310" s="62"/>
      <c r="O310" s="71"/>
      <c r="P310" s="261"/>
      <c r="Q310" s="261"/>
      <c r="R310" s="250"/>
      <c r="S310" s="261"/>
    </row>
    <row r="311" spans="7:19">
      <c r="G311" s="28"/>
      <c r="H311" s="32"/>
      <c r="L311" s="61"/>
      <c r="N311" s="62"/>
      <c r="O311" s="71"/>
      <c r="P311" s="261"/>
      <c r="Q311" s="261"/>
      <c r="R311" s="250"/>
      <c r="S311" s="261"/>
    </row>
    <row r="312" spans="7:19">
      <c r="G312" s="28"/>
      <c r="H312" s="32"/>
      <c r="L312" s="61"/>
      <c r="N312" s="62"/>
      <c r="O312" s="71"/>
      <c r="P312" s="261"/>
      <c r="Q312" s="261"/>
      <c r="R312" s="250"/>
      <c r="S312" s="261"/>
    </row>
    <row r="313" spans="7:19">
      <c r="G313" s="28"/>
      <c r="H313" s="32"/>
      <c r="L313" s="61"/>
      <c r="N313" s="62"/>
      <c r="O313" s="71"/>
      <c r="P313" s="261"/>
      <c r="Q313" s="261"/>
      <c r="R313" s="250"/>
      <c r="S313" s="261"/>
    </row>
    <row r="314" spans="7:19">
      <c r="G314" s="28"/>
      <c r="H314" s="32"/>
      <c r="L314" s="61"/>
      <c r="N314" s="62"/>
      <c r="O314" s="71"/>
      <c r="P314" s="261"/>
      <c r="Q314" s="261"/>
      <c r="R314" s="250"/>
      <c r="S314" s="261"/>
    </row>
    <row r="315" spans="7:19">
      <c r="G315" s="28"/>
      <c r="H315" s="32"/>
      <c r="L315" s="61"/>
      <c r="N315" s="62"/>
      <c r="O315" s="71"/>
      <c r="P315" s="261"/>
      <c r="Q315" s="261"/>
      <c r="R315" s="250"/>
      <c r="S315" s="261"/>
    </row>
  </sheetData>
  <autoFilter ref="A1:R212" xr:uid="{00000000-0009-0000-0000-00000C000000}"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72"/>
  <sheetViews>
    <sheetView zoomScaleNormal="100" zoomScaleSheetLayoutView="175" workbookViewId="0">
      <selection activeCell="I97" sqref="I1:I1048576"/>
    </sheetView>
  </sheetViews>
  <sheetFormatPr defaultRowHeight="14.25"/>
  <cols>
    <col min="2" max="2" width="12.75" style="261" customWidth="1"/>
    <col min="3" max="3" width="12.25" customWidth="1"/>
    <col min="4" max="5" width="9" customWidth="1"/>
    <col min="6" max="6" width="10.625" customWidth="1"/>
    <col min="7" max="8" width="9" customWidth="1"/>
    <col min="9" max="9" width="16.375" customWidth="1"/>
    <col min="10" max="10" width="15.75" style="261" customWidth="1"/>
  </cols>
  <sheetData>
    <row r="1" spans="1:10">
      <c r="A1" s="235" t="s">
        <v>6412</v>
      </c>
      <c r="B1" s="235" t="s">
        <v>6413</v>
      </c>
      <c r="C1" s="235" t="s">
        <v>6414</v>
      </c>
      <c r="D1" s="235" t="s">
        <v>6415</v>
      </c>
      <c r="E1" s="235" t="s">
        <v>6416</v>
      </c>
      <c r="F1" s="235" t="s">
        <v>6417</v>
      </c>
      <c r="G1" s="235" t="s">
        <v>6418</v>
      </c>
      <c r="H1" s="237" t="s">
        <v>6419</v>
      </c>
      <c r="I1" s="237" t="s">
        <v>6420</v>
      </c>
      <c r="J1" s="237" t="s">
        <v>6419</v>
      </c>
    </row>
    <row r="2" spans="1:10">
      <c r="A2" s="235">
        <v>1</v>
      </c>
      <c r="B2" s="307" t="s">
        <v>6421</v>
      </c>
      <c r="C2" s="236" t="s">
        <v>6422</v>
      </c>
      <c r="D2" s="235" t="s">
        <v>6423</v>
      </c>
      <c r="E2" s="235">
        <v>1</v>
      </c>
      <c r="F2" s="235">
        <v>924</v>
      </c>
      <c r="G2" s="235">
        <v>45.6</v>
      </c>
      <c r="H2" s="237">
        <v>1</v>
      </c>
      <c r="I2" s="247" t="s">
        <v>6424</v>
      </c>
      <c r="J2" s="183" t="s">
        <v>6425</v>
      </c>
    </row>
    <row r="3" spans="1:10">
      <c r="A3" s="235">
        <v>2</v>
      </c>
      <c r="B3" s="307" t="s">
        <v>6421</v>
      </c>
      <c r="C3" s="236" t="s">
        <v>6426</v>
      </c>
      <c r="D3" s="235" t="s">
        <v>6423</v>
      </c>
      <c r="E3" s="235">
        <v>1</v>
      </c>
      <c r="F3" s="235">
        <v>672</v>
      </c>
      <c r="G3" s="235">
        <v>44</v>
      </c>
      <c r="H3" s="237">
        <v>1</v>
      </c>
      <c r="I3" s="247" t="s">
        <v>6427</v>
      </c>
      <c r="J3" s="183" t="s">
        <v>6428</v>
      </c>
    </row>
    <row r="4" spans="1:10">
      <c r="A4" s="235">
        <v>3</v>
      </c>
      <c r="B4" s="307" t="s">
        <v>6421</v>
      </c>
      <c r="C4" s="236" t="s">
        <v>6429</v>
      </c>
      <c r="D4" s="235" t="s">
        <v>6430</v>
      </c>
      <c r="E4" s="235">
        <v>1</v>
      </c>
      <c r="F4" s="235">
        <v>78.3</v>
      </c>
      <c r="G4" s="235">
        <v>24</v>
      </c>
      <c r="H4" s="237">
        <v>1</v>
      </c>
      <c r="I4" s="247" t="s">
        <v>6431</v>
      </c>
      <c r="J4" s="183" t="s">
        <v>6432</v>
      </c>
    </row>
    <row r="5" spans="1:10">
      <c r="A5" s="235">
        <v>4</v>
      </c>
      <c r="B5" s="307" t="s">
        <v>6421</v>
      </c>
      <c r="C5" s="236" t="s">
        <v>6433</v>
      </c>
      <c r="D5" s="235" t="s">
        <v>6423</v>
      </c>
      <c r="E5" s="235">
        <v>1</v>
      </c>
      <c r="F5" s="235">
        <v>870</v>
      </c>
      <c r="G5" s="235">
        <v>47.7</v>
      </c>
      <c r="H5" s="237">
        <v>1</v>
      </c>
      <c r="I5" s="247" t="s">
        <v>6434</v>
      </c>
      <c r="J5" s="183" t="s">
        <v>6435</v>
      </c>
    </row>
    <row r="6" spans="1:10">
      <c r="A6" s="235">
        <v>5</v>
      </c>
      <c r="B6" s="307" t="s">
        <v>6421</v>
      </c>
      <c r="C6" s="236" t="s">
        <v>6436</v>
      </c>
      <c r="D6" s="235" t="s">
        <v>6423</v>
      </c>
      <c r="E6" s="235">
        <v>1</v>
      </c>
      <c r="F6" s="235">
        <v>212</v>
      </c>
      <c r="G6" s="235">
        <v>31</v>
      </c>
      <c r="H6" s="237">
        <v>1</v>
      </c>
      <c r="I6" s="247" t="s">
        <v>6437</v>
      </c>
      <c r="J6" s="183" t="s">
        <v>6438</v>
      </c>
    </row>
    <row r="7" spans="1:10">
      <c r="A7" s="235">
        <v>6</v>
      </c>
      <c r="B7" s="307" t="s">
        <v>6421</v>
      </c>
      <c r="C7" s="236" t="s">
        <v>6439</v>
      </c>
      <c r="D7" s="235" t="s">
        <v>6430</v>
      </c>
      <c r="E7" s="235">
        <v>1</v>
      </c>
      <c r="F7" s="235">
        <v>173</v>
      </c>
      <c r="G7" s="235">
        <v>66</v>
      </c>
      <c r="H7" s="237">
        <v>1</v>
      </c>
      <c r="I7" s="247" t="s">
        <v>6440</v>
      </c>
      <c r="J7" s="183" t="s">
        <v>6441</v>
      </c>
    </row>
    <row r="8" spans="1:10">
      <c r="A8" s="235">
        <v>7</v>
      </c>
      <c r="B8" s="307" t="s">
        <v>6421</v>
      </c>
      <c r="C8" s="236" t="s">
        <v>6442</v>
      </c>
      <c r="D8" s="235" t="s">
        <v>6423</v>
      </c>
      <c r="E8" s="235">
        <v>1</v>
      </c>
      <c r="F8" s="235">
        <v>125</v>
      </c>
      <c r="G8" s="235">
        <v>34</v>
      </c>
      <c r="H8" s="237">
        <v>1</v>
      </c>
      <c r="I8" s="247" t="s">
        <v>6443</v>
      </c>
      <c r="J8" s="183" t="s">
        <v>6444</v>
      </c>
    </row>
    <row r="9" spans="1:10">
      <c r="A9" s="235">
        <v>8</v>
      </c>
      <c r="B9" s="307" t="s">
        <v>6421</v>
      </c>
      <c r="C9" s="236" t="s">
        <v>6445</v>
      </c>
      <c r="D9" s="235" t="s">
        <v>6423</v>
      </c>
      <c r="E9" s="235">
        <v>1</v>
      </c>
      <c r="F9" s="235">
        <v>578</v>
      </c>
      <c r="G9" s="235">
        <v>46.5</v>
      </c>
      <c r="H9" s="237">
        <v>1</v>
      </c>
      <c r="I9" s="247" t="s">
        <v>6446</v>
      </c>
      <c r="J9" s="183" t="s">
        <v>6447</v>
      </c>
    </row>
    <row r="10" spans="1:10">
      <c r="A10" s="235">
        <v>9</v>
      </c>
      <c r="B10" s="307" t="s">
        <v>6421</v>
      </c>
      <c r="C10" s="248" t="s">
        <v>6448</v>
      </c>
      <c r="D10" s="235" t="s">
        <v>6423</v>
      </c>
      <c r="E10" s="235">
        <v>1</v>
      </c>
      <c r="F10" s="235">
        <v>352</v>
      </c>
      <c r="G10" s="235">
        <v>44.3</v>
      </c>
      <c r="H10" s="237">
        <v>1</v>
      </c>
      <c r="I10" s="249" t="s">
        <v>6449</v>
      </c>
      <c r="J10" s="183" t="s">
        <v>6450</v>
      </c>
    </row>
    <row r="11" spans="1:10">
      <c r="A11" s="235">
        <v>10</v>
      </c>
      <c r="B11" s="307" t="s">
        <v>6421</v>
      </c>
      <c r="C11" s="248" t="s">
        <v>6451</v>
      </c>
      <c r="D11" s="235" t="s">
        <v>6423</v>
      </c>
      <c r="E11" s="235">
        <v>1</v>
      </c>
      <c r="F11" s="235">
        <v>502</v>
      </c>
      <c r="G11" s="235">
        <v>46</v>
      </c>
      <c r="H11" s="237">
        <v>1</v>
      </c>
      <c r="I11" s="249" t="s">
        <v>6452</v>
      </c>
      <c r="J11" s="183" t="s">
        <v>6453</v>
      </c>
    </row>
    <row r="12" spans="1:10">
      <c r="A12" s="235">
        <v>11</v>
      </c>
      <c r="B12" s="307" t="s">
        <v>6421</v>
      </c>
      <c r="C12" s="248" t="s">
        <v>6454</v>
      </c>
      <c r="D12" s="235" t="s">
        <v>6455</v>
      </c>
      <c r="E12" s="235">
        <v>1</v>
      </c>
      <c r="F12" s="235">
        <v>112</v>
      </c>
      <c r="G12" s="235"/>
      <c r="H12" s="237">
        <v>1</v>
      </c>
      <c r="I12" s="249" t="s">
        <v>6456</v>
      </c>
      <c r="J12" s="183" t="s">
        <v>6457</v>
      </c>
    </row>
    <row r="13" spans="1:10">
      <c r="A13" s="235">
        <v>12</v>
      </c>
      <c r="B13" s="307" t="s">
        <v>6421</v>
      </c>
      <c r="C13" s="248" t="s">
        <v>6458</v>
      </c>
      <c r="D13" s="235" t="s">
        <v>6430</v>
      </c>
      <c r="E13" s="235">
        <v>1</v>
      </c>
      <c r="F13" s="235">
        <v>235</v>
      </c>
      <c r="G13" s="235">
        <v>87</v>
      </c>
      <c r="H13" s="237">
        <v>1</v>
      </c>
      <c r="I13" s="249" t="s">
        <v>6459</v>
      </c>
      <c r="J13" s="183" t="s">
        <v>6460</v>
      </c>
    </row>
    <row r="14" spans="1:10">
      <c r="A14" s="235">
        <v>13</v>
      </c>
      <c r="B14" s="307" t="s">
        <v>6421</v>
      </c>
      <c r="C14" s="248" t="s">
        <v>6461</v>
      </c>
      <c r="D14" s="235" t="s">
        <v>6423</v>
      </c>
      <c r="E14" s="235">
        <v>1</v>
      </c>
      <c r="F14" s="235">
        <v>230</v>
      </c>
      <c r="G14" s="235">
        <v>41.3</v>
      </c>
      <c r="H14" s="237">
        <v>1</v>
      </c>
      <c r="I14" s="249" t="s">
        <v>6462</v>
      </c>
      <c r="J14" s="183" t="s">
        <v>6463</v>
      </c>
    </row>
    <row r="15" spans="1:10">
      <c r="A15" s="235">
        <v>14</v>
      </c>
      <c r="B15" s="307" t="s">
        <v>6421</v>
      </c>
      <c r="C15" s="248" t="s">
        <v>6464</v>
      </c>
      <c r="D15" s="235" t="s">
        <v>6430</v>
      </c>
      <c r="E15" s="235">
        <v>1</v>
      </c>
      <c r="F15" s="235">
        <v>278</v>
      </c>
      <c r="G15" s="235">
        <v>188</v>
      </c>
      <c r="H15" s="237">
        <v>1</v>
      </c>
      <c r="I15" s="249" t="s">
        <v>6465</v>
      </c>
      <c r="J15" s="183" t="s">
        <v>6466</v>
      </c>
    </row>
    <row r="16" spans="1:10">
      <c r="A16" s="235">
        <v>15</v>
      </c>
      <c r="B16" s="307" t="s">
        <v>6421</v>
      </c>
      <c r="C16" s="248" t="s">
        <v>6467</v>
      </c>
      <c r="D16" s="235" t="s">
        <v>6430</v>
      </c>
      <c r="E16" s="235">
        <v>1</v>
      </c>
      <c r="F16" s="235">
        <v>169</v>
      </c>
      <c r="G16" s="235">
        <v>64</v>
      </c>
      <c r="H16" s="237">
        <v>1</v>
      </c>
      <c r="I16" s="249" t="s">
        <v>6468</v>
      </c>
      <c r="J16" s="183" t="s">
        <v>6469</v>
      </c>
    </row>
    <row r="17" spans="1:10">
      <c r="A17" s="235">
        <v>16</v>
      </c>
      <c r="B17" s="307" t="s">
        <v>6421</v>
      </c>
      <c r="C17" s="248" t="s">
        <v>6470</v>
      </c>
      <c r="D17" s="235" t="s">
        <v>6430</v>
      </c>
      <c r="E17" s="235">
        <v>1</v>
      </c>
      <c r="F17" s="235">
        <v>255</v>
      </c>
      <c r="G17" s="235">
        <v>76</v>
      </c>
      <c r="H17" s="237">
        <v>1</v>
      </c>
      <c r="I17" s="249" t="s">
        <v>6471</v>
      </c>
      <c r="J17" s="183" t="s">
        <v>6472</v>
      </c>
    </row>
    <row r="18" spans="1:10">
      <c r="A18" s="235">
        <v>17</v>
      </c>
      <c r="B18" s="307" t="s">
        <v>6421</v>
      </c>
      <c r="C18" s="236" t="s">
        <v>6473</v>
      </c>
      <c r="D18" s="236" t="s">
        <v>6430</v>
      </c>
      <c r="E18" s="236">
        <v>1</v>
      </c>
      <c r="F18" s="236">
        <v>182</v>
      </c>
      <c r="G18" s="236">
        <v>168</v>
      </c>
      <c r="H18" s="236">
        <v>1</v>
      </c>
      <c r="I18" s="247" t="s">
        <v>6474</v>
      </c>
      <c r="J18" s="247" t="s">
        <v>6475</v>
      </c>
    </row>
    <row r="19" spans="1:10">
      <c r="A19" s="235">
        <v>18</v>
      </c>
      <c r="B19" s="307" t="s">
        <v>6421</v>
      </c>
      <c r="C19" s="236" t="s">
        <v>6476</v>
      </c>
      <c r="D19" s="236" t="s">
        <v>6430</v>
      </c>
      <c r="E19" s="236">
        <v>1</v>
      </c>
      <c r="F19" s="236">
        <v>198</v>
      </c>
      <c r="G19" s="236">
        <v>170</v>
      </c>
      <c r="H19" s="236">
        <v>1</v>
      </c>
      <c r="I19" s="247" t="s">
        <v>6477</v>
      </c>
      <c r="J19" s="247" t="s">
        <v>6478</v>
      </c>
    </row>
    <row r="20" spans="1:10">
      <c r="A20" s="235">
        <v>19</v>
      </c>
      <c r="B20" s="307" t="s">
        <v>6421</v>
      </c>
      <c r="C20" s="236" t="s">
        <v>6479</v>
      </c>
      <c r="D20" s="236" t="s">
        <v>6430</v>
      </c>
      <c r="E20" s="236">
        <v>1</v>
      </c>
      <c r="F20" s="236">
        <v>179</v>
      </c>
      <c r="G20" s="236">
        <v>166</v>
      </c>
      <c r="H20" s="236">
        <v>1</v>
      </c>
      <c r="I20" s="247" t="s">
        <v>6480</v>
      </c>
      <c r="J20" s="247" t="s">
        <v>6481</v>
      </c>
    </row>
    <row r="21" spans="1:10">
      <c r="A21" s="235">
        <v>20</v>
      </c>
      <c r="B21" s="307" t="s">
        <v>6421</v>
      </c>
      <c r="C21" s="236" t="s">
        <v>6482</v>
      </c>
      <c r="D21" s="236" t="s">
        <v>6430</v>
      </c>
      <c r="E21" s="236">
        <v>1</v>
      </c>
      <c r="F21" s="236">
        <v>84.8</v>
      </c>
      <c r="G21" s="236">
        <v>30</v>
      </c>
      <c r="H21" s="236">
        <v>1</v>
      </c>
      <c r="I21" s="247" t="s">
        <v>6483</v>
      </c>
      <c r="J21" s="247" t="s">
        <v>6484</v>
      </c>
    </row>
    <row r="22" spans="1:10">
      <c r="A22" s="235">
        <v>21</v>
      </c>
      <c r="B22" s="307" t="s">
        <v>6421</v>
      </c>
      <c r="C22" s="235" t="s">
        <v>6485</v>
      </c>
      <c r="D22" s="235" t="s">
        <v>6430</v>
      </c>
      <c r="E22" s="235">
        <v>1</v>
      </c>
      <c r="F22" s="235">
        <v>172</v>
      </c>
      <c r="G22" s="235">
        <v>66</v>
      </c>
      <c r="H22" s="237">
        <v>1</v>
      </c>
      <c r="I22" s="183" t="s">
        <v>6486</v>
      </c>
      <c r="J22" s="183" t="s">
        <v>6487</v>
      </c>
    </row>
    <row r="23" spans="1:10">
      <c r="A23" s="235">
        <v>22</v>
      </c>
      <c r="B23" s="307" t="s">
        <v>6421</v>
      </c>
      <c r="C23" s="235" t="s">
        <v>6488</v>
      </c>
      <c r="D23" s="235" t="s">
        <v>6430</v>
      </c>
      <c r="E23" s="235">
        <v>1</v>
      </c>
      <c r="F23" s="235">
        <v>118</v>
      </c>
      <c r="G23" s="235">
        <v>75</v>
      </c>
      <c r="H23" s="237">
        <v>1</v>
      </c>
      <c r="I23" s="183" t="s">
        <v>6489</v>
      </c>
      <c r="J23" s="183" t="s">
        <v>6490</v>
      </c>
    </row>
    <row r="24" spans="1:10">
      <c r="A24" s="235">
        <v>23</v>
      </c>
      <c r="B24" s="307" t="s">
        <v>6421</v>
      </c>
      <c r="C24" s="235" t="s">
        <v>6491</v>
      </c>
      <c r="D24" s="235" t="s">
        <v>6423</v>
      </c>
      <c r="E24" s="235">
        <v>1</v>
      </c>
      <c r="F24" s="235">
        <v>97.2</v>
      </c>
      <c r="G24" s="235">
        <v>50</v>
      </c>
      <c r="H24" s="237">
        <v>1</v>
      </c>
      <c r="I24" s="183" t="s">
        <v>6492</v>
      </c>
      <c r="J24" s="183" t="s">
        <v>6493</v>
      </c>
    </row>
    <row r="25" spans="1:10">
      <c r="A25" s="235">
        <v>24</v>
      </c>
      <c r="B25" s="307" t="s">
        <v>6421</v>
      </c>
      <c r="C25" s="235" t="s">
        <v>6494</v>
      </c>
      <c r="D25" s="235" t="s">
        <v>6423</v>
      </c>
      <c r="E25" s="235">
        <v>1</v>
      </c>
      <c r="F25" s="235">
        <v>1564</v>
      </c>
      <c r="G25" s="235">
        <v>46</v>
      </c>
      <c r="H25" s="237">
        <v>1</v>
      </c>
      <c r="I25" s="183" t="s">
        <v>6495</v>
      </c>
      <c r="J25" s="183" t="s">
        <v>6496</v>
      </c>
    </row>
    <row r="26" spans="1:10">
      <c r="A26" s="235">
        <v>25</v>
      </c>
      <c r="B26" s="307" t="s">
        <v>6421</v>
      </c>
      <c r="C26" s="235" t="s">
        <v>6497</v>
      </c>
      <c r="D26" s="235" t="s">
        <v>6430</v>
      </c>
      <c r="E26" s="235">
        <v>1</v>
      </c>
      <c r="F26" s="235">
        <v>158</v>
      </c>
      <c r="G26" s="235">
        <v>160</v>
      </c>
      <c r="H26" s="237">
        <v>1</v>
      </c>
      <c r="I26" s="183" t="s">
        <v>6498</v>
      </c>
      <c r="J26" s="183" t="s">
        <v>6499</v>
      </c>
    </row>
    <row r="27" spans="1:10">
      <c r="A27" s="235">
        <v>26</v>
      </c>
      <c r="B27" s="307" t="s">
        <v>6421</v>
      </c>
      <c r="C27" s="235" t="s">
        <v>6500</v>
      </c>
      <c r="D27" s="235" t="s">
        <v>6423</v>
      </c>
      <c r="E27" s="235">
        <v>1</v>
      </c>
      <c r="F27" s="235">
        <v>448</v>
      </c>
      <c r="G27" s="235">
        <v>45.5</v>
      </c>
      <c r="H27" s="237">
        <v>1</v>
      </c>
      <c r="I27" s="183" t="s">
        <v>6501</v>
      </c>
      <c r="J27" s="183" t="s">
        <v>6502</v>
      </c>
    </row>
    <row r="28" spans="1:10">
      <c r="A28" s="235">
        <v>27</v>
      </c>
      <c r="B28" s="307" t="s">
        <v>6421</v>
      </c>
      <c r="C28" s="235" t="s">
        <v>6503</v>
      </c>
      <c r="D28" s="235" t="s">
        <v>6430</v>
      </c>
      <c r="E28" s="235">
        <v>1</v>
      </c>
      <c r="F28" s="235">
        <v>148</v>
      </c>
      <c r="G28" s="235">
        <v>60</v>
      </c>
      <c r="H28" s="237">
        <v>1</v>
      </c>
      <c r="I28" s="183" t="s">
        <v>6504</v>
      </c>
      <c r="J28" s="183" t="s">
        <v>6505</v>
      </c>
    </row>
    <row r="29" spans="1:10">
      <c r="A29" s="235">
        <v>28</v>
      </c>
      <c r="B29" s="307" t="s">
        <v>6421</v>
      </c>
      <c r="C29" s="235" t="s">
        <v>6506</v>
      </c>
      <c r="D29" s="235" t="s">
        <v>6423</v>
      </c>
      <c r="E29" s="235">
        <v>1</v>
      </c>
      <c r="F29" s="235">
        <v>664</v>
      </c>
      <c r="G29" s="235">
        <v>50</v>
      </c>
      <c r="H29" s="237">
        <v>1</v>
      </c>
      <c r="I29" s="183" t="s">
        <v>6507</v>
      </c>
      <c r="J29" s="183" t="s">
        <v>6508</v>
      </c>
    </row>
    <row r="30" spans="1:10">
      <c r="A30" s="235">
        <v>29</v>
      </c>
      <c r="B30" s="307" t="s">
        <v>6421</v>
      </c>
      <c r="C30" s="235" t="s">
        <v>6509</v>
      </c>
      <c r="D30" s="235" t="s">
        <v>6423</v>
      </c>
      <c r="E30" s="235">
        <v>1</v>
      </c>
      <c r="F30" s="235">
        <v>270</v>
      </c>
      <c r="G30" s="235">
        <v>35.200000000000003</v>
      </c>
      <c r="H30" s="237">
        <v>1</v>
      </c>
      <c r="I30" s="183" t="s">
        <v>6510</v>
      </c>
      <c r="J30" s="183" t="s">
        <v>6511</v>
      </c>
    </row>
    <row r="31" spans="1:10">
      <c r="A31" s="235">
        <v>30</v>
      </c>
      <c r="B31" s="307" t="s">
        <v>6421</v>
      </c>
      <c r="C31" s="235" t="s">
        <v>6512</v>
      </c>
      <c r="D31" s="235" t="s">
        <v>6430</v>
      </c>
      <c r="E31" s="235">
        <v>1</v>
      </c>
      <c r="F31" s="235">
        <v>247</v>
      </c>
      <c r="G31" s="235">
        <v>88</v>
      </c>
      <c r="H31" s="237">
        <v>1</v>
      </c>
      <c r="I31" s="183" t="s">
        <v>6513</v>
      </c>
      <c r="J31" s="183" t="s">
        <v>6514</v>
      </c>
    </row>
    <row r="32" spans="1:10">
      <c r="A32" s="235">
        <v>31</v>
      </c>
      <c r="B32" s="307" t="s">
        <v>6421</v>
      </c>
      <c r="C32" s="235" t="s">
        <v>6515</v>
      </c>
      <c r="D32" s="235" t="s">
        <v>6423</v>
      </c>
      <c r="E32" s="235">
        <v>1</v>
      </c>
      <c r="F32" s="235">
        <v>73.8</v>
      </c>
      <c r="G32" s="235">
        <v>23</v>
      </c>
      <c r="H32" s="237">
        <v>1</v>
      </c>
      <c r="I32" s="183" t="s">
        <v>6516</v>
      </c>
      <c r="J32" s="183" t="s">
        <v>6517</v>
      </c>
    </row>
    <row r="33" spans="1:10">
      <c r="A33" s="235">
        <v>32</v>
      </c>
      <c r="B33" s="307" t="s">
        <v>6421</v>
      </c>
      <c r="C33" s="235" t="s">
        <v>6518</v>
      </c>
      <c r="D33" s="235" t="s">
        <v>6423</v>
      </c>
      <c r="E33" s="235">
        <v>1</v>
      </c>
      <c r="F33" s="235">
        <v>760</v>
      </c>
      <c r="G33" s="235">
        <v>44.8</v>
      </c>
      <c r="H33" s="237">
        <v>1</v>
      </c>
      <c r="I33" s="183" t="s">
        <v>6519</v>
      </c>
      <c r="J33" s="183" t="s">
        <v>6520</v>
      </c>
    </row>
    <row r="34" spans="1:10">
      <c r="A34" s="235">
        <v>33</v>
      </c>
      <c r="B34" s="307" t="s">
        <v>6421</v>
      </c>
      <c r="C34" s="235" t="s">
        <v>6521</v>
      </c>
      <c r="D34" s="235" t="s">
        <v>6423</v>
      </c>
      <c r="E34" s="235">
        <v>1</v>
      </c>
      <c r="F34" s="235">
        <v>141</v>
      </c>
      <c r="G34" s="235">
        <v>21.6</v>
      </c>
      <c r="H34" s="237">
        <v>1</v>
      </c>
      <c r="I34" s="183" t="s">
        <v>6522</v>
      </c>
      <c r="J34" s="183" t="s">
        <v>6523</v>
      </c>
    </row>
    <row r="35" spans="1:10">
      <c r="A35" s="235">
        <v>34</v>
      </c>
      <c r="B35" s="307" t="s">
        <v>6421</v>
      </c>
      <c r="C35" s="235" t="s">
        <v>6524</v>
      </c>
      <c r="D35" s="235" t="s">
        <v>6423</v>
      </c>
      <c r="E35" s="235">
        <v>1</v>
      </c>
      <c r="F35" s="235">
        <v>300</v>
      </c>
      <c r="G35" s="235">
        <v>43.3</v>
      </c>
      <c r="H35" s="237">
        <v>1</v>
      </c>
      <c r="I35" s="183" t="s">
        <v>6525</v>
      </c>
      <c r="J35" s="183" t="s">
        <v>6526</v>
      </c>
    </row>
    <row r="36" spans="1:10">
      <c r="A36" s="235">
        <v>35</v>
      </c>
      <c r="B36" s="307" t="s">
        <v>6421</v>
      </c>
      <c r="C36" s="235" t="s">
        <v>6527</v>
      </c>
      <c r="D36" s="235" t="s">
        <v>6423</v>
      </c>
      <c r="E36" s="235">
        <v>1</v>
      </c>
      <c r="F36" s="235">
        <v>77.8</v>
      </c>
      <c r="G36" s="235">
        <v>25</v>
      </c>
      <c r="H36" s="237">
        <v>1</v>
      </c>
      <c r="I36" s="183" t="s">
        <v>6528</v>
      </c>
      <c r="J36" s="183" t="s">
        <v>6529</v>
      </c>
    </row>
    <row r="37" spans="1:10">
      <c r="A37" s="235">
        <v>36</v>
      </c>
      <c r="B37" s="307" t="s">
        <v>6421</v>
      </c>
      <c r="C37" s="235" t="s">
        <v>6530</v>
      </c>
      <c r="D37" s="235" t="s">
        <v>6423</v>
      </c>
      <c r="E37" s="235">
        <v>1</v>
      </c>
      <c r="F37" s="235">
        <v>294</v>
      </c>
      <c r="G37" s="235">
        <v>22</v>
      </c>
      <c r="H37" s="237">
        <v>1</v>
      </c>
      <c r="I37" s="183" t="s">
        <v>6531</v>
      </c>
      <c r="J37" s="183" t="s">
        <v>6532</v>
      </c>
    </row>
    <row r="38" spans="1:10">
      <c r="A38" s="235">
        <v>37</v>
      </c>
      <c r="B38" s="307" t="s">
        <v>6421</v>
      </c>
      <c r="C38" s="235" t="s">
        <v>6533</v>
      </c>
      <c r="D38" s="235" t="s">
        <v>6423</v>
      </c>
      <c r="E38" s="235">
        <v>1</v>
      </c>
      <c r="F38" s="235">
        <v>75.2</v>
      </c>
      <c r="G38" s="235">
        <v>50</v>
      </c>
      <c r="H38" s="237">
        <v>1</v>
      </c>
      <c r="I38" s="183" t="s">
        <v>6534</v>
      </c>
      <c r="J38" s="183" t="s">
        <v>6535</v>
      </c>
    </row>
    <row r="39" spans="1:10">
      <c r="A39" s="235">
        <v>38</v>
      </c>
      <c r="B39" s="307" t="s">
        <v>6421</v>
      </c>
      <c r="C39" s="235" t="s">
        <v>6536</v>
      </c>
      <c r="D39" s="235" t="s">
        <v>6430</v>
      </c>
      <c r="E39" s="235">
        <v>1</v>
      </c>
      <c r="F39" s="235">
        <v>187</v>
      </c>
      <c r="G39" s="235">
        <v>184</v>
      </c>
      <c r="H39" s="237">
        <v>1</v>
      </c>
      <c r="I39" s="183" t="s">
        <v>6537</v>
      </c>
      <c r="J39" s="183" t="s">
        <v>6538</v>
      </c>
    </row>
    <row r="40" spans="1:10">
      <c r="A40" s="235">
        <v>39</v>
      </c>
      <c r="B40" s="307" t="s">
        <v>6421</v>
      </c>
      <c r="C40" s="235" t="s">
        <v>6539</v>
      </c>
      <c r="D40" s="235" t="s">
        <v>6423</v>
      </c>
      <c r="E40" s="235">
        <v>1</v>
      </c>
      <c r="F40" s="235">
        <v>1212</v>
      </c>
      <c r="G40" s="235">
        <v>46</v>
      </c>
      <c r="H40" s="237">
        <v>1</v>
      </c>
      <c r="I40" s="183" t="s">
        <v>6540</v>
      </c>
      <c r="J40" s="183" t="s">
        <v>6541</v>
      </c>
    </row>
    <row r="41" spans="1:10">
      <c r="A41" s="235">
        <v>40</v>
      </c>
      <c r="B41" s="307" t="s">
        <v>6421</v>
      </c>
      <c r="C41" s="235" t="s">
        <v>6542</v>
      </c>
      <c r="D41" s="235" t="s">
        <v>6423</v>
      </c>
      <c r="E41" s="235">
        <v>1</v>
      </c>
      <c r="F41" s="235">
        <v>830</v>
      </c>
      <c r="G41" s="235">
        <v>47.6</v>
      </c>
      <c r="H41" s="237">
        <v>1</v>
      </c>
      <c r="I41" s="183" t="s">
        <v>6543</v>
      </c>
      <c r="J41" s="183" t="s">
        <v>6544</v>
      </c>
    </row>
    <row r="42" spans="1:10">
      <c r="A42" s="235">
        <v>41</v>
      </c>
      <c r="B42" s="235" t="s">
        <v>6545</v>
      </c>
      <c r="C42" s="236" t="s">
        <v>6546</v>
      </c>
      <c r="D42" s="235" t="s">
        <v>6423</v>
      </c>
      <c r="E42" s="235">
        <v>1</v>
      </c>
      <c r="F42" s="235">
        <v>888</v>
      </c>
      <c r="G42" s="235">
        <v>45.4</v>
      </c>
      <c r="H42" s="237">
        <v>2</v>
      </c>
      <c r="I42" s="247" t="s">
        <v>6547</v>
      </c>
      <c r="J42" s="183" t="s">
        <v>6425</v>
      </c>
    </row>
    <row r="43" spans="1:10">
      <c r="A43" s="235">
        <v>42</v>
      </c>
      <c r="B43" s="235" t="s">
        <v>6545</v>
      </c>
      <c r="C43" s="236" t="s">
        <v>6548</v>
      </c>
      <c r="D43" s="235" t="s">
        <v>6423</v>
      </c>
      <c r="E43" s="235">
        <v>1</v>
      </c>
      <c r="F43" s="235">
        <v>398</v>
      </c>
      <c r="G43" s="235">
        <v>40</v>
      </c>
      <c r="H43" s="237">
        <v>2</v>
      </c>
      <c r="I43" s="247" t="s">
        <v>6549</v>
      </c>
      <c r="J43" s="183" t="s">
        <v>6428</v>
      </c>
    </row>
    <row r="44" spans="1:10">
      <c r="A44" s="235">
        <v>43</v>
      </c>
      <c r="B44" s="235" t="s">
        <v>6545</v>
      </c>
      <c r="C44" s="236" t="s">
        <v>6550</v>
      </c>
      <c r="D44" s="235" t="s">
        <v>6430</v>
      </c>
      <c r="E44" s="235">
        <v>1</v>
      </c>
      <c r="F44" s="235">
        <v>113</v>
      </c>
      <c r="G44" s="235">
        <v>73</v>
      </c>
      <c r="H44" s="237">
        <v>2</v>
      </c>
      <c r="I44" s="247" t="s">
        <v>6551</v>
      </c>
      <c r="J44" s="183" t="s">
        <v>6432</v>
      </c>
    </row>
    <row r="45" spans="1:10">
      <c r="A45" s="235">
        <v>44</v>
      </c>
      <c r="B45" s="235" t="s">
        <v>6545</v>
      </c>
      <c r="C45" s="236" t="s">
        <v>6552</v>
      </c>
      <c r="D45" s="235" t="s">
        <v>6423</v>
      </c>
      <c r="E45" s="235">
        <v>1</v>
      </c>
      <c r="F45" s="235">
        <v>1360</v>
      </c>
      <c r="G45" s="235">
        <v>48</v>
      </c>
      <c r="H45" s="237">
        <v>2</v>
      </c>
      <c r="I45" s="247" t="s">
        <v>6553</v>
      </c>
      <c r="J45" s="183" t="s">
        <v>6435</v>
      </c>
    </row>
    <row r="46" spans="1:10">
      <c r="A46" s="235">
        <v>45</v>
      </c>
      <c r="B46" s="235" t="s">
        <v>6545</v>
      </c>
      <c r="C46" s="236" t="s">
        <v>6554</v>
      </c>
      <c r="D46" s="235" t="s">
        <v>6423</v>
      </c>
      <c r="E46" s="235">
        <v>1</v>
      </c>
      <c r="F46" s="235">
        <v>120</v>
      </c>
      <c r="G46" s="235">
        <v>33</v>
      </c>
      <c r="H46" s="237">
        <v>2</v>
      </c>
      <c r="I46" s="247" t="s">
        <v>6555</v>
      </c>
      <c r="J46" s="183" t="s">
        <v>6438</v>
      </c>
    </row>
    <row r="47" spans="1:10">
      <c r="A47" s="235">
        <v>46</v>
      </c>
      <c r="B47" s="235" t="s">
        <v>6545</v>
      </c>
      <c r="C47" s="236" t="s">
        <v>6556</v>
      </c>
      <c r="D47" s="235" t="s">
        <v>6430</v>
      </c>
      <c r="E47" s="235">
        <v>1</v>
      </c>
      <c r="F47" s="235">
        <v>52.4</v>
      </c>
      <c r="G47" s="235">
        <v>46</v>
      </c>
      <c r="H47" s="237">
        <v>2</v>
      </c>
      <c r="I47" s="247" t="s">
        <v>6557</v>
      </c>
      <c r="J47" s="183" t="s">
        <v>6441</v>
      </c>
    </row>
    <row r="48" spans="1:10">
      <c r="A48" s="235">
        <v>47</v>
      </c>
      <c r="B48" s="235" t="s">
        <v>6545</v>
      </c>
      <c r="C48" s="236" t="s">
        <v>6558</v>
      </c>
      <c r="D48" s="235" t="s">
        <v>6423</v>
      </c>
      <c r="E48" s="235">
        <v>1</v>
      </c>
      <c r="F48" s="235">
        <v>538</v>
      </c>
      <c r="G48" s="235">
        <v>42</v>
      </c>
      <c r="H48" s="237">
        <v>2</v>
      </c>
      <c r="I48" s="247" t="s">
        <v>6559</v>
      </c>
      <c r="J48" s="183" t="s">
        <v>6444</v>
      </c>
    </row>
    <row r="49" spans="1:10">
      <c r="A49" s="235">
        <v>48</v>
      </c>
      <c r="B49" s="235" t="s">
        <v>6545</v>
      </c>
      <c r="C49" s="236" t="s">
        <v>6560</v>
      </c>
      <c r="D49" s="235" t="s">
        <v>6423</v>
      </c>
      <c r="E49" s="235">
        <v>1</v>
      </c>
      <c r="F49" s="235">
        <v>143</v>
      </c>
      <c r="G49" s="235">
        <v>36</v>
      </c>
      <c r="H49" s="237">
        <v>2</v>
      </c>
      <c r="I49" s="247" t="s">
        <v>6561</v>
      </c>
      <c r="J49" s="183" t="s">
        <v>6447</v>
      </c>
    </row>
    <row r="50" spans="1:10">
      <c r="A50" s="235">
        <v>49</v>
      </c>
      <c r="B50" s="235" t="s">
        <v>6545</v>
      </c>
      <c r="C50" s="248" t="s">
        <v>6562</v>
      </c>
      <c r="D50" s="235" t="s">
        <v>6423</v>
      </c>
      <c r="E50" s="235">
        <v>1</v>
      </c>
      <c r="F50" s="235">
        <v>224</v>
      </c>
      <c r="G50" s="235">
        <v>41</v>
      </c>
      <c r="H50" s="237">
        <v>2</v>
      </c>
      <c r="I50" s="249" t="s">
        <v>6563</v>
      </c>
      <c r="J50" s="183" t="s">
        <v>6450</v>
      </c>
    </row>
    <row r="51" spans="1:10">
      <c r="A51" s="235">
        <v>50</v>
      </c>
      <c r="B51" s="235" t="s">
        <v>6545</v>
      </c>
      <c r="C51" s="248" t="s">
        <v>6564</v>
      </c>
      <c r="D51" s="235" t="s">
        <v>6423</v>
      </c>
      <c r="E51" s="235">
        <v>1</v>
      </c>
      <c r="F51" s="235">
        <v>144</v>
      </c>
      <c r="G51" s="235">
        <v>36</v>
      </c>
      <c r="H51" s="237">
        <v>2</v>
      </c>
      <c r="I51" s="249" t="s">
        <v>6565</v>
      </c>
      <c r="J51" s="183" t="s">
        <v>6453</v>
      </c>
    </row>
    <row r="52" spans="1:10">
      <c r="A52" s="235">
        <v>51</v>
      </c>
      <c r="B52" s="235" t="s">
        <v>6545</v>
      </c>
      <c r="C52" s="248" t="s">
        <v>6566</v>
      </c>
      <c r="D52" s="235" t="s">
        <v>6455</v>
      </c>
      <c r="E52" s="235">
        <v>1</v>
      </c>
      <c r="F52" s="235">
        <v>83</v>
      </c>
      <c r="G52" s="235"/>
      <c r="H52" s="237">
        <v>2</v>
      </c>
      <c r="I52" s="249" t="s">
        <v>6567</v>
      </c>
      <c r="J52" s="183" t="s">
        <v>6457</v>
      </c>
    </row>
    <row r="53" spans="1:10">
      <c r="A53" s="235">
        <v>52</v>
      </c>
      <c r="B53" s="235" t="s">
        <v>6545</v>
      </c>
      <c r="C53" s="248" t="s">
        <v>6568</v>
      </c>
      <c r="D53" s="235" t="s">
        <v>6430</v>
      </c>
      <c r="E53" s="235">
        <v>1</v>
      </c>
      <c r="F53" s="235">
        <v>144</v>
      </c>
      <c r="G53" s="235">
        <v>58</v>
      </c>
      <c r="H53" s="237">
        <v>2</v>
      </c>
      <c r="I53" s="249" t="s">
        <v>6569</v>
      </c>
      <c r="J53" s="183" t="s">
        <v>6460</v>
      </c>
    </row>
    <row r="54" spans="1:10">
      <c r="A54" s="235">
        <v>53</v>
      </c>
      <c r="B54" s="235" t="s">
        <v>6545</v>
      </c>
      <c r="C54" s="248" t="s">
        <v>6570</v>
      </c>
      <c r="D54" s="235" t="s">
        <v>6423</v>
      </c>
      <c r="E54" s="235">
        <v>1</v>
      </c>
      <c r="F54" s="235">
        <v>242</v>
      </c>
      <c r="G54" s="235">
        <v>41.7</v>
      </c>
      <c r="H54" s="237">
        <v>2</v>
      </c>
      <c r="I54" s="249" t="s">
        <v>6571</v>
      </c>
      <c r="J54" s="183" t="s">
        <v>6463</v>
      </c>
    </row>
    <row r="55" spans="1:10">
      <c r="A55" s="235">
        <v>54</v>
      </c>
      <c r="B55" s="235" t="s">
        <v>6545</v>
      </c>
      <c r="C55" s="248" t="s">
        <v>6572</v>
      </c>
      <c r="D55" s="235" t="s">
        <v>6430</v>
      </c>
      <c r="E55" s="235">
        <v>1</v>
      </c>
      <c r="F55" s="235">
        <v>469</v>
      </c>
      <c r="G55" s="235">
        <v>94</v>
      </c>
      <c r="H55" s="237">
        <v>2</v>
      </c>
      <c r="I55" s="249" t="s">
        <v>6573</v>
      </c>
      <c r="J55" s="183" t="s">
        <v>6466</v>
      </c>
    </row>
    <row r="56" spans="1:10">
      <c r="A56" s="235">
        <v>55</v>
      </c>
      <c r="B56" s="235" t="s">
        <v>6545</v>
      </c>
      <c r="C56" s="248" t="s">
        <v>6574</v>
      </c>
      <c r="D56" s="235" t="s">
        <v>6430</v>
      </c>
      <c r="E56" s="235">
        <v>1</v>
      </c>
      <c r="F56" s="235">
        <v>264</v>
      </c>
      <c r="G56" s="235">
        <v>78</v>
      </c>
      <c r="H56" s="237">
        <v>2</v>
      </c>
      <c r="I56" s="249" t="s">
        <v>6575</v>
      </c>
      <c r="J56" s="183" t="s">
        <v>6469</v>
      </c>
    </row>
    <row r="57" spans="1:10">
      <c r="A57" s="235">
        <v>56</v>
      </c>
      <c r="B57" s="235" t="s">
        <v>6545</v>
      </c>
      <c r="C57" s="248" t="s">
        <v>6576</v>
      </c>
      <c r="D57" s="235" t="s">
        <v>6430</v>
      </c>
      <c r="E57" s="235">
        <v>1</v>
      </c>
      <c r="F57" s="235">
        <v>93.4</v>
      </c>
      <c r="G57" s="235">
        <v>36</v>
      </c>
      <c r="H57" s="237">
        <v>2</v>
      </c>
      <c r="I57" s="249" t="s">
        <v>6577</v>
      </c>
      <c r="J57" s="183" t="s">
        <v>6472</v>
      </c>
    </row>
    <row r="58" spans="1:10">
      <c r="A58" s="235">
        <v>57</v>
      </c>
      <c r="B58" s="235" t="s">
        <v>6545</v>
      </c>
      <c r="C58" s="236" t="s">
        <v>6578</v>
      </c>
      <c r="D58" s="236" t="s">
        <v>6430</v>
      </c>
      <c r="E58" s="236">
        <v>1</v>
      </c>
      <c r="F58" s="236">
        <v>197</v>
      </c>
      <c r="G58" s="236">
        <v>170</v>
      </c>
      <c r="H58" s="236">
        <v>2</v>
      </c>
      <c r="I58" s="247" t="s">
        <v>6579</v>
      </c>
      <c r="J58" s="247" t="s">
        <v>6475</v>
      </c>
    </row>
    <row r="59" spans="1:10">
      <c r="A59" s="235">
        <v>58</v>
      </c>
      <c r="B59" s="235" t="s">
        <v>6545</v>
      </c>
      <c r="C59" s="236" t="s">
        <v>6580</v>
      </c>
      <c r="D59" s="236" t="s">
        <v>6430</v>
      </c>
      <c r="E59" s="236">
        <v>1</v>
      </c>
      <c r="F59" s="236">
        <v>242</v>
      </c>
      <c r="G59" s="236">
        <v>64</v>
      </c>
      <c r="H59" s="236">
        <v>2</v>
      </c>
      <c r="I59" s="247" t="s">
        <v>6581</v>
      </c>
      <c r="J59" s="247" t="s">
        <v>6478</v>
      </c>
    </row>
    <row r="60" spans="1:10">
      <c r="A60" s="235">
        <v>59</v>
      </c>
      <c r="B60" s="235" t="s">
        <v>6545</v>
      </c>
      <c r="C60" s="236" t="s">
        <v>6582</v>
      </c>
      <c r="D60" s="236" t="s">
        <v>6430</v>
      </c>
      <c r="E60" s="236">
        <v>1</v>
      </c>
      <c r="F60" s="236">
        <v>462</v>
      </c>
      <c r="G60" s="236">
        <v>82</v>
      </c>
      <c r="H60" s="236">
        <v>2</v>
      </c>
      <c r="I60" s="247" t="s">
        <v>6583</v>
      </c>
      <c r="J60" s="247" t="s">
        <v>6481</v>
      </c>
    </row>
    <row r="61" spans="1:10">
      <c r="A61" s="235">
        <v>60</v>
      </c>
      <c r="B61" s="235" t="s">
        <v>6545</v>
      </c>
      <c r="C61" s="236" t="s">
        <v>6584</v>
      </c>
      <c r="D61" s="236" t="s">
        <v>6430</v>
      </c>
      <c r="E61" s="236">
        <v>1</v>
      </c>
      <c r="F61" s="236">
        <v>122</v>
      </c>
      <c r="G61" s="236">
        <v>75</v>
      </c>
      <c r="H61" s="236">
        <v>2</v>
      </c>
      <c r="I61" s="247" t="s">
        <v>6585</v>
      </c>
      <c r="J61" s="247" t="s">
        <v>6484</v>
      </c>
    </row>
    <row r="62" spans="1:10">
      <c r="A62" s="235">
        <v>61</v>
      </c>
      <c r="B62" s="235" t="s">
        <v>6545</v>
      </c>
      <c r="C62" s="235" t="s">
        <v>6586</v>
      </c>
      <c r="D62" s="235" t="s">
        <v>6430</v>
      </c>
      <c r="E62" s="235">
        <v>1</v>
      </c>
      <c r="F62" s="235">
        <v>235</v>
      </c>
      <c r="G62" s="235">
        <v>74</v>
      </c>
      <c r="H62" s="237">
        <v>2</v>
      </c>
      <c r="I62" s="183" t="s">
        <v>6587</v>
      </c>
      <c r="J62" s="183" t="s">
        <v>6487</v>
      </c>
    </row>
    <row r="63" spans="1:10">
      <c r="A63" s="235">
        <v>62</v>
      </c>
      <c r="B63" s="235" t="s">
        <v>6545</v>
      </c>
      <c r="C63" s="235" t="s">
        <v>6588</v>
      </c>
      <c r="D63" s="235" t="s">
        <v>6430</v>
      </c>
      <c r="E63" s="235">
        <v>1</v>
      </c>
      <c r="F63" s="235">
        <v>114</v>
      </c>
      <c r="G63" s="235">
        <v>48</v>
      </c>
      <c r="H63" s="237">
        <v>2</v>
      </c>
      <c r="I63" s="183" t="s">
        <v>6589</v>
      </c>
      <c r="J63" s="183" t="s">
        <v>6490</v>
      </c>
    </row>
    <row r="64" spans="1:10">
      <c r="A64" s="235">
        <v>63</v>
      </c>
      <c r="B64" s="235" t="s">
        <v>6545</v>
      </c>
      <c r="C64" s="235" t="s">
        <v>6590</v>
      </c>
      <c r="D64" s="235" t="s">
        <v>6423</v>
      </c>
      <c r="E64" s="235">
        <v>1</v>
      </c>
      <c r="F64" s="235">
        <v>138</v>
      </c>
      <c r="G64" s="235">
        <v>50</v>
      </c>
      <c r="H64" s="237">
        <v>2</v>
      </c>
      <c r="I64" s="183" t="s">
        <v>6591</v>
      </c>
      <c r="J64" s="183" t="s">
        <v>6493</v>
      </c>
    </row>
    <row r="65" spans="1:10">
      <c r="A65" s="235">
        <v>64</v>
      </c>
      <c r="B65" s="235" t="s">
        <v>6545</v>
      </c>
      <c r="C65" s="235" t="s">
        <v>6592</v>
      </c>
      <c r="D65" s="235" t="s">
        <v>6423</v>
      </c>
      <c r="E65" s="235">
        <v>1</v>
      </c>
      <c r="F65" s="235">
        <v>390</v>
      </c>
      <c r="G65" s="235">
        <v>44.8</v>
      </c>
      <c r="H65" s="237">
        <v>2</v>
      </c>
      <c r="I65" s="183" t="s">
        <v>6593</v>
      </c>
      <c r="J65" s="183" t="s">
        <v>6496</v>
      </c>
    </row>
    <row r="66" spans="1:10">
      <c r="A66" s="235">
        <v>65</v>
      </c>
      <c r="B66" s="235" t="s">
        <v>6545</v>
      </c>
      <c r="C66" s="235" t="s">
        <v>6594</v>
      </c>
      <c r="D66" s="235" t="s">
        <v>6430</v>
      </c>
      <c r="E66" s="235">
        <v>1</v>
      </c>
      <c r="F66" s="235">
        <v>30.6</v>
      </c>
      <c r="G66" s="235">
        <v>70</v>
      </c>
      <c r="H66" s="237">
        <v>2</v>
      </c>
      <c r="I66" s="183" t="s">
        <v>6595</v>
      </c>
      <c r="J66" s="183" t="s">
        <v>6499</v>
      </c>
    </row>
    <row r="67" spans="1:10">
      <c r="A67" s="235">
        <v>66</v>
      </c>
      <c r="B67" s="235" t="s">
        <v>6545</v>
      </c>
      <c r="C67" s="235" t="s">
        <v>6596</v>
      </c>
      <c r="D67" s="235" t="s">
        <v>6423</v>
      </c>
      <c r="E67" s="235">
        <v>1</v>
      </c>
      <c r="F67" s="235">
        <v>466</v>
      </c>
      <c r="G67" s="235">
        <v>41.4</v>
      </c>
      <c r="H67" s="237">
        <v>2</v>
      </c>
      <c r="I67" s="183" t="s">
        <v>6597</v>
      </c>
      <c r="J67" s="183" t="s">
        <v>6502</v>
      </c>
    </row>
    <row r="68" spans="1:10">
      <c r="A68" s="235">
        <v>67</v>
      </c>
      <c r="B68" s="235" t="s">
        <v>6545</v>
      </c>
      <c r="C68" s="235" t="s">
        <v>6598</v>
      </c>
      <c r="D68" s="235" t="s">
        <v>6430</v>
      </c>
      <c r="E68" s="235">
        <v>1</v>
      </c>
      <c r="F68" s="235">
        <v>76</v>
      </c>
      <c r="G68" s="235">
        <v>61</v>
      </c>
      <c r="H68" s="237">
        <v>2</v>
      </c>
      <c r="I68" s="183" t="s">
        <v>6599</v>
      </c>
      <c r="J68" s="183" t="s">
        <v>6505</v>
      </c>
    </row>
    <row r="69" spans="1:10">
      <c r="A69" s="235">
        <v>68</v>
      </c>
      <c r="B69" s="235" t="s">
        <v>6545</v>
      </c>
      <c r="C69" s="235" t="s">
        <v>6600</v>
      </c>
      <c r="D69" s="235" t="s">
        <v>6423</v>
      </c>
      <c r="E69" s="235">
        <v>1</v>
      </c>
      <c r="F69" s="235">
        <v>464</v>
      </c>
      <c r="G69" s="235">
        <v>50</v>
      </c>
      <c r="H69" s="237">
        <v>2</v>
      </c>
      <c r="I69" s="183" t="s">
        <v>6601</v>
      </c>
      <c r="J69" s="183" t="s">
        <v>6508</v>
      </c>
    </row>
    <row r="70" spans="1:10">
      <c r="A70" s="235">
        <v>69</v>
      </c>
      <c r="B70" s="235" t="s">
        <v>6545</v>
      </c>
      <c r="C70" s="235" t="s">
        <v>6602</v>
      </c>
      <c r="D70" s="235" t="s">
        <v>6423</v>
      </c>
      <c r="E70" s="235">
        <v>1</v>
      </c>
      <c r="F70" s="235">
        <v>398</v>
      </c>
      <c r="G70" s="235">
        <v>35</v>
      </c>
      <c r="H70" s="237">
        <v>2</v>
      </c>
      <c r="I70" s="183" t="s">
        <v>6603</v>
      </c>
      <c r="J70" s="183" t="s">
        <v>6511</v>
      </c>
    </row>
    <row r="71" spans="1:10">
      <c r="A71" s="235">
        <v>70</v>
      </c>
      <c r="B71" s="235" t="s">
        <v>6545</v>
      </c>
      <c r="C71" s="235" t="s">
        <v>6604</v>
      </c>
      <c r="D71" s="235" t="s">
        <v>6430</v>
      </c>
      <c r="E71" s="235">
        <v>1</v>
      </c>
      <c r="F71" s="235">
        <v>228</v>
      </c>
      <c r="G71" s="235">
        <v>61</v>
      </c>
      <c r="H71" s="237">
        <v>2</v>
      </c>
      <c r="I71" s="183" t="s">
        <v>6605</v>
      </c>
      <c r="J71" s="183" t="s">
        <v>6514</v>
      </c>
    </row>
    <row r="72" spans="1:10">
      <c r="A72" s="235">
        <v>71</v>
      </c>
      <c r="B72" s="235" t="s">
        <v>6545</v>
      </c>
      <c r="C72" s="235" t="s">
        <v>6606</v>
      </c>
      <c r="D72" s="235" t="s">
        <v>6423</v>
      </c>
      <c r="E72" s="235">
        <v>1</v>
      </c>
      <c r="F72" s="235">
        <v>374</v>
      </c>
      <c r="G72" s="235">
        <v>44.5</v>
      </c>
      <c r="H72" s="237">
        <v>2</v>
      </c>
      <c r="I72" s="183" t="s">
        <v>6607</v>
      </c>
      <c r="J72" s="183" t="s">
        <v>6517</v>
      </c>
    </row>
    <row r="73" spans="1:10">
      <c r="A73" s="235">
        <v>72</v>
      </c>
      <c r="B73" s="235" t="s">
        <v>6545</v>
      </c>
      <c r="C73" s="235" t="s">
        <v>6608</v>
      </c>
      <c r="D73" s="235" t="s">
        <v>6423</v>
      </c>
      <c r="E73" s="235">
        <v>1</v>
      </c>
      <c r="F73" s="235">
        <v>360</v>
      </c>
      <c r="G73" s="235">
        <v>38.799999999999997</v>
      </c>
      <c r="H73" s="237">
        <v>2</v>
      </c>
      <c r="I73" s="183" t="s">
        <v>6609</v>
      </c>
      <c r="J73" s="183" t="s">
        <v>6520</v>
      </c>
    </row>
    <row r="74" spans="1:10">
      <c r="A74" s="235">
        <v>73</v>
      </c>
      <c r="B74" s="235" t="s">
        <v>6545</v>
      </c>
      <c r="C74" s="235" t="s">
        <v>6610</v>
      </c>
      <c r="D74" s="235" t="s">
        <v>6423</v>
      </c>
      <c r="E74" s="235">
        <v>1</v>
      </c>
      <c r="F74" s="235">
        <v>133</v>
      </c>
      <c r="G74" s="235">
        <v>35</v>
      </c>
      <c r="H74" s="237">
        <v>2</v>
      </c>
      <c r="I74" s="183" t="s">
        <v>6611</v>
      </c>
      <c r="J74" s="183" t="s">
        <v>6523</v>
      </c>
    </row>
    <row r="75" spans="1:10">
      <c r="A75" s="235">
        <v>74</v>
      </c>
      <c r="B75" s="235" t="s">
        <v>6545</v>
      </c>
      <c r="C75" s="235" t="s">
        <v>6612</v>
      </c>
      <c r="D75" s="235" t="s">
        <v>6423</v>
      </c>
      <c r="E75" s="235">
        <v>1</v>
      </c>
      <c r="F75" s="235">
        <v>282</v>
      </c>
      <c r="G75" s="235">
        <v>36</v>
      </c>
      <c r="H75" s="237">
        <v>2</v>
      </c>
      <c r="I75" s="183" t="s">
        <v>6613</v>
      </c>
      <c r="J75" s="183" t="s">
        <v>6526</v>
      </c>
    </row>
    <row r="76" spans="1:10">
      <c r="A76" s="235">
        <v>75</v>
      </c>
      <c r="B76" s="235" t="s">
        <v>6545</v>
      </c>
      <c r="C76" s="235" t="s">
        <v>6614</v>
      </c>
      <c r="D76" s="235" t="s">
        <v>6423</v>
      </c>
      <c r="E76" s="235">
        <v>1</v>
      </c>
      <c r="F76" s="235">
        <v>113</v>
      </c>
      <c r="G76" s="235">
        <v>32</v>
      </c>
      <c r="H76" s="237">
        <v>2</v>
      </c>
      <c r="I76" s="183" t="s">
        <v>6615</v>
      </c>
      <c r="J76" s="183" t="s">
        <v>6529</v>
      </c>
    </row>
    <row r="77" spans="1:10">
      <c r="A77" s="235">
        <v>76</v>
      </c>
      <c r="B77" s="235" t="s">
        <v>6545</v>
      </c>
      <c r="C77" s="235" t="s">
        <v>6616</v>
      </c>
      <c r="D77" s="235" t="s">
        <v>6423</v>
      </c>
      <c r="E77" s="235">
        <v>1</v>
      </c>
      <c r="F77" s="235">
        <v>155</v>
      </c>
      <c r="G77" s="235">
        <v>24</v>
      </c>
      <c r="H77" s="237">
        <v>2</v>
      </c>
      <c r="I77" s="183" t="s">
        <v>6617</v>
      </c>
      <c r="J77" s="183" t="s">
        <v>6532</v>
      </c>
    </row>
    <row r="78" spans="1:10">
      <c r="A78" s="235">
        <v>77</v>
      </c>
      <c r="B78" s="235" t="s">
        <v>6545</v>
      </c>
      <c r="C78" s="235" t="s">
        <v>6618</v>
      </c>
      <c r="D78" s="235" t="s">
        <v>6423</v>
      </c>
      <c r="E78" s="235">
        <v>1</v>
      </c>
      <c r="F78" s="235">
        <v>93.4</v>
      </c>
      <c r="G78" s="235">
        <v>50</v>
      </c>
      <c r="H78" s="237">
        <v>2</v>
      </c>
      <c r="I78" s="183" t="s">
        <v>6619</v>
      </c>
      <c r="J78" s="183" t="s">
        <v>6535</v>
      </c>
    </row>
    <row r="79" spans="1:10">
      <c r="A79" s="235">
        <v>78</v>
      </c>
      <c r="B79" s="235" t="s">
        <v>6545</v>
      </c>
      <c r="C79" s="235" t="s">
        <v>6620</v>
      </c>
      <c r="D79" s="235" t="s">
        <v>6430</v>
      </c>
      <c r="E79" s="235">
        <v>1</v>
      </c>
      <c r="F79" s="235">
        <v>78.599999999999994</v>
      </c>
      <c r="G79" s="235">
        <v>62</v>
      </c>
      <c r="H79" s="237">
        <v>2</v>
      </c>
      <c r="I79" s="183" t="s">
        <v>6621</v>
      </c>
      <c r="J79" s="183" t="s">
        <v>6538</v>
      </c>
    </row>
    <row r="80" spans="1:10">
      <c r="A80" s="235">
        <v>79</v>
      </c>
      <c r="B80" s="235" t="s">
        <v>6545</v>
      </c>
      <c r="C80" s="235" t="s">
        <v>6622</v>
      </c>
      <c r="D80" s="235" t="s">
        <v>6423</v>
      </c>
      <c r="E80" s="235">
        <v>1</v>
      </c>
      <c r="F80" s="235">
        <v>350</v>
      </c>
      <c r="G80" s="235">
        <v>44.3</v>
      </c>
      <c r="H80" s="237">
        <v>2</v>
      </c>
      <c r="I80" s="183" t="s">
        <v>6623</v>
      </c>
      <c r="J80" s="183" t="s">
        <v>6541</v>
      </c>
    </row>
    <row r="81" spans="1:10">
      <c r="A81" s="235">
        <v>80</v>
      </c>
      <c r="B81" s="235" t="s">
        <v>6545</v>
      </c>
      <c r="C81" s="235" t="s">
        <v>6624</v>
      </c>
      <c r="D81" s="235" t="s">
        <v>6423</v>
      </c>
      <c r="E81" s="235">
        <v>1</v>
      </c>
      <c r="F81" s="235">
        <v>290</v>
      </c>
      <c r="G81" s="235">
        <v>43</v>
      </c>
      <c r="H81" s="237">
        <v>2</v>
      </c>
      <c r="I81" s="183" t="s">
        <v>6625</v>
      </c>
      <c r="J81" s="183" t="s">
        <v>6544</v>
      </c>
    </row>
    <row r="82" spans="1:10">
      <c r="A82" s="236">
        <v>81</v>
      </c>
      <c r="B82" s="307" t="s">
        <v>6421</v>
      </c>
      <c r="C82" s="235" t="s">
        <v>6497</v>
      </c>
      <c r="D82" s="235" t="s">
        <v>6423</v>
      </c>
      <c r="E82" s="235">
        <v>1</v>
      </c>
      <c r="F82" s="235">
        <v>67.2</v>
      </c>
      <c r="G82" s="235">
        <v>50</v>
      </c>
      <c r="H82" s="237">
        <v>1</v>
      </c>
      <c r="I82" s="183" t="s">
        <v>6626</v>
      </c>
      <c r="J82" s="183" t="s">
        <v>6499</v>
      </c>
    </row>
    <row r="83" spans="1:10">
      <c r="A83" s="236">
        <v>82</v>
      </c>
      <c r="B83" s="307" t="s">
        <v>6421</v>
      </c>
      <c r="C83" s="235" t="s">
        <v>6503</v>
      </c>
      <c r="D83" s="235" t="s">
        <v>6423</v>
      </c>
      <c r="E83" s="235">
        <v>1</v>
      </c>
      <c r="F83" s="235">
        <v>74.2</v>
      </c>
      <c r="G83" s="235">
        <v>50</v>
      </c>
      <c r="H83" s="237">
        <v>1</v>
      </c>
      <c r="I83" s="183" t="s">
        <v>6627</v>
      </c>
      <c r="J83" s="183" t="s">
        <v>6505</v>
      </c>
    </row>
    <row r="84" spans="1:10">
      <c r="A84" s="236">
        <v>83</v>
      </c>
      <c r="B84" s="235" t="s">
        <v>6545</v>
      </c>
      <c r="C84" s="235" t="s">
        <v>6594</v>
      </c>
      <c r="D84" s="235" t="s">
        <v>6423</v>
      </c>
      <c r="E84" s="235">
        <v>1</v>
      </c>
      <c r="F84" s="235">
        <v>116</v>
      </c>
      <c r="G84" s="235">
        <v>50</v>
      </c>
      <c r="H84" s="237">
        <v>2</v>
      </c>
      <c r="I84" s="183" t="s">
        <v>6628</v>
      </c>
      <c r="J84" s="183" t="s">
        <v>6499</v>
      </c>
    </row>
    <row r="85" spans="1:10">
      <c r="A85" s="236">
        <v>84</v>
      </c>
      <c r="B85" s="235" t="s">
        <v>6545</v>
      </c>
      <c r="C85" s="235" t="s">
        <v>6598</v>
      </c>
      <c r="D85" s="235" t="s">
        <v>6423</v>
      </c>
      <c r="E85" s="235">
        <v>1</v>
      </c>
      <c r="F85" s="235">
        <v>1420</v>
      </c>
      <c r="G85" s="235">
        <v>50</v>
      </c>
      <c r="H85" s="237">
        <v>2</v>
      </c>
      <c r="I85" s="183" t="s">
        <v>6629</v>
      </c>
      <c r="J85" s="183" t="s">
        <v>6505</v>
      </c>
    </row>
    <row r="86" spans="1:10">
      <c r="A86" s="236">
        <v>85</v>
      </c>
      <c r="B86" s="235" t="s">
        <v>6545</v>
      </c>
      <c r="C86" s="235" t="s">
        <v>6630</v>
      </c>
      <c r="D86" s="235" t="s">
        <v>6423</v>
      </c>
      <c r="E86" s="235">
        <v>1</v>
      </c>
      <c r="F86" s="235">
        <v>370</v>
      </c>
      <c r="G86" s="235">
        <v>50</v>
      </c>
      <c r="H86" s="237">
        <v>2</v>
      </c>
      <c r="I86" s="183" t="s">
        <v>6631</v>
      </c>
      <c r="J86" s="183" t="s">
        <v>6632</v>
      </c>
    </row>
    <row r="87" spans="1:10" ht="15" thickBot="1">
      <c r="A87" s="236">
        <v>86</v>
      </c>
      <c r="B87" s="235" t="s">
        <v>6545</v>
      </c>
      <c r="C87" s="235" t="s">
        <v>6633</v>
      </c>
      <c r="D87" s="235" t="s">
        <v>6423</v>
      </c>
      <c r="E87" s="235">
        <v>1</v>
      </c>
      <c r="F87" s="235">
        <v>93.2</v>
      </c>
      <c r="G87" s="235">
        <v>50</v>
      </c>
      <c r="H87" s="237">
        <v>2</v>
      </c>
      <c r="I87" s="183" t="s">
        <v>6634</v>
      </c>
      <c r="J87" s="183" t="s">
        <v>6632</v>
      </c>
    </row>
    <row r="88" spans="1:10" ht="15" thickBot="1">
      <c r="A88" s="237">
        <v>87</v>
      </c>
      <c r="B88" s="308" t="s">
        <v>6635</v>
      </c>
      <c r="C88" s="261"/>
      <c r="D88" s="261"/>
      <c r="E88" s="261"/>
      <c r="F88" s="304" t="s">
        <v>6636</v>
      </c>
      <c r="G88" s="304"/>
      <c r="H88" s="261"/>
      <c r="I88" s="302" t="s">
        <v>6637</v>
      </c>
      <c r="J88" s="261" t="s">
        <v>6638</v>
      </c>
    </row>
    <row r="89" spans="1:10" ht="15" thickBot="1">
      <c r="A89" s="237">
        <v>88</v>
      </c>
      <c r="B89" s="308" t="s">
        <v>6635</v>
      </c>
      <c r="C89" s="261"/>
      <c r="D89" s="261"/>
      <c r="E89" s="261"/>
      <c r="F89" s="305" t="s">
        <v>6639</v>
      </c>
      <c r="G89" s="305"/>
      <c r="H89" s="261"/>
      <c r="I89" s="303" t="s">
        <v>6640</v>
      </c>
      <c r="J89" s="261" t="s">
        <v>6641</v>
      </c>
    </row>
    <row r="90" spans="1:10" ht="15" thickBot="1">
      <c r="A90" s="237">
        <v>89</v>
      </c>
      <c r="B90" s="308" t="s">
        <v>6635</v>
      </c>
      <c r="C90" s="261"/>
      <c r="D90" s="261"/>
      <c r="E90" s="261"/>
      <c r="F90" s="305" t="s">
        <v>6642</v>
      </c>
      <c r="G90" s="305"/>
      <c r="H90" s="261"/>
      <c r="I90" s="303" t="s">
        <v>6643</v>
      </c>
      <c r="J90" s="261" t="s">
        <v>6644</v>
      </c>
    </row>
    <row r="91" spans="1:10" ht="15" thickBot="1">
      <c r="A91" s="237">
        <v>90</v>
      </c>
      <c r="B91" s="308" t="s">
        <v>6635</v>
      </c>
      <c r="C91" s="261"/>
      <c r="D91" s="261"/>
      <c r="E91" s="261"/>
      <c r="F91" s="305" t="s">
        <v>6645</v>
      </c>
      <c r="G91" s="305"/>
      <c r="H91" s="261"/>
      <c r="I91" s="303" t="s">
        <v>6646</v>
      </c>
      <c r="J91" s="261" t="s">
        <v>6647</v>
      </c>
    </row>
    <row r="92" spans="1:10" ht="15" thickBot="1">
      <c r="A92" s="237">
        <v>91</v>
      </c>
      <c r="B92" s="308" t="s">
        <v>6635</v>
      </c>
      <c r="C92" s="261"/>
      <c r="D92" s="261"/>
      <c r="E92" s="261"/>
      <c r="F92" s="305" t="s">
        <v>6648</v>
      </c>
      <c r="G92" s="305"/>
      <c r="H92" s="261"/>
      <c r="I92" s="303" t="s">
        <v>6649</v>
      </c>
      <c r="J92" s="261" t="s">
        <v>6650</v>
      </c>
    </row>
    <row r="93" spans="1:10" ht="15" thickBot="1">
      <c r="A93" s="237">
        <v>92</v>
      </c>
      <c r="B93" s="308" t="s">
        <v>6635</v>
      </c>
      <c r="C93" s="261"/>
      <c r="D93" s="261"/>
      <c r="E93" s="261"/>
      <c r="F93" s="305" t="s">
        <v>6651</v>
      </c>
      <c r="G93" s="305"/>
      <c r="H93" s="261"/>
      <c r="I93" s="303" t="s">
        <v>6652</v>
      </c>
      <c r="J93" s="261" t="s">
        <v>6653</v>
      </c>
    </row>
    <row r="94" spans="1:10" ht="15" thickBot="1">
      <c r="A94" s="237">
        <v>93</v>
      </c>
      <c r="B94" s="308" t="s">
        <v>6635</v>
      </c>
      <c r="C94" s="261"/>
      <c r="D94" s="261"/>
      <c r="E94" s="261"/>
      <c r="F94" s="305" t="s">
        <v>6654</v>
      </c>
      <c r="G94" s="305"/>
      <c r="H94" s="261"/>
      <c r="I94" s="303" t="s">
        <v>6655</v>
      </c>
      <c r="J94" s="261" t="s">
        <v>6656</v>
      </c>
    </row>
    <row r="95" spans="1:10" ht="15" thickBot="1">
      <c r="A95" s="237">
        <v>94</v>
      </c>
      <c r="B95" s="308" t="s">
        <v>6635</v>
      </c>
      <c r="C95" s="261"/>
      <c r="D95" s="261"/>
      <c r="E95" s="261"/>
      <c r="F95" s="305" t="s">
        <v>6657</v>
      </c>
      <c r="G95" s="305"/>
      <c r="H95" s="261"/>
      <c r="I95" s="303" t="s">
        <v>6658</v>
      </c>
      <c r="J95" s="261" t="s">
        <v>6659</v>
      </c>
    </row>
    <row r="96" spans="1:10" ht="15" thickBot="1">
      <c r="A96" s="237">
        <v>95</v>
      </c>
      <c r="B96" s="308" t="s">
        <v>6635</v>
      </c>
      <c r="C96" s="261"/>
      <c r="D96" s="261"/>
      <c r="E96" s="261"/>
      <c r="F96" s="305" t="s">
        <v>6660</v>
      </c>
      <c r="G96" s="305"/>
      <c r="H96" s="261"/>
      <c r="I96" s="303" t="s">
        <v>6661</v>
      </c>
      <c r="J96" s="261" t="s">
        <v>6662</v>
      </c>
    </row>
    <row r="97" spans="1:10" ht="15" thickBot="1">
      <c r="A97" s="237">
        <v>96</v>
      </c>
      <c r="B97" s="308" t="s">
        <v>6635</v>
      </c>
      <c r="C97" s="261"/>
      <c r="D97" s="261"/>
      <c r="E97" s="261"/>
      <c r="F97" s="305" t="s">
        <v>6663</v>
      </c>
      <c r="G97" s="305"/>
      <c r="H97" s="261"/>
      <c r="I97" s="303" t="s">
        <v>6664</v>
      </c>
      <c r="J97" s="261" t="s">
        <v>6665</v>
      </c>
    </row>
    <row r="98" spans="1:10" ht="15" thickBot="1">
      <c r="A98" s="237">
        <v>97</v>
      </c>
      <c r="B98" s="308" t="s">
        <v>6635</v>
      </c>
      <c r="C98" s="261"/>
      <c r="D98" s="261"/>
      <c r="E98" s="261"/>
      <c r="F98" s="305" t="s">
        <v>6666</v>
      </c>
      <c r="G98" s="305"/>
      <c r="H98" s="261"/>
      <c r="I98" s="303" t="s">
        <v>6667</v>
      </c>
      <c r="J98" s="261" t="s">
        <v>6668</v>
      </c>
    </row>
    <row r="99" spans="1:10" ht="15" thickBot="1">
      <c r="A99" s="237">
        <v>98</v>
      </c>
      <c r="B99" s="308" t="s">
        <v>6635</v>
      </c>
      <c r="C99" s="261"/>
      <c r="D99" s="261"/>
      <c r="E99" s="261"/>
      <c r="F99" s="305" t="s">
        <v>6669</v>
      </c>
      <c r="G99" s="305"/>
      <c r="H99" s="261"/>
      <c r="I99" s="303" t="s">
        <v>6670</v>
      </c>
      <c r="J99" s="261" t="s">
        <v>6671</v>
      </c>
    </row>
    <row r="100" spans="1:10" ht="15" thickBot="1">
      <c r="A100" s="237">
        <v>99</v>
      </c>
      <c r="B100" s="308" t="s">
        <v>6635</v>
      </c>
      <c r="C100" s="261"/>
      <c r="D100" s="261"/>
      <c r="E100" s="261"/>
      <c r="F100" s="305" t="s">
        <v>6672</v>
      </c>
      <c r="G100" s="305"/>
      <c r="H100" s="261"/>
      <c r="I100" s="303" t="s">
        <v>6673</v>
      </c>
      <c r="J100" s="261" t="s">
        <v>6674</v>
      </c>
    </row>
    <row r="101" spans="1:10" ht="15" thickBot="1">
      <c r="A101" s="237">
        <v>100</v>
      </c>
      <c r="B101" s="308" t="s">
        <v>6635</v>
      </c>
      <c r="C101" s="261"/>
      <c r="D101" s="261"/>
      <c r="E101" s="261"/>
      <c r="F101" s="305" t="s">
        <v>6675</v>
      </c>
      <c r="G101" s="305"/>
      <c r="H101" s="261"/>
      <c r="I101" s="303" t="s">
        <v>6676</v>
      </c>
      <c r="J101" s="261" t="s">
        <v>6677</v>
      </c>
    </row>
    <row r="102" spans="1:10" ht="15" thickBot="1">
      <c r="A102" s="237">
        <v>101</v>
      </c>
      <c r="B102" s="308" t="s">
        <v>6635</v>
      </c>
      <c r="C102" s="261"/>
      <c r="D102" s="261"/>
      <c r="E102" s="261"/>
      <c r="F102" s="305" t="s">
        <v>6678</v>
      </c>
      <c r="G102" s="305"/>
      <c r="H102" s="261"/>
      <c r="I102" s="303" t="s">
        <v>6679</v>
      </c>
      <c r="J102" s="261" t="s">
        <v>6680</v>
      </c>
    </row>
    <row r="103" spans="1:10" ht="15" thickBot="1">
      <c r="A103" s="237">
        <v>102</v>
      </c>
      <c r="B103" s="308" t="s">
        <v>6635</v>
      </c>
      <c r="C103" s="261"/>
      <c r="D103" s="261"/>
      <c r="E103" s="261"/>
      <c r="F103" s="305" t="s">
        <v>6681</v>
      </c>
      <c r="G103" s="305"/>
      <c r="H103" s="261"/>
      <c r="I103" s="303" t="s">
        <v>6682</v>
      </c>
      <c r="J103" s="261" t="s">
        <v>6683</v>
      </c>
    </row>
    <row r="104" spans="1:10" ht="15" thickBot="1">
      <c r="A104" s="237">
        <v>103</v>
      </c>
      <c r="B104" s="308" t="s">
        <v>6635</v>
      </c>
      <c r="C104" s="261"/>
      <c r="D104" s="261"/>
      <c r="E104" s="261"/>
      <c r="F104" s="305" t="s">
        <v>6684</v>
      </c>
      <c r="G104" s="305"/>
      <c r="H104" s="261"/>
      <c r="I104" s="303" t="s">
        <v>6685</v>
      </c>
      <c r="J104" s="261" t="s">
        <v>6686</v>
      </c>
    </row>
    <row r="105" spans="1:10" ht="15" thickBot="1">
      <c r="A105" s="237">
        <v>104</v>
      </c>
      <c r="B105" s="308" t="s">
        <v>6635</v>
      </c>
      <c r="C105" s="261"/>
      <c r="D105" s="261"/>
      <c r="E105" s="261"/>
      <c r="F105" s="305" t="s">
        <v>6687</v>
      </c>
      <c r="G105" s="305"/>
      <c r="H105" s="261"/>
      <c r="I105" s="303" t="s">
        <v>6688</v>
      </c>
      <c r="J105" s="261" t="s">
        <v>6689</v>
      </c>
    </row>
    <row r="106" spans="1:10" ht="15" thickBot="1">
      <c r="A106" s="237">
        <v>105</v>
      </c>
      <c r="B106" s="308" t="s">
        <v>6635</v>
      </c>
      <c r="C106" s="261"/>
      <c r="D106" s="261"/>
      <c r="E106" s="261"/>
      <c r="F106" s="305" t="s">
        <v>6690</v>
      </c>
      <c r="G106" s="305"/>
      <c r="H106" s="261"/>
      <c r="I106" s="303" t="s">
        <v>6691</v>
      </c>
      <c r="J106" s="261" t="s">
        <v>6692</v>
      </c>
    </row>
    <row r="107" spans="1:10" ht="15" thickBot="1">
      <c r="A107" s="237">
        <v>106</v>
      </c>
      <c r="B107" s="308" t="s">
        <v>6635</v>
      </c>
      <c r="C107" s="261"/>
      <c r="D107" s="261"/>
      <c r="E107" s="261"/>
      <c r="F107" s="305" t="s">
        <v>6693</v>
      </c>
      <c r="G107" s="305"/>
      <c r="H107" s="261"/>
      <c r="I107" s="303" t="s">
        <v>6694</v>
      </c>
      <c r="J107" s="261" t="s">
        <v>6695</v>
      </c>
    </row>
    <row r="108" spans="1:10" ht="15" thickBot="1">
      <c r="A108" s="237">
        <v>107</v>
      </c>
      <c r="B108" s="308" t="s">
        <v>6635</v>
      </c>
      <c r="C108" s="261"/>
      <c r="D108" s="261"/>
      <c r="E108" s="261"/>
      <c r="F108" s="305" t="s">
        <v>6696</v>
      </c>
      <c r="G108" s="305"/>
      <c r="H108" s="261"/>
      <c r="I108" s="303" t="s">
        <v>6697</v>
      </c>
      <c r="J108" s="261" t="s">
        <v>6698</v>
      </c>
    </row>
    <row r="109" spans="1:10" ht="15" thickBot="1">
      <c r="A109" s="237">
        <v>108</v>
      </c>
      <c r="B109" s="308" t="s">
        <v>6635</v>
      </c>
      <c r="C109" s="261"/>
      <c r="D109" s="261"/>
      <c r="E109" s="261"/>
      <c r="F109" s="305" t="s">
        <v>6699</v>
      </c>
      <c r="G109" s="305"/>
      <c r="H109" s="261"/>
      <c r="I109" s="303" t="s">
        <v>6700</v>
      </c>
      <c r="J109" s="261" t="s">
        <v>6701</v>
      </c>
    </row>
    <row r="110" spans="1:10" ht="15" thickBot="1">
      <c r="A110" s="237">
        <v>109</v>
      </c>
      <c r="B110" s="308" t="s">
        <v>6635</v>
      </c>
      <c r="C110" s="261"/>
      <c r="D110" s="261"/>
      <c r="E110" s="261"/>
      <c r="F110" s="305" t="s">
        <v>6663</v>
      </c>
      <c r="G110" s="305"/>
      <c r="H110" s="261"/>
      <c r="I110" s="303" t="s">
        <v>6702</v>
      </c>
      <c r="J110" s="261" t="s">
        <v>6703</v>
      </c>
    </row>
    <row r="111" spans="1:10" ht="15" thickBot="1">
      <c r="A111" s="237">
        <v>110</v>
      </c>
      <c r="B111" s="308" t="s">
        <v>6635</v>
      </c>
      <c r="C111" s="261"/>
      <c r="D111" s="261"/>
      <c r="E111" s="261"/>
      <c r="F111" s="305" t="s">
        <v>6704</v>
      </c>
      <c r="G111" s="305"/>
      <c r="H111" s="261"/>
      <c r="I111" s="303" t="s">
        <v>6705</v>
      </c>
      <c r="J111" s="261" t="s">
        <v>6706</v>
      </c>
    </row>
    <row r="112" spans="1:10" ht="15" thickBot="1">
      <c r="A112" s="237">
        <v>111</v>
      </c>
      <c r="B112" s="308" t="s">
        <v>6635</v>
      </c>
      <c r="C112" s="261"/>
      <c r="D112" s="261"/>
      <c r="E112" s="261"/>
      <c r="F112" s="305" t="s">
        <v>6707</v>
      </c>
      <c r="G112" s="305"/>
      <c r="H112" s="261"/>
      <c r="I112" s="303" t="s">
        <v>6708</v>
      </c>
      <c r="J112" s="261" t="s">
        <v>6709</v>
      </c>
    </row>
    <row r="113" spans="1:10" ht="15" thickBot="1">
      <c r="A113" s="237">
        <v>112</v>
      </c>
      <c r="B113" s="308" t="s">
        <v>6635</v>
      </c>
      <c r="C113" s="261"/>
      <c r="D113" s="261"/>
      <c r="E113" s="261"/>
      <c r="F113" s="305" t="s">
        <v>6710</v>
      </c>
      <c r="G113" s="305"/>
      <c r="H113" s="261"/>
      <c r="I113" s="303" t="s">
        <v>6711</v>
      </c>
      <c r="J113" s="261" t="s">
        <v>6712</v>
      </c>
    </row>
    <row r="114" spans="1:10" ht="15" thickBot="1">
      <c r="A114" s="237">
        <v>113</v>
      </c>
      <c r="B114" s="308" t="s">
        <v>6635</v>
      </c>
      <c r="C114" s="261"/>
      <c r="D114" s="261"/>
      <c r="E114" s="261"/>
      <c r="F114" s="305" t="s">
        <v>6713</v>
      </c>
      <c r="G114" s="305"/>
      <c r="H114" s="261"/>
      <c r="I114" s="303" t="s">
        <v>6714</v>
      </c>
      <c r="J114" s="261" t="s">
        <v>6715</v>
      </c>
    </row>
    <row r="115" spans="1:10" ht="15" thickBot="1">
      <c r="A115" s="237">
        <v>114</v>
      </c>
      <c r="B115" s="308" t="s">
        <v>6635</v>
      </c>
      <c r="C115" s="261"/>
      <c r="D115" s="261"/>
      <c r="E115" s="261"/>
      <c r="F115" s="305" t="s">
        <v>6716</v>
      </c>
      <c r="G115" s="305"/>
      <c r="H115" s="261"/>
      <c r="I115" s="303" t="s">
        <v>6717</v>
      </c>
      <c r="J115" s="261" t="s">
        <v>6718</v>
      </c>
    </row>
    <row r="116" spans="1:10" ht="15" thickBot="1">
      <c r="A116" s="237">
        <v>115</v>
      </c>
      <c r="B116" s="308" t="s">
        <v>6635</v>
      </c>
      <c r="C116" s="261"/>
      <c r="D116" s="261"/>
      <c r="E116" s="261"/>
      <c r="F116" s="305" t="s">
        <v>6699</v>
      </c>
      <c r="G116" s="305"/>
      <c r="H116" s="261"/>
      <c r="I116" s="303" t="s">
        <v>6719</v>
      </c>
      <c r="J116" s="261" t="s">
        <v>6720</v>
      </c>
    </row>
    <row r="117" spans="1:10" ht="15" thickBot="1">
      <c r="A117" s="237">
        <v>116</v>
      </c>
      <c r="B117" s="308" t="s">
        <v>6635</v>
      </c>
      <c r="C117" s="261"/>
      <c r="D117" s="261"/>
      <c r="E117" s="261"/>
      <c r="F117" s="305" t="s">
        <v>6721</v>
      </c>
      <c r="G117" s="305"/>
      <c r="H117" s="261"/>
      <c r="I117" s="303" t="s">
        <v>6722</v>
      </c>
      <c r="J117" s="261" t="s">
        <v>6723</v>
      </c>
    </row>
    <row r="118" spans="1:10" ht="15" thickBot="1">
      <c r="A118" s="237">
        <v>117</v>
      </c>
      <c r="B118" s="308" t="s">
        <v>6635</v>
      </c>
      <c r="C118" s="261"/>
      <c r="D118" s="261"/>
      <c r="E118" s="261"/>
      <c r="F118" s="305" t="s">
        <v>6724</v>
      </c>
      <c r="G118" s="305"/>
      <c r="H118" s="261"/>
      <c r="I118" s="303" t="s">
        <v>6725</v>
      </c>
      <c r="J118" s="261" t="s">
        <v>6726</v>
      </c>
    </row>
    <row r="119" spans="1:10" ht="15" thickBot="1">
      <c r="A119" s="237">
        <v>118</v>
      </c>
      <c r="B119" s="308" t="s">
        <v>6635</v>
      </c>
      <c r="C119" s="261"/>
      <c r="D119" s="261"/>
      <c r="E119" s="261"/>
      <c r="F119" s="305" t="s">
        <v>6727</v>
      </c>
      <c r="G119" s="305"/>
      <c r="H119" s="261"/>
      <c r="I119" s="303" t="s">
        <v>6728</v>
      </c>
      <c r="J119" s="261" t="s">
        <v>6729</v>
      </c>
    </row>
    <row r="120" spans="1:10" ht="15" thickBot="1">
      <c r="A120" s="237">
        <v>119</v>
      </c>
      <c r="B120" s="308" t="s">
        <v>6635</v>
      </c>
      <c r="C120" s="261"/>
      <c r="D120" s="261"/>
      <c r="E120" s="261"/>
      <c r="F120" s="305" t="s">
        <v>6730</v>
      </c>
      <c r="G120" s="305"/>
      <c r="H120" s="261"/>
      <c r="I120" s="303" t="s">
        <v>6731</v>
      </c>
      <c r="J120" s="261" t="s">
        <v>6732</v>
      </c>
    </row>
    <row r="121" spans="1:10" ht="15" thickBot="1">
      <c r="A121" s="237">
        <v>120</v>
      </c>
      <c r="B121" s="308" t="s">
        <v>6635</v>
      </c>
      <c r="C121" s="261"/>
      <c r="D121" s="261"/>
      <c r="E121" s="261"/>
      <c r="F121" s="305" t="s">
        <v>6733</v>
      </c>
      <c r="G121" s="305"/>
      <c r="H121" s="261"/>
      <c r="I121" s="303" t="s">
        <v>6734</v>
      </c>
      <c r="J121" s="261" t="s">
        <v>6735</v>
      </c>
    </row>
    <row r="122" spans="1:10" ht="15" thickBot="1">
      <c r="A122" s="237">
        <v>121</v>
      </c>
      <c r="B122" s="308" t="s">
        <v>6635</v>
      </c>
      <c r="C122" s="261"/>
      <c r="D122" s="261"/>
      <c r="E122" s="261"/>
      <c r="F122" s="305" t="s">
        <v>6736</v>
      </c>
      <c r="G122" s="305"/>
      <c r="H122" s="261"/>
      <c r="I122" s="303" t="s">
        <v>6737</v>
      </c>
      <c r="J122" s="261" t="s">
        <v>6738</v>
      </c>
    </row>
    <row r="123" spans="1:10" ht="15" thickBot="1">
      <c r="A123" s="237">
        <v>122</v>
      </c>
      <c r="B123" s="308" t="s">
        <v>6635</v>
      </c>
      <c r="C123" s="261"/>
      <c r="D123" s="261"/>
      <c r="E123" s="261"/>
      <c r="F123" s="305" t="s">
        <v>6739</v>
      </c>
      <c r="G123" s="305"/>
      <c r="H123" s="261"/>
      <c r="I123" s="303" t="s">
        <v>6740</v>
      </c>
      <c r="J123" s="261" t="s">
        <v>6741</v>
      </c>
    </row>
    <row r="124" spans="1:10" ht="15" thickBot="1">
      <c r="A124" s="237">
        <v>123</v>
      </c>
      <c r="B124" s="308" t="s">
        <v>6635</v>
      </c>
      <c r="C124" s="261"/>
      <c r="D124" s="261"/>
      <c r="E124" s="261"/>
      <c r="F124" s="305" t="s">
        <v>6742</v>
      </c>
      <c r="G124" s="305"/>
      <c r="H124" s="261"/>
      <c r="I124" s="303" t="s">
        <v>6743</v>
      </c>
      <c r="J124" s="261" t="s">
        <v>6744</v>
      </c>
    </row>
    <row r="125" spans="1:10" ht="15" thickBot="1">
      <c r="A125" s="237">
        <v>124</v>
      </c>
      <c r="B125" s="308" t="s">
        <v>6635</v>
      </c>
      <c r="C125" s="261"/>
      <c r="D125" s="261"/>
      <c r="E125" s="261"/>
      <c r="F125" s="305" t="s">
        <v>6745</v>
      </c>
      <c r="G125" s="305"/>
      <c r="H125" s="261"/>
      <c r="I125" s="303" t="s">
        <v>6746</v>
      </c>
      <c r="J125" s="261" t="s">
        <v>6747</v>
      </c>
    </row>
    <row r="126" spans="1:10" ht="15" thickBot="1">
      <c r="A126" s="237">
        <v>125</v>
      </c>
      <c r="B126" s="308" t="s">
        <v>6635</v>
      </c>
      <c r="C126" s="261"/>
      <c r="D126" s="261"/>
      <c r="E126" s="261"/>
      <c r="F126" s="305" t="s">
        <v>6748</v>
      </c>
      <c r="G126" s="305"/>
      <c r="H126" s="261"/>
      <c r="I126" s="303" t="s">
        <v>6749</v>
      </c>
      <c r="J126" s="261" t="s">
        <v>6750</v>
      </c>
    </row>
    <row r="127" spans="1:10" ht="15" thickBot="1">
      <c r="A127" s="237">
        <v>126</v>
      </c>
      <c r="B127" s="308" t="s">
        <v>6635</v>
      </c>
      <c r="C127" s="261"/>
      <c r="D127" s="261"/>
      <c r="E127" s="261"/>
      <c r="F127" s="305" t="s">
        <v>6687</v>
      </c>
      <c r="G127" s="305"/>
      <c r="H127" s="261"/>
      <c r="I127" s="306" t="s">
        <v>6751</v>
      </c>
      <c r="J127" s="261" t="s">
        <v>6752</v>
      </c>
    </row>
    <row r="128" spans="1:10" ht="15" thickBot="1">
      <c r="A128" s="237">
        <v>127</v>
      </c>
      <c r="B128" s="301" t="s">
        <v>6753</v>
      </c>
      <c r="C128" s="261"/>
      <c r="D128" s="261"/>
      <c r="E128" s="261"/>
      <c r="F128" s="304" t="s">
        <v>6754</v>
      </c>
      <c r="G128" s="304"/>
      <c r="H128" s="261"/>
      <c r="I128" s="126" t="s">
        <v>6755</v>
      </c>
      <c r="J128" s="261" t="s">
        <v>6756</v>
      </c>
    </row>
    <row r="129" spans="1:10" ht="15" thickBot="1">
      <c r="A129" s="237">
        <v>128</v>
      </c>
      <c r="B129" s="301" t="s">
        <v>6753</v>
      </c>
      <c r="C129" s="261"/>
      <c r="D129" s="261"/>
      <c r="E129" s="261"/>
      <c r="F129" s="305" t="s">
        <v>6757</v>
      </c>
      <c r="G129" s="305"/>
      <c r="H129" s="261"/>
      <c r="I129" s="126" t="s">
        <v>6758</v>
      </c>
      <c r="J129" s="261" t="s">
        <v>6759</v>
      </c>
    </row>
    <row r="130" spans="1:10" ht="15" thickBot="1">
      <c r="A130" s="237">
        <v>129</v>
      </c>
      <c r="B130" s="301" t="s">
        <v>6753</v>
      </c>
      <c r="C130" s="261"/>
      <c r="D130" s="261"/>
      <c r="E130" s="261"/>
      <c r="F130" s="305" t="s">
        <v>6760</v>
      </c>
      <c r="G130" s="305"/>
      <c r="H130" s="261"/>
      <c r="I130" s="126" t="s">
        <v>6761</v>
      </c>
      <c r="J130" s="261" t="s">
        <v>6762</v>
      </c>
    </row>
    <row r="131" spans="1:10" ht="15" thickBot="1">
      <c r="A131" s="237">
        <v>130</v>
      </c>
      <c r="B131" s="301" t="s">
        <v>6753</v>
      </c>
      <c r="C131" s="261"/>
      <c r="D131" s="261"/>
      <c r="E131" s="261"/>
      <c r="F131" s="305" t="s">
        <v>6763</v>
      </c>
      <c r="G131" s="305"/>
      <c r="H131" s="261"/>
      <c r="I131" s="126" t="s">
        <v>6764</v>
      </c>
      <c r="J131" s="261" t="s">
        <v>6765</v>
      </c>
    </row>
    <row r="132" spans="1:10" ht="15" thickBot="1">
      <c r="A132" s="237">
        <v>131</v>
      </c>
      <c r="B132" s="301" t="s">
        <v>6753</v>
      </c>
      <c r="C132" s="261"/>
      <c r="D132" s="261"/>
      <c r="E132" s="261"/>
      <c r="F132" s="305" t="s">
        <v>6766</v>
      </c>
      <c r="G132" s="305"/>
      <c r="H132" s="261"/>
      <c r="I132" s="126" t="s">
        <v>6767</v>
      </c>
      <c r="J132" s="261" t="s">
        <v>6768</v>
      </c>
    </row>
    <row r="133" spans="1:10" ht="15" thickBot="1">
      <c r="A133" s="237">
        <v>132</v>
      </c>
      <c r="B133" s="301" t="s">
        <v>6753</v>
      </c>
      <c r="C133" s="261"/>
      <c r="D133" s="261"/>
      <c r="E133" s="261"/>
      <c r="F133" s="305" t="s">
        <v>6769</v>
      </c>
      <c r="G133" s="305"/>
      <c r="H133" s="261"/>
      <c r="I133" s="126" t="s">
        <v>6770</v>
      </c>
      <c r="J133" s="261" t="s">
        <v>6771</v>
      </c>
    </row>
    <row r="134" spans="1:10" ht="15" thickBot="1">
      <c r="A134" s="237">
        <v>133</v>
      </c>
      <c r="B134" s="301" t="s">
        <v>6753</v>
      </c>
      <c r="C134" s="261"/>
      <c r="D134" s="261"/>
      <c r="E134" s="261"/>
      <c r="F134" s="305" t="s">
        <v>6772</v>
      </c>
      <c r="G134" s="305"/>
      <c r="H134" s="261"/>
      <c r="I134" s="126" t="s">
        <v>6773</v>
      </c>
      <c r="J134" s="261" t="s">
        <v>6774</v>
      </c>
    </row>
    <row r="135" spans="1:10" ht="15" thickBot="1">
      <c r="A135" s="237">
        <v>134</v>
      </c>
      <c r="B135" s="301" t="s">
        <v>6753</v>
      </c>
      <c r="C135" s="261"/>
      <c r="D135" s="261"/>
      <c r="E135" s="261"/>
      <c r="F135" s="305" t="s">
        <v>6775</v>
      </c>
      <c r="G135" s="305"/>
      <c r="H135" s="261"/>
      <c r="I135" s="126" t="s">
        <v>6776</v>
      </c>
      <c r="J135" s="261" t="s">
        <v>6777</v>
      </c>
    </row>
    <row r="136" spans="1:10" ht="15" thickBot="1">
      <c r="A136" s="237">
        <v>135</v>
      </c>
      <c r="B136" s="301" t="s">
        <v>6753</v>
      </c>
      <c r="C136" s="261"/>
      <c r="D136" s="261"/>
      <c r="E136" s="261"/>
      <c r="F136" s="305" t="s">
        <v>6778</v>
      </c>
      <c r="G136" s="305"/>
      <c r="H136" s="261"/>
      <c r="I136" s="126" t="s">
        <v>6779</v>
      </c>
      <c r="J136" s="261" t="s">
        <v>6780</v>
      </c>
    </row>
    <row r="137" spans="1:10" ht="15" thickBot="1">
      <c r="A137" s="237">
        <v>136</v>
      </c>
      <c r="B137" s="301" t="s">
        <v>6753</v>
      </c>
      <c r="C137" s="261"/>
      <c r="D137" s="261"/>
      <c r="E137" s="261"/>
      <c r="F137" s="305" t="s">
        <v>6781</v>
      </c>
      <c r="G137" s="305"/>
      <c r="H137" s="261"/>
      <c r="I137" s="126" t="s">
        <v>6782</v>
      </c>
      <c r="J137" s="261" t="s">
        <v>6783</v>
      </c>
    </row>
    <row r="138" spans="1:10" ht="15" thickBot="1">
      <c r="A138" s="237">
        <v>137</v>
      </c>
      <c r="B138" s="301" t="s">
        <v>6753</v>
      </c>
      <c r="C138" s="261"/>
      <c r="D138" s="261"/>
      <c r="E138" s="261"/>
      <c r="F138" s="305" t="s">
        <v>6690</v>
      </c>
      <c r="G138" s="305"/>
      <c r="H138" s="261"/>
      <c r="I138" s="126" t="s">
        <v>6784</v>
      </c>
      <c r="J138" s="261" t="s">
        <v>6785</v>
      </c>
    </row>
    <row r="139" spans="1:10" ht="15" thickBot="1">
      <c r="A139" s="237">
        <v>138</v>
      </c>
      <c r="B139" s="301" t="s">
        <v>6753</v>
      </c>
      <c r="C139" s="261"/>
      <c r="D139" s="261"/>
      <c r="E139" s="261"/>
      <c r="F139" s="305" t="s">
        <v>6786</v>
      </c>
      <c r="G139" s="305"/>
      <c r="H139" s="261"/>
      <c r="I139" s="126" t="s">
        <v>6787</v>
      </c>
      <c r="J139" s="261" t="s">
        <v>6788</v>
      </c>
    </row>
    <row r="140" spans="1:10" ht="15" thickBot="1">
      <c r="A140" s="237">
        <v>139</v>
      </c>
      <c r="B140" s="301" t="s">
        <v>6753</v>
      </c>
      <c r="C140" s="261"/>
      <c r="D140" s="261"/>
      <c r="E140" s="261"/>
      <c r="F140" s="305" t="s">
        <v>6789</v>
      </c>
      <c r="G140" s="305"/>
      <c r="H140" s="261"/>
      <c r="I140" s="126" t="s">
        <v>6790</v>
      </c>
      <c r="J140" s="261" t="s">
        <v>6791</v>
      </c>
    </row>
    <row r="141" spans="1:10" ht="15" thickBot="1">
      <c r="A141" s="237">
        <v>140</v>
      </c>
      <c r="B141" s="301" t="s">
        <v>6753</v>
      </c>
      <c r="C141" s="261"/>
      <c r="D141" s="261"/>
      <c r="E141" s="261"/>
      <c r="F141" s="305" t="s">
        <v>6792</v>
      </c>
      <c r="G141" s="305"/>
      <c r="H141" s="261"/>
      <c r="I141" s="126" t="s">
        <v>6793</v>
      </c>
      <c r="J141" s="261" t="s">
        <v>6794</v>
      </c>
    </row>
    <row r="142" spans="1:10" ht="15" thickBot="1">
      <c r="A142" s="237">
        <v>141</v>
      </c>
      <c r="B142" s="301" t="s">
        <v>6753</v>
      </c>
      <c r="C142" s="261"/>
      <c r="D142" s="261"/>
      <c r="E142" s="261"/>
      <c r="F142" s="305" t="s">
        <v>6754</v>
      </c>
      <c r="G142" s="305"/>
      <c r="H142" s="261"/>
      <c r="I142" s="126" t="s">
        <v>6795</v>
      </c>
      <c r="J142" s="261" t="s">
        <v>6796</v>
      </c>
    </row>
    <row r="143" spans="1:10" ht="15" thickBot="1">
      <c r="A143" s="237">
        <v>142</v>
      </c>
      <c r="B143" s="301" t="s">
        <v>6753</v>
      </c>
      <c r="C143" s="261"/>
      <c r="D143" s="261"/>
      <c r="E143" s="261"/>
      <c r="F143" s="305" t="s">
        <v>6797</v>
      </c>
      <c r="G143" s="305"/>
      <c r="H143" s="261"/>
      <c r="I143" s="126" t="s">
        <v>6798</v>
      </c>
      <c r="J143" s="261" t="s">
        <v>6799</v>
      </c>
    </row>
    <row r="144" spans="1:10" ht="15" thickBot="1">
      <c r="A144" s="237">
        <v>143</v>
      </c>
      <c r="B144" s="301" t="s">
        <v>6753</v>
      </c>
      <c r="C144" s="261"/>
      <c r="D144" s="261"/>
      <c r="E144" s="261"/>
      <c r="F144" s="305" t="s">
        <v>6800</v>
      </c>
      <c r="G144" s="305"/>
      <c r="H144" s="261"/>
      <c r="I144" s="126" t="s">
        <v>6801</v>
      </c>
      <c r="J144" s="261" t="s">
        <v>6802</v>
      </c>
    </row>
    <row r="145" spans="1:10" ht="15" thickBot="1">
      <c r="A145" s="237">
        <v>144</v>
      </c>
      <c r="B145" s="301" t="s">
        <v>6753</v>
      </c>
      <c r="C145" s="261"/>
      <c r="D145" s="261"/>
      <c r="E145" s="261"/>
      <c r="F145" s="305" t="s">
        <v>6724</v>
      </c>
      <c r="G145" s="305"/>
      <c r="H145" s="261"/>
      <c r="I145" s="126" t="s">
        <v>6803</v>
      </c>
      <c r="J145" s="261" t="s">
        <v>6804</v>
      </c>
    </row>
    <row r="146" spans="1:10" ht="15" thickBot="1">
      <c r="A146" s="237">
        <v>145</v>
      </c>
      <c r="B146" s="301" t="s">
        <v>6753</v>
      </c>
      <c r="C146" s="261"/>
      <c r="D146" s="261"/>
      <c r="E146" s="261"/>
      <c r="F146" s="305" t="s">
        <v>6805</v>
      </c>
      <c r="G146" s="305"/>
      <c r="H146" s="261"/>
      <c r="I146" s="126" t="s">
        <v>6806</v>
      </c>
      <c r="J146" s="261" t="s">
        <v>6807</v>
      </c>
    </row>
    <row r="147" spans="1:10" ht="15" thickBot="1">
      <c r="A147" s="237">
        <v>146</v>
      </c>
      <c r="B147" s="301" t="s">
        <v>6753</v>
      </c>
      <c r="C147" s="261"/>
      <c r="D147" s="261"/>
      <c r="E147" s="261"/>
      <c r="F147" s="305" t="s">
        <v>6766</v>
      </c>
      <c r="G147" s="305"/>
      <c r="H147" s="261"/>
      <c r="I147" s="126" t="s">
        <v>6808</v>
      </c>
      <c r="J147" s="261" t="s">
        <v>6809</v>
      </c>
    </row>
    <row r="148" spans="1:10" ht="15" thickBot="1">
      <c r="A148" s="237">
        <v>147</v>
      </c>
      <c r="B148" s="301" t="s">
        <v>6753</v>
      </c>
      <c r="C148" s="261"/>
      <c r="D148" s="261"/>
      <c r="E148" s="261"/>
      <c r="F148" s="305" t="s">
        <v>6810</v>
      </c>
      <c r="G148" s="305"/>
      <c r="H148" s="261"/>
      <c r="I148" s="126" t="s">
        <v>6811</v>
      </c>
      <c r="J148" s="261" t="s">
        <v>6812</v>
      </c>
    </row>
    <row r="149" spans="1:10" ht="15" thickBot="1">
      <c r="A149" s="237">
        <v>148</v>
      </c>
      <c r="B149" s="301" t="s">
        <v>6753</v>
      </c>
      <c r="C149" s="261"/>
      <c r="D149" s="261"/>
      <c r="E149" s="261"/>
      <c r="F149" s="305" t="s">
        <v>6813</v>
      </c>
      <c r="G149" s="305"/>
      <c r="H149" s="261"/>
      <c r="I149" s="126" t="s">
        <v>6814</v>
      </c>
      <c r="J149" s="261" t="s">
        <v>6815</v>
      </c>
    </row>
    <row r="150" spans="1:10" ht="15" thickBot="1">
      <c r="A150" s="237">
        <v>149</v>
      </c>
      <c r="B150" s="301" t="s">
        <v>6753</v>
      </c>
      <c r="C150" s="261"/>
      <c r="D150" s="261"/>
      <c r="E150" s="261"/>
      <c r="F150" s="305" t="s">
        <v>6816</v>
      </c>
      <c r="G150" s="305"/>
      <c r="H150" s="261"/>
      <c r="I150" s="126" t="s">
        <v>6817</v>
      </c>
      <c r="J150" s="261" t="s">
        <v>6818</v>
      </c>
    </row>
    <row r="151" spans="1:10" ht="15" thickBot="1">
      <c r="A151" s="237">
        <v>150</v>
      </c>
      <c r="B151" s="301" t="s">
        <v>6753</v>
      </c>
      <c r="C151" s="261"/>
      <c r="D151" s="261"/>
      <c r="E151" s="261"/>
      <c r="F151" s="305" t="s">
        <v>6819</v>
      </c>
      <c r="G151" s="305"/>
      <c r="H151" s="261"/>
      <c r="I151" s="126" t="s">
        <v>6820</v>
      </c>
      <c r="J151" s="261" t="s">
        <v>6821</v>
      </c>
    </row>
    <row r="152" spans="1:10" ht="15" thickBot="1">
      <c r="A152" s="237">
        <v>151</v>
      </c>
      <c r="B152" s="301" t="s">
        <v>6753</v>
      </c>
      <c r="C152" s="261"/>
      <c r="D152" s="261"/>
      <c r="E152" s="261"/>
      <c r="F152" s="305" t="s">
        <v>6822</v>
      </c>
      <c r="G152" s="305"/>
      <c r="H152" s="261"/>
      <c r="I152" s="126" t="s">
        <v>6823</v>
      </c>
      <c r="J152" s="261" t="s">
        <v>6824</v>
      </c>
    </row>
    <row r="153" spans="1:10" ht="15" thickBot="1">
      <c r="A153" s="237">
        <v>152</v>
      </c>
      <c r="B153" s="301" t="s">
        <v>6753</v>
      </c>
      <c r="C153" s="261"/>
      <c r="D153" s="261"/>
      <c r="E153" s="261"/>
      <c r="F153" s="305" t="s">
        <v>6825</v>
      </c>
      <c r="G153" s="305"/>
      <c r="H153" s="261"/>
      <c r="I153" s="126" t="s">
        <v>6826</v>
      </c>
      <c r="J153" s="261" t="s">
        <v>6827</v>
      </c>
    </row>
    <row r="154" spans="1:10" ht="15" thickBot="1">
      <c r="A154" s="237">
        <v>153</v>
      </c>
      <c r="B154" s="301" t="s">
        <v>6753</v>
      </c>
      <c r="C154" s="261"/>
      <c r="D154" s="261"/>
      <c r="E154" s="261"/>
      <c r="F154" s="305" t="s">
        <v>6828</v>
      </c>
      <c r="G154" s="305"/>
      <c r="H154" s="261"/>
      <c r="I154" s="126" t="s">
        <v>6829</v>
      </c>
      <c r="J154" s="261" t="s">
        <v>6830</v>
      </c>
    </row>
    <row r="155" spans="1:10" ht="15" thickBot="1">
      <c r="A155" s="237">
        <v>154</v>
      </c>
      <c r="B155" s="301" t="s">
        <v>6753</v>
      </c>
      <c r="C155" s="261"/>
      <c r="D155" s="261"/>
      <c r="E155" s="261"/>
      <c r="F155" s="305" t="s">
        <v>6831</v>
      </c>
      <c r="G155" s="305"/>
      <c r="H155" s="261"/>
      <c r="I155" s="126" t="s">
        <v>6832</v>
      </c>
      <c r="J155" s="261" t="s">
        <v>6833</v>
      </c>
    </row>
    <row r="156" spans="1:10" ht="15" thickBot="1">
      <c r="A156" s="237">
        <v>155</v>
      </c>
      <c r="B156" s="301" t="s">
        <v>6753</v>
      </c>
      <c r="C156" s="261"/>
      <c r="D156" s="261"/>
      <c r="E156" s="261"/>
      <c r="F156" s="305" t="s">
        <v>6834</v>
      </c>
      <c r="G156" s="305"/>
      <c r="H156" s="261"/>
      <c r="I156" s="126" t="s">
        <v>6835</v>
      </c>
      <c r="J156" s="261" t="s">
        <v>6836</v>
      </c>
    </row>
    <row r="157" spans="1:10" ht="15" thickBot="1">
      <c r="A157" s="237">
        <v>156</v>
      </c>
      <c r="B157" s="301" t="s">
        <v>6753</v>
      </c>
      <c r="C157" s="261"/>
      <c r="D157" s="261"/>
      <c r="E157" s="261"/>
      <c r="F157" s="305" t="s">
        <v>6837</v>
      </c>
      <c r="G157" s="305"/>
      <c r="H157" s="261"/>
      <c r="I157" s="126" t="s">
        <v>6838</v>
      </c>
      <c r="J157" s="261" t="s">
        <v>6839</v>
      </c>
    </row>
    <row r="158" spans="1:10" ht="15" thickBot="1">
      <c r="A158" s="237">
        <v>157</v>
      </c>
      <c r="B158" s="301" t="s">
        <v>6753</v>
      </c>
      <c r="C158" s="261"/>
      <c r="D158" s="261"/>
      <c r="E158" s="261"/>
      <c r="F158" s="305" t="s">
        <v>6840</v>
      </c>
      <c r="G158" s="305"/>
      <c r="H158" s="261"/>
      <c r="I158" s="126" t="s">
        <v>6841</v>
      </c>
      <c r="J158" s="261" t="s">
        <v>6842</v>
      </c>
    </row>
    <row r="159" spans="1:10" ht="15" thickBot="1">
      <c r="A159" s="237">
        <v>158</v>
      </c>
      <c r="B159" s="301" t="s">
        <v>6753</v>
      </c>
      <c r="C159" s="261"/>
      <c r="D159" s="261"/>
      <c r="E159" s="261"/>
      <c r="F159" s="305" t="s">
        <v>6843</v>
      </c>
      <c r="G159" s="305"/>
      <c r="H159" s="261"/>
      <c r="I159" s="126" t="s">
        <v>6844</v>
      </c>
      <c r="J159" s="261" t="s">
        <v>6845</v>
      </c>
    </row>
    <row r="160" spans="1:10" ht="15" thickBot="1">
      <c r="A160" s="237">
        <v>159</v>
      </c>
      <c r="B160" s="301" t="s">
        <v>6753</v>
      </c>
      <c r="C160" s="261"/>
      <c r="D160" s="261"/>
      <c r="E160" s="261"/>
      <c r="F160" s="305" t="s">
        <v>6846</v>
      </c>
      <c r="G160" s="305"/>
      <c r="H160" s="261"/>
      <c r="I160" s="126" t="s">
        <v>6847</v>
      </c>
      <c r="J160" s="261" t="s">
        <v>6848</v>
      </c>
    </row>
    <row r="161" spans="1:10" ht="15" thickBot="1">
      <c r="A161" s="237">
        <v>160</v>
      </c>
      <c r="B161" s="301" t="s">
        <v>6753</v>
      </c>
      <c r="C161" s="261"/>
      <c r="D161" s="261"/>
      <c r="E161" s="261"/>
      <c r="F161" s="305" t="s">
        <v>6849</v>
      </c>
      <c r="G161" s="305"/>
      <c r="H161" s="261"/>
      <c r="I161" s="126" t="s">
        <v>6850</v>
      </c>
      <c r="J161" s="261" t="s">
        <v>6851</v>
      </c>
    </row>
    <row r="162" spans="1:10" ht="15" thickBot="1">
      <c r="A162" s="237">
        <v>161</v>
      </c>
      <c r="B162" s="301" t="s">
        <v>6753</v>
      </c>
      <c r="C162" s="261"/>
      <c r="D162" s="261"/>
      <c r="E162" s="261"/>
      <c r="F162" s="305" t="s">
        <v>6852</v>
      </c>
      <c r="G162" s="305"/>
      <c r="H162" s="261"/>
      <c r="I162" s="126" t="s">
        <v>6853</v>
      </c>
      <c r="J162" s="261" t="s">
        <v>6854</v>
      </c>
    </row>
    <row r="163" spans="1:10" ht="15" thickBot="1">
      <c r="A163" s="237">
        <v>162</v>
      </c>
      <c r="B163" s="301" t="s">
        <v>6753</v>
      </c>
      <c r="C163" s="261"/>
      <c r="D163" s="261"/>
      <c r="E163" s="261"/>
      <c r="F163" s="305" t="s">
        <v>6855</v>
      </c>
      <c r="G163" s="305"/>
      <c r="H163" s="261"/>
      <c r="I163" s="126" t="s">
        <v>6856</v>
      </c>
      <c r="J163" s="261" t="s">
        <v>6857</v>
      </c>
    </row>
    <row r="164" spans="1:10" ht="15" thickBot="1">
      <c r="A164" s="237">
        <v>163</v>
      </c>
      <c r="B164" s="301" t="s">
        <v>6753</v>
      </c>
      <c r="C164" s="261"/>
      <c r="D164" s="261"/>
      <c r="E164" s="261"/>
      <c r="F164" s="305" t="s">
        <v>6858</v>
      </c>
      <c r="G164" s="305"/>
      <c r="H164" s="261"/>
      <c r="I164" s="126" t="s">
        <v>6859</v>
      </c>
      <c r="J164" s="261" t="s">
        <v>6860</v>
      </c>
    </row>
    <row r="165" spans="1:10" ht="15" thickBot="1">
      <c r="A165" s="237">
        <v>164</v>
      </c>
      <c r="B165" s="301" t="s">
        <v>6753</v>
      </c>
      <c r="C165" s="261"/>
      <c r="D165" s="261"/>
      <c r="E165" s="261"/>
      <c r="F165" s="305" t="s">
        <v>6861</v>
      </c>
      <c r="G165" s="305"/>
      <c r="H165" s="261"/>
      <c r="I165" s="126" t="s">
        <v>6862</v>
      </c>
      <c r="J165" s="261" t="s">
        <v>6863</v>
      </c>
    </row>
    <row r="166" spans="1:10" ht="15" thickBot="1">
      <c r="A166" s="237">
        <v>165</v>
      </c>
      <c r="B166" s="301" t="s">
        <v>6753</v>
      </c>
      <c r="C166" s="261"/>
      <c r="D166" s="261"/>
      <c r="E166" s="261"/>
      <c r="F166" s="305" t="s">
        <v>6864</v>
      </c>
      <c r="G166" s="305"/>
      <c r="H166" s="261"/>
      <c r="I166" s="126" t="s">
        <v>6865</v>
      </c>
      <c r="J166" s="261" t="s">
        <v>6866</v>
      </c>
    </row>
    <row r="167" spans="1:10" ht="15" thickBot="1">
      <c r="A167" s="237">
        <v>166</v>
      </c>
      <c r="B167" s="301" t="s">
        <v>6753</v>
      </c>
      <c r="C167" s="261"/>
      <c r="D167" s="261"/>
      <c r="E167" s="261"/>
      <c r="F167" s="305" t="s">
        <v>6867</v>
      </c>
      <c r="G167" s="305"/>
      <c r="H167" s="261"/>
      <c r="I167" s="126" t="s">
        <v>6868</v>
      </c>
      <c r="J167" s="261" t="s">
        <v>6869</v>
      </c>
    </row>
    <row r="168" spans="1:10">
      <c r="A168" s="237">
        <v>167</v>
      </c>
      <c r="B168" s="301"/>
      <c r="C168" s="261"/>
      <c r="D168" s="261"/>
      <c r="E168" s="261"/>
      <c r="F168" s="261"/>
      <c r="G168" s="261"/>
      <c r="H168" s="261"/>
      <c r="I168" s="261"/>
    </row>
    <row r="169" spans="1:10">
      <c r="A169" s="237">
        <v>168</v>
      </c>
      <c r="B169" s="301"/>
      <c r="C169" s="261"/>
      <c r="D169" s="261"/>
      <c r="E169" s="261"/>
      <c r="F169" s="261"/>
      <c r="G169" s="261"/>
      <c r="H169" s="261"/>
      <c r="I169" s="261"/>
    </row>
    <row r="170" spans="1:10">
      <c r="A170" s="237">
        <v>169</v>
      </c>
      <c r="B170" s="301"/>
      <c r="C170" s="261"/>
      <c r="D170" s="261"/>
      <c r="E170" s="261"/>
      <c r="F170" s="261"/>
      <c r="G170" s="261"/>
      <c r="H170" s="261"/>
      <c r="I170" s="261"/>
    </row>
    <row r="171" spans="1:10">
      <c r="A171" s="237">
        <v>170</v>
      </c>
      <c r="B171" s="301"/>
      <c r="C171" s="261"/>
      <c r="D171" s="261"/>
      <c r="E171" s="261"/>
      <c r="F171" s="261"/>
      <c r="G171" s="261"/>
      <c r="H171" s="261"/>
      <c r="I171" s="261"/>
    </row>
    <row r="172" spans="1:10">
      <c r="A172" s="237">
        <v>171</v>
      </c>
      <c r="C172" s="261"/>
      <c r="D172" s="261"/>
      <c r="E172" s="261"/>
      <c r="F172" s="261"/>
      <c r="G172" s="261"/>
      <c r="H172" s="261"/>
      <c r="I172" s="261"/>
    </row>
  </sheetData>
  <autoFilter ref="A1:I81" xr:uid="{00000000-0009-0000-0000-00000D000000}"/>
  <sortState ref="A2:I87">
    <sortCondition ref="A72"/>
  </sortState>
  <phoneticPr fontId="1" type="noConversion"/>
  <conditionalFormatting sqref="C1:C1048576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1"/>
  <sheetViews>
    <sheetView workbookViewId="0">
      <selection activeCell="E54" sqref="E54"/>
    </sheetView>
  </sheetViews>
  <sheetFormatPr defaultRowHeight="14.25"/>
  <cols>
    <col min="1" max="1" width="9.25" bestFit="1" customWidth="1"/>
    <col min="7" max="7" width="11" bestFit="1" customWidth="1"/>
    <col min="10" max="10" width="11.625" bestFit="1" customWidth="1"/>
  </cols>
  <sheetData>
    <row r="1" spans="1:17">
      <c r="A1" s="261" t="s">
        <v>6870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2930</v>
      </c>
      <c r="H1" s="83" t="s">
        <v>8</v>
      </c>
      <c r="I1" s="65" t="s">
        <v>9</v>
      </c>
      <c r="J1" s="66" t="s">
        <v>10</v>
      </c>
      <c r="K1" s="33" t="s">
        <v>6871</v>
      </c>
      <c r="L1" s="92" t="s">
        <v>6872</v>
      </c>
      <c r="M1" s="251"/>
      <c r="N1" s="70"/>
      <c r="O1" s="65"/>
      <c r="P1" s="261"/>
      <c r="Q1" s="250"/>
    </row>
    <row r="2" spans="1:17">
      <c r="A2" s="261">
        <v>20190527</v>
      </c>
      <c r="B2" s="47">
        <v>1165768</v>
      </c>
      <c r="C2" s="261" t="s">
        <v>6873</v>
      </c>
      <c r="D2" s="34" t="e">
        <v>#N/A</v>
      </c>
      <c r="E2" s="34" t="e">
        <v>#N/A</v>
      </c>
      <c r="F2" s="34" t="e">
        <v>#N/A</v>
      </c>
      <c r="G2" s="34" t="e">
        <v>#N/A</v>
      </c>
      <c r="H2" s="47">
        <v>1165768</v>
      </c>
      <c r="I2" s="261" t="s">
        <v>6874</v>
      </c>
      <c r="J2" s="261" t="s">
        <v>6875</v>
      </c>
      <c r="K2" s="261">
        <v>21.6</v>
      </c>
      <c r="L2" s="261">
        <v>48.2</v>
      </c>
      <c r="M2" s="261"/>
      <c r="N2" s="261"/>
      <c r="O2" s="261"/>
      <c r="P2" s="261"/>
      <c r="Q2" s="261"/>
    </row>
    <row r="3" spans="1:17">
      <c r="A3" s="261">
        <v>20190527</v>
      </c>
      <c r="B3" s="47">
        <v>1180708</v>
      </c>
      <c r="C3" s="261" t="s">
        <v>6873</v>
      </c>
      <c r="D3" s="34" t="e">
        <v>#N/A</v>
      </c>
      <c r="E3" s="34" t="e">
        <v>#N/A</v>
      </c>
      <c r="F3" s="34" t="e">
        <v>#N/A</v>
      </c>
      <c r="G3" s="34" t="e">
        <v>#N/A</v>
      </c>
      <c r="H3" s="47">
        <v>1180708</v>
      </c>
      <c r="I3" s="261" t="s">
        <v>6874</v>
      </c>
      <c r="J3" s="261" t="s">
        <v>6876</v>
      </c>
      <c r="K3" s="261">
        <v>19.5</v>
      </c>
      <c r="L3" s="261">
        <v>43.8</v>
      </c>
      <c r="M3" s="261"/>
      <c r="N3" s="261"/>
      <c r="O3" s="261"/>
      <c r="P3" s="261"/>
      <c r="Q3" s="261"/>
    </row>
    <row r="4" spans="1:17">
      <c r="A4" s="261">
        <v>20190527</v>
      </c>
      <c r="B4" s="47">
        <v>1190562</v>
      </c>
      <c r="C4" s="261" t="s">
        <v>6873</v>
      </c>
      <c r="D4" s="261" t="s">
        <v>6054</v>
      </c>
      <c r="E4" s="261">
        <v>51</v>
      </c>
      <c r="F4" s="261" t="s">
        <v>20</v>
      </c>
      <c r="G4" s="261" t="s">
        <v>2937</v>
      </c>
      <c r="H4" s="47">
        <v>1190562</v>
      </c>
      <c r="I4" s="261" t="s">
        <v>6874</v>
      </c>
      <c r="J4" s="261" t="s">
        <v>6877</v>
      </c>
      <c r="K4" s="261">
        <v>48.6</v>
      </c>
      <c r="L4" s="261">
        <v>31.4</v>
      </c>
      <c r="M4" s="261"/>
      <c r="N4" s="261"/>
      <c r="O4" s="261"/>
      <c r="P4" s="261"/>
      <c r="Q4" s="261"/>
    </row>
    <row r="5" spans="1:17">
      <c r="A5" s="261">
        <v>20190527</v>
      </c>
      <c r="B5" s="47">
        <v>1190538</v>
      </c>
      <c r="C5" s="261" t="s">
        <v>6873</v>
      </c>
      <c r="D5" s="261" t="s">
        <v>6057</v>
      </c>
      <c r="E5" s="261">
        <v>69</v>
      </c>
      <c r="F5" s="261" t="s">
        <v>41</v>
      </c>
      <c r="G5" s="261" t="s">
        <v>2937</v>
      </c>
      <c r="H5" s="47">
        <v>1190538</v>
      </c>
      <c r="I5" s="261" t="s">
        <v>6874</v>
      </c>
      <c r="J5" s="261" t="s">
        <v>6878</v>
      </c>
      <c r="K5" s="261">
        <v>14.7</v>
      </c>
      <c r="L5" s="261">
        <v>15.9</v>
      </c>
      <c r="M5" s="261"/>
      <c r="N5" s="261"/>
      <c r="O5" s="261"/>
      <c r="P5" s="261"/>
      <c r="Q5" s="261"/>
    </row>
    <row r="6" spans="1:17">
      <c r="A6" s="261">
        <v>20190527</v>
      </c>
      <c r="B6" s="47">
        <v>1190788</v>
      </c>
      <c r="C6" s="261" t="s">
        <v>6873</v>
      </c>
      <c r="D6" s="261" t="s">
        <v>5992</v>
      </c>
      <c r="E6" s="261">
        <v>51</v>
      </c>
      <c r="F6" s="261" t="s">
        <v>41</v>
      </c>
      <c r="G6" s="261" t="s">
        <v>2937</v>
      </c>
      <c r="H6" s="47">
        <v>1190788</v>
      </c>
      <c r="I6" s="261" t="s">
        <v>6874</v>
      </c>
      <c r="J6" s="261" t="s">
        <v>6879</v>
      </c>
      <c r="K6" s="261">
        <v>48.6</v>
      </c>
      <c r="L6" s="261">
        <v>32.6</v>
      </c>
      <c r="M6" s="261"/>
      <c r="N6" s="261"/>
      <c r="O6" s="261"/>
      <c r="P6" s="261"/>
      <c r="Q6" s="261"/>
    </row>
    <row r="7" spans="1:17">
      <c r="A7" s="261">
        <v>20190527</v>
      </c>
      <c r="B7" s="47">
        <v>1190543</v>
      </c>
      <c r="C7" s="261" t="s">
        <v>6873</v>
      </c>
      <c r="D7" s="261" t="s">
        <v>6880</v>
      </c>
      <c r="E7" s="261">
        <v>0</v>
      </c>
      <c r="F7" s="261" t="s">
        <v>20</v>
      </c>
      <c r="G7" s="261" t="s">
        <v>2937</v>
      </c>
      <c r="H7" s="47">
        <v>1190543</v>
      </c>
      <c r="I7" s="261" t="s">
        <v>6874</v>
      </c>
      <c r="J7" s="261" t="s">
        <v>6881</v>
      </c>
      <c r="K7" s="261">
        <v>34.200000000000003</v>
      </c>
      <c r="L7" s="261">
        <v>24.4</v>
      </c>
      <c r="M7" s="261"/>
      <c r="N7" s="261"/>
      <c r="O7" s="261"/>
      <c r="P7" s="261"/>
      <c r="Q7" s="261"/>
    </row>
    <row r="8" spans="1:17">
      <c r="A8" s="261">
        <v>20190527</v>
      </c>
      <c r="B8" s="47">
        <v>1190783</v>
      </c>
      <c r="C8" s="261" t="s">
        <v>6873</v>
      </c>
      <c r="D8" s="261" t="s">
        <v>6000</v>
      </c>
      <c r="E8" s="261">
        <v>44</v>
      </c>
      <c r="F8" s="261" t="s">
        <v>41</v>
      </c>
      <c r="G8" s="261" t="s">
        <v>2937</v>
      </c>
      <c r="H8" s="47">
        <v>1190783</v>
      </c>
      <c r="I8" s="261" t="s">
        <v>6874</v>
      </c>
      <c r="J8" s="261" t="s">
        <v>6882</v>
      </c>
      <c r="K8" s="261">
        <v>21.8</v>
      </c>
      <c r="L8" s="261">
        <v>38.4</v>
      </c>
      <c r="M8" s="261"/>
      <c r="N8" s="261"/>
      <c r="O8" s="261"/>
      <c r="P8" s="261"/>
      <c r="Q8" s="261"/>
    </row>
    <row r="9" spans="1:17">
      <c r="A9" s="261">
        <v>20190527</v>
      </c>
      <c r="B9" s="47">
        <v>1190815</v>
      </c>
      <c r="C9" s="261" t="s">
        <v>6873</v>
      </c>
      <c r="D9" s="261" t="s">
        <v>6883</v>
      </c>
      <c r="E9" s="261">
        <v>0</v>
      </c>
      <c r="F9" s="261">
        <v>0</v>
      </c>
      <c r="G9" s="261" t="s">
        <v>2937</v>
      </c>
      <c r="H9" s="47">
        <v>1190815</v>
      </c>
      <c r="I9" s="261" t="s">
        <v>6874</v>
      </c>
      <c r="J9" s="261" t="s">
        <v>6884</v>
      </c>
      <c r="K9" s="261">
        <v>41.6</v>
      </c>
      <c r="L9" s="261">
        <v>26.8</v>
      </c>
      <c r="M9" s="261"/>
      <c r="N9" s="261"/>
      <c r="O9" s="261"/>
      <c r="P9" s="261"/>
      <c r="Q9" s="261"/>
    </row>
    <row r="10" spans="1:17">
      <c r="A10" s="261">
        <v>20190527</v>
      </c>
      <c r="B10" s="47">
        <v>1191466</v>
      </c>
      <c r="C10" s="261" t="s">
        <v>6873</v>
      </c>
      <c r="D10" s="261" t="s">
        <v>6885</v>
      </c>
      <c r="E10" s="261">
        <v>0</v>
      </c>
      <c r="F10" s="261">
        <v>0</v>
      </c>
      <c r="G10" s="261" t="s">
        <v>2937</v>
      </c>
      <c r="H10" s="47">
        <v>1191466</v>
      </c>
      <c r="I10" s="261" t="s">
        <v>6874</v>
      </c>
      <c r="J10" s="261" t="s">
        <v>6886</v>
      </c>
      <c r="K10" s="261">
        <v>27.2</v>
      </c>
      <c r="L10" s="261">
        <v>26.4</v>
      </c>
      <c r="M10" s="261"/>
      <c r="N10" s="261"/>
      <c r="O10" s="261"/>
      <c r="P10" s="261"/>
      <c r="Q10" s="261"/>
    </row>
    <row r="11" spans="1:17">
      <c r="A11" s="261">
        <v>20190527</v>
      </c>
      <c r="B11" s="47">
        <v>1191687</v>
      </c>
      <c r="C11" s="261" t="s">
        <v>6873</v>
      </c>
      <c r="D11" s="261" t="s">
        <v>6887</v>
      </c>
      <c r="E11" s="261">
        <v>0</v>
      </c>
      <c r="F11" s="261">
        <v>0</v>
      </c>
      <c r="G11" s="261" t="s">
        <v>3043</v>
      </c>
      <c r="H11" s="47">
        <v>1191687</v>
      </c>
      <c r="I11" s="261" t="s">
        <v>6874</v>
      </c>
      <c r="J11" s="261" t="s">
        <v>6888</v>
      </c>
      <c r="K11" s="261">
        <v>11.8</v>
      </c>
      <c r="L11" s="261">
        <v>37.200000000000003</v>
      </c>
      <c r="M11" s="261"/>
      <c r="N11" s="261"/>
      <c r="O11" s="261"/>
      <c r="P11" s="261"/>
      <c r="Q11" s="261"/>
    </row>
    <row r="12" spans="1:17">
      <c r="A12" s="261">
        <v>20190527</v>
      </c>
      <c r="B12" s="47">
        <v>1192241</v>
      </c>
      <c r="C12" s="261" t="s">
        <v>5765</v>
      </c>
      <c r="D12" s="261" t="s">
        <v>6889</v>
      </c>
      <c r="E12" s="261">
        <v>0</v>
      </c>
      <c r="F12" s="261">
        <v>0</v>
      </c>
      <c r="G12" s="261" t="s">
        <v>2937</v>
      </c>
      <c r="H12" s="47">
        <v>1192241</v>
      </c>
      <c r="I12" s="261" t="s">
        <v>6874</v>
      </c>
      <c r="J12" s="261" t="s">
        <v>6890</v>
      </c>
      <c r="K12" s="261">
        <v>37.799999999999997</v>
      </c>
      <c r="L12" s="261">
        <v>62.2</v>
      </c>
      <c r="M12" s="261"/>
      <c r="N12" s="261"/>
      <c r="O12" s="261"/>
      <c r="P12" s="261"/>
      <c r="Q12" s="261"/>
    </row>
    <row r="13" spans="1:17">
      <c r="A13" s="261">
        <v>20190527</v>
      </c>
      <c r="B13" s="47">
        <v>1192376</v>
      </c>
      <c r="C13" s="261" t="s">
        <v>6873</v>
      </c>
      <c r="D13" s="261" t="s">
        <v>6081</v>
      </c>
      <c r="E13" s="261">
        <v>55</v>
      </c>
      <c r="F13" s="261" t="s">
        <v>20</v>
      </c>
      <c r="G13" s="261" t="s">
        <v>2937</v>
      </c>
      <c r="H13" s="47">
        <v>1192376</v>
      </c>
      <c r="I13" s="261" t="s">
        <v>6874</v>
      </c>
      <c r="J13" s="261" t="s">
        <v>6891</v>
      </c>
      <c r="K13" s="261">
        <v>19.899999999999999</v>
      </c>
      <c r="L13" s="261">
        <v>31.8</v>
      </c>
      <c r="M13" s="261"/>
      <c r="N13" s="261"/>
      <c r="O13" s="261"/>
      <c r="P13" s="261"/>
      <c r="Q13" s="261"/>
    </row>
    <row r="14" spans="1:17">
      <c r="A14" s="261">
        <v>20190527</v>
      </c>
      <c r="B14" s="47">
        <v>1189241</v>
      </c>
      <c r="C14" s="261" t="s">
        <v>6873</v>
      </c>
      <c r="D14" s="261" t="s">
        <v>6084</v>
      </c>
      <c r="E14" s="261">
        <v>0</v>
      </c>
      <c r="F14" s="261" t="s">
        <v>41</v>
      </c>
      <c r="G14" s="261" t="s">
        <v>6892</v>
      </c>
      <c r="H14" s="47">
        <v>1189241</v>
      </c>
      <c r="I14" s="261" t="s">
        <v>6874</v>
      </c>
      <c r="J14" s="261" t="s">
        <v>6893</v>
      </c>
      <c r="K14" s="261">
        <v>64.400000000000006</v>
      </c>
      <c r="L14" s="261">
        <v>28.2</v>
      </c>
      <c r="M14" s="261"/>
      <c r="N14" s="261"/>
      <c r="O14" s="261"/>
      <c r="P14" s="261"/>
      <c r="Q14" s="261"/>
    </row>
    <row r="15" spans="1:17">
      <c r="A15" s="261">
        <v>20190527</v>
      </c>
      <c r="B15" s="47">
        <v>1192400</v>
      </c>
      <c r="C15" s="261" t="s">
        <v>6873</v>
      </c>
      <c r="D15" s="261" t="s">
        <v>6894</v>
      </c>
      <c r="E15" s="261">
        <v>58</v>
      </c>
      <c r="F15" s="261" t="s">
        <v>41</v>
      </c>
      <c r="G15" s="261" t="s">
        <v>2937</v>
      </c>
      <c r="H15" s="47">
        <v>1192400</v>
      </c>
      <c r="I15" s="261" t="s">
        <v>6874</v>
      </c>
      <c r="J15" s="261" t="s">
        <v>6895</v>
      </c>
      <c r="K15" s="261">
        <v>26.6</v>
      </c>
      <c r="L15" s="261">
        <v>19</v>
      </c>
      <c r="M15" s="261"/>
      <c r="N15" s="261"/>
      <c r="O15" s="261"/>
      <c r="P15" s="261"/>
      <c r="Q15" s="261"/>
    </row>
    <row r="16" spans="1:17">
      <c r="A16" s="261">
        <v>20190527</v>
      </c>
      <c r="B16" s="47">
        <v>916628</v>
      </c>
      <c r="C16" s="261" t="s">
        <v>6873</v>
      </c>
      <c r="D16" s="261" t="s">
        <v>6060</v>
      </c>
      <c r="E16" s="261">
        <v>79</v>
      </c>
      <c r="F16" s="261" t="s">
        <v>20</v>
      </c>
      <c r="G16" s="261" t="s">
        <v>3043</v>
      </c>
      <c r="H16" s="47">
        <v>916628</v>
      </c>
      <c r="I16" s="261" t="s">
        <v>6874</v>
      </c>
      <c r="J16" s="261" t="s">
        <v>6896</v>
      </c>
      <c r="K16" s="261">
        <v>49</v>
      </c>
      <c r="L16" s="261">
        <v>37.799999999999997</v>
      </c>
      <c r="M16" s="261"/>
      <c r="N16" s="261"/>
      <c r="O16" s="261"/>
      <c r="P16" s="261"/>
      <c r="Q16" s="261"/>
    </row>
    <row r="17" spans="1:12">
      <c r="A17" s="261">
        <v>20190527</v>
      </c>
      <c r="B17" s="47">
        <v>1192968</v>
      </c>
      <c r="C17" s="261" t="s">
        <v>6873</v>
      </c>
      <c r="D17" s="261" t="s">
        <v>6897</v>
      </c>
      <c r="E17" s="261">
        <v>54</v>
      </c>
      <c r="F17" s="261" t="s">
        <v>41</v>
      </c>
      <c r="G17" s="261" t="s">
        <v>2937</v>
      </c>
      <c r="H17" s="47">
        <v>1192968</v>
      </c>
      <c r="I17" s="261" t="s">
        <v>6874</v>
      </c>
      <c r="J17" s="261" t="s">
        <v>6898</v>
      </c>
      <c r="K17" s="261">
        <v>95.8</v>
      </c>
      <c r="L17" s="261">
        <v>49.2</v>
      </c>
    </row>
    <row r="18" spans="1:12">
      <c r="A18" s="261">
        <v>20190527</v>
      </c>
      <c r="B18" s="47">
        <v>1193617</v>
      </c>
      <c r="C18" s="261" t="s">
        <v>6873</v>
      </c>
      <c r="D18" s="261" t="s">
        <v>6114</v>
      </c>
      <c r="E18" s="261">
        <v>66</v>
      </c>
      <c r="F18" s="261" t="s">
        <v>20</v>
      </c>
      <c r="G18" s="261" t="s">
        <v>6899</v>
      </c>
      <c r="H18" s="47">
        <v>1193617</v>
      </c>
      <c r="I18" s="261" t="s">
        <v>6874</v>
      </c>
      <c r="J18" s="261" t="s">
        <v>6900</v>
      </c>
      <c r="K18" s="261">
        <v>15</v>
      </c>
      <c r="L18" s="261">
        <v>25.4</v>
      </c>
    </row>
    <row r="19" spans="1:12">
      <c r="A19" s="261">
        <v>20190527</v>
      </c>
      <c r="B19" s="47">
        <v>1193917</v>
      </c>
      <c r="C19" s="261" t="s">
        <v>6873</v>
      </c>
      <c r="D19" s="261" t="s">
        <v>6096</v>
      </c>
      <c r="E19" s="261">
        <v>43</v>
      </c>
      <c r="F19" s="261" t="s">
        <v>41</v>
      </c>
      <c r="G19" s="261" t="s">
        <v>2937</v>
      </c>
      <c r="H19" s="47">
        <v>1193917</v>
      </c>
      <c r="I19" s="261" t="s">
        <v>6874</v>
      </c>
      <c r="J19" s="261" t="s">
        <v>6901</v>
      </c>
      <c r="K19" s="261">
        <v>31.6</v>
      </c>
      <c r="L19" s="261">
        <v>36.4</v>
      </c>
    </row>
    <row r="20" spans="1:12">
      <c r="A20" s="261">
        <v>20190527</v>
      </c>
      <c r="B20" s="47">
        <v>1193872</v>
      </c>
      <c r="C20" s="261" t="s">
        <v>6873</v>
      </c>
      <c r="D20" s="261" t="s">
        <v>6093</v>
      </c>
      <c r="E20" s="261">
        <v>64</v>
      </c>
      <c r="F20" s="261" t="s">
        <v>41</v>
      </c>
      <c r="G20" s="261" t="s">
        <v>2937</v>
      </c>
      <c r="H20" s="47">
        <v>1193872</v>
      </c>
      <c r="I20" s="261" t="s">
        <v>6874</v>
      </c>
      <c r="J20" s="261" t="s">
        <v>6902</v>
      </c>
      <c r="K20" s="261">
        <v>50</v>
      </c>
      <c r="L20" s="261">
        <v>23</v>
      </c>
    </row>
    <row r="21" spans="1:12">
      <c r="A21" s="261">
        <v>20190527</v>
      </c>
      <c r="B21" s="47">
        <v>1193839</v>
      </c>
      <c r="C21" s="261" t="s">
        <v>6873</v>
      </c>
      <c r="D21" s="261" t="s">
        <v>6903</v>
      </c>
      <c r="E21" s="261">
        <v>69</v>
      </c>
      <c r="F21" s="261" t="s">
        <v>20</v>
      </c>
      <c r="G21" s="261" t="s">
        <v>2937</v>
      </c>
      <c r="H21" s="47">
        <v>1193839</v>
      </c>
      <c r="I21" s="261" t="s">
        <v>6874</v>
      </c>
      <c r="J21" s="261" t="s">
        <v>6904</v>
      </c>
      <c r="K21" s="261">
        <v>37.4</v>
      </c>
      <c r="L21" s="261">
        <v>51.2</v>
      </c>
    </row>
    <row r="22" spans="1:12">
      <c r="A22" s="261">
        <v>20190527</v>
      </c>
      <c r="B22" s="47">
        <v>1191795</v>
      </c>
      <c r="C22" s="261" t="s">
        <v>6873</v>
      </c>
      <c r="D22" s="261" t="s">
        <v>6111</v>
      </c>
      <c r="E22" s="261">
        <v>63</v>
      </c>
      <c r="F22" s="261" t="s">
        <v>41</v>
      </c>
      <c r="G22" s="261" t="s">
        <v>2937</v>
      </c>
      <c r="H22" s="47">
        <v>1191795</v>
      </c>
      <c r="I22" s="261" t="s">
        <v>6874</v>
      </c>
      <c r="J22" s="261" t="s">
        <v>6905</v>
      </c>
      <c r="K22" s="261">
        <v>112</v>
      </c>
      <c r="L22" s="261">
        <v>91.8</v>
      </c>
    </row>
    <row r="23" spans="1:12">
      <c r="A23" s="261">
        <v>20190527</v>
      </c>
      <c r="B23" s="47">
        <v>1193849</v>
      </c>
      <c r="C23" s="261" t="s">
        <v>6873</v>
      </c>
      <c r="D23" s="261" t="s">
        <v>6117</v>
      </c>
      <c r="E23" s="261">
        <v>62</v>
      </c>
      <c r="F23" s="261" t="s">
        <v>41</v>
      </c>
      <c r="G23" s="261" t="s">
        <v>2937</v>
      </c>
      <c r="H23" s="47">
        <v>1193849</v>
      </c>
      <c r="I23" s="261" t="s">
        <v>6874</v>
      </c>
      <c r="J23" s="261" t="s">
        <v>6906</v>
      </c>
      <c r="K23" s="261">
        <v>114</v>
      </c>
      <c r="L23" s="261">
        <v>102</v>
      </c>
    </row>
    <row r="24" spans="1:12">
      <c r="A24" s="261">
        <v>20190527</v>
      </c>
      <c r="B24" s="47">
        <v>1205076</v>
      </c>
      <c r="C24" s="261" t="s">
        <v>6873</v>
      </c>
      <c r="D24" s="261" t="s">
        <v>6162</v>
      </c>
      <c r="E24" s="261">
        <v>0</v>
      </c>
      <c r="F24" s="261">
        <v>0</v>
      </c>
      <c r="G24" s="261" t="s">
        <v>2937</v>
      </c>
      <c r="H24" s="47">
        <v>1205076</v>
      </c>
      <c r="I24" s="261" t="s">
        <v>6874</v>
      </c>
      <c r="J24" s="261" t="s">
        <v>6907</v>
      </c>
      <c r="K24" s="261">
        <v>67.400000000000006</v>
      </c>
      <c r="L24" s="261">
        <v>116</v>
      </c>
    </row>
    <row r="25" spans="1:12">
      <c r="A25" s="261">
        <v>20190527</v>
      </c>
      <c r="B25" s="47">
        <v>1205543</v>
      </c>
      <c r="C25" s="261" t="s">
        <v>6873</v>
      </c>
      <c r="D25" s="261" t="s">
        <v>6168</v>
      </c>
      <c r="E25" s="261">
        <v>0</v>
      </c>
      <c r="F25" s="261">
        <v>0</v>
      </c>
      <c r="G25" s="261" t="s">
        <v>2937</v>
      </c>
      <c r="H25" s="47">
        <v>1205543</v>
      </c>
      <c r="I25" s="261" t="s">
        <v>6874</v>
      </c>
      <c r="J25" s="261" t="s">
        <v>6908</v>
      </c>
      <c r="K25" s="261">
        <v>118</v>
      </c>
      <c r="L25" s="261">
        <v>114</v>
      </c>
    </row>
    <row r="26" spans="1:12">
      <c r="A26" s="261">
        <v>20190527</v>
      </c>
      <c r="B26" s="47">
        <v>1206006</v>
      </c>
      <c r="C26" s="261" t="s">
        <v>6873</v>
      </c>
      <c r="D26" s="261" t="s">
        <v>6159</v>
      </c>
      <c r="E26" s="261">
        <v>0</v>
      </c>
      <c r="F26" s="261">
        <v>0</v>
      </c>
      <c r="G26" s="261" t="s">
        <v>2937</v>
      </c>
      <c r="H26" s="47">
        <v>1206006</v>
      </c>
      <c r="I26" s="261" t="s">
        <v>6874</v>
      </c>
      <c r="J26" s="261" t="s">
        <v>6909</v>
      </c>
      <c r="K26" s="261">
        <v>116</v>
      </c>
      <c r="L26" s="261">
        <v>57.4</v>
      </c>
    </row>
    <row r="27" spans="1:12">
      <c r="A27" s="261">
        <v>20190527</v>
      </c>
      <c r="B27" s="47">
        <v>1205496</v>
      </c>
      <c r="C27" s="261" t="s">
        <v>6873</v>
      </c>
      <c r="D27" s="261" t="s">
        <v>6156</v>
      </c>
      <c r="E27" s="261">
        <v>0</v>
      </c>
      <c r="F27" s="261">
        <v>0</v>
      </c>
      <c r="G27" s="261" t="s">
        <v>6910</v>
      </c>
      <c r="H27" s="47">
        <v>1205496</v>
      </c>
      <c r="I27" s="261" t="s">
        <v>6874</v>
      </c>
      <c r="J27" s="261" t="s">
        <v>6911</v>
      </c>
      <c r="K27" s="261">
        <v>98.4</v>
      </c>
      <c r="L27" s="261">
        <v>76.400000000000006</v>
      </c>
    </row>
    <row r="28" spans="1:12">
      <c r="A28" s="261">
        <v>20190527</v>
      </c>
      <c r="B28" s="47">
        <v>1205632</v>
      </c>
      <c r="C28" s="261" t="s">
        <v>6873</v>
      </c>
      <c r="D28" s="261" t="s">
        <v>6171</v>
      </c>
      <c r="E28" s="261">
        <v>0</v>
      </c>
      <c r="F28" s="261">
        <v>0</v>
      </c>
      <c r="G28" s="261" t="s">
        <v>2937</v>
      </c>
      <c r="H28" s="47">
        <v>1205632</v>
      </c>
      <c r="I28" s="261" t="s">
        <v>6874</v>
      </c>
      <c r="J28" s="261" t="s">
        <v>6912</v>
      </c>
      <c r="K28" s="261">
        <v>54.4</v>
      </c>
      <c r="L28" s="261">
        <v>56.8</v>
      </c>
    </row>
    <row r="29" spans="1:12">
      <c r="A29" s="261">
        <v>20190527</v>
      </c>
      <c r="B29" s="47">
        <v>1205120</v>
      </c>
      <c r="C29" s="261" t="s">
        <v>6873</v>
      </c>
      <c r="D29" s="261" t="s">
        <v>6165</v>
      </c>
      <c r="E29" s="261">
        <v>0</v>
      </c>
      <c r="F29" s="261">
        <v>0</v>
      </c>
      <c r="G29" s="261" t="s">
        <v>2937</v>
      </c>
      <c r="H29" s="47">
        <v>1205120</v>
      </c>
      <c r="I29" s="261" t="s">
        <v>6874</v>
      </c>
      <c r="J29" s="261" t="s">
        <v>6913</v>
      </c>
      <c r="K29" s="261">
        <v>112</v>
      </c>
      <c r="L29" s="261">
        <v>81.8</v>
      </c>
    </row>
    <row r="30" spans="1:12">
      <c r="A30" s="261">
        <v>20190729</v>
      </c>
      <c r="B30" s="31">
        <v>1120008</v>
      </c>
      <c r="C30" s="261" t="s">
        <v>6914</v>
      </c>
      <c r="D30" s="87" t="s">
        <v>6915</v>
      </c>
      <c r="E30" s="261"/>
      <c r="F30" s="261"/>
      <c r="G30" s="261"/>
      <c r="H30" s="31">
        <v>335</v>
      </c>
      <c r="I30" s="261" t="s">
        <v>6916</v>
      </c>
      <c r="J30" s="261" t="s">
        <v>6917</v>
      </c>
      <c r="K30" s="261">
        <v>63.6</v>
      </c>
      <c r="L30" s="261">
        <v>64.2</v>
      </c>
    </row>
    <row r="31" spans="1:12">
      <c r="A31" s="261">
        <v>20190729</v>
      </c>
      <c r="B31" s="31">
        <v>1118366</v>
      </c>
      <c r="C31" s="261" t="s">
        <v>6914</v>
      </c>
      <c r="D31" s="87" t="s">
        <v>6918</v>
      </c>
      <c r="E31" s="261"/>
      <c r="F31" s="261"/>
      <c r="G31" s="261"/>
      <c r="H31" s="31">
        <v>336</v>
      </c>
      <c r="I31" s="261" t="s">
        <v>6916</v>
      </c>
      <c r="J31" s="261" t="s">
        <v>6919</v>
      </c>
      <c r="K31" s="261">
        <v>120</v>
      </c>
      <c r="L31" s="261">
        <v>87.2</v>
      </c>
    </row>
    <row r="32" spans="1:12">
      <c r="A32" s="261">
        <v>20190729</v>
      </c>
      <c r="B32" s="31">
        <v>1123564</v>
      </c>
      <c r="C32" s="261" t="s">
        <v>6914</v>
      </c>
      <c r="D32" s="87" t="s">
        <v>6920</v>
      </c>
      <c r="E32" s="261"/>
      <c r="F32" s="261"/>
      <c r="G32" s="261"/>
      <c r="H32" s="31">
        <v>337</v>
      </c>
      <c r="I32" s="261" t="s">
        <v>6916</v>
      </c>
      <c r="J32" s="261" t="s">
        <v>6921</v>
      </c>
      <c r="K32" s="261">
        <v>104</v>
      </c>
      <c r="L32" s="261">
        <v>14.1</v>
      </c>
    </row>
    <row r="33" spans="1:12">
      <c r="A33" s="261">
        <v>20190729</v>
      </c>
      <c r="B33" s="31">
        <v>1123899</v>
      </c>
      <c r="C33" s="261" t="s">
        <v>6914</v>
      </c>
      <c r="D33" s="87" t="s">
        <v>6922</v>
      </c>
      <c r="E33" s="261"/>
      <c r="F33" s="261"/>
      <c r="G33" s="261"/>
      <c r="H33" s="31">
        <v>339</v>
      </c>
      <c r="I33" s="261" t="s">
        <v>6916</v>
      </c>
      <c r="J33" s="261" t="s">
        <v>6923</v>
      </c>
      <c r="K33" s="261">
        <v>120</v>
      </c>
      <c r="L33" s="261">
        <v>29.2</v>
      </c>
    </row>
    <row r="34" spans="1:12">
      <c r="A34" s="261">
        <v>20190729</v>
      </c>
      <c r="B34" s="31">
        <v>1125600</v>
      </c>
      <c r="C34" s="261" t="s">
        <v>6914</v>
      </c>
      <c r="D34" s="87" t="s">
        <v>6924</v>
      </c>
      <c r="E34" s="261"/>
      <c r="F34" s="261"/>
      <c r="G34" s="261"/>
      <c r="H34" s="31">
        <v>340</v>
      </c>
      <c r="I34" s="261" t="s">
        <v>6916</v>
      </c>
      <c r="J34" s="261" t="s">
        <v>6925</v>
      </c>
      <c r="K34" s="261"/>
      <c r="L34" s="261"/>
    </row>
    <row r="35" spans="1:12">
      <c r="A35" s="261">
        <v>20190729</v>
      </c>
      <c r="B35" s="31">
        <v>1126019</v>
      </c>
      <c r="C35" s="261" t="s">
        <v>6914</v>
      </c>
      <c r="D35" s="87" t="s">
        <v>6926</v>
      </c>
      <c r="E35" s="261" t="s">
        <v>6927</v>
      </c>
      <c r="F35" s="261"/>
      <c r="G35" s="261"/>
      <c r="H35" s="31">
        <v>341</v>
      </c>
      <c r="I35" s="261" t="s">
        <v>6916</v>
      </c>
      <c r="J35" s="261" t="s">
        <v>6928</v>
      </c>
      <c r="K35" s="261"/>
      <c r="L35" s="261"/>
    </row>
    <row r="36" spans="1:12">
      <c r="A36" s="261">
        <v>20190729</v>
      </c>
      <c r="B36" s="86">
        <v>1126786</v>
      </c>
      <c r="C36" s="261" t="s">
        <v>6914</v>
      </c>
      <c r="D36" s="86" t="s">
        <v>6929</v>
      </c>
      <c r="E36" s="261"/>
      <c r="F36" s="261"/>
      <c r="G36" s="261"/>
      <c r="H36" s="86">
        <v>342</v>
      </c>
      <c r="I36" s="261" t="s">
        <v>6916</v>
      </c>
      <c r="J36" s="261" t="s">
        <v>6930</v>
      </c>
      <c r="K36" s="261">
        <v>91</v>
      </c>
      <c r="L36" s="261">
        <v>65.400000000000006</v>
      </c>
    </row>
    <row r="37" spans="1:12">
      <c r="A37" s="261">
        <v>20190729</v>
      </c>
      <c r="B37" s="31">
        <v>1127421</v>
      </c>
      <c r="C37" s="261" t="s">
        <v>6914</v>
      </c>
      <c r="D37" s="87" t="s">
        <v>6931</v>
      </c>
      <c r="E37" s="261"/>
      <c r="F37" s="261"/>
      <c r="G37" s="261"/>
      <c r="H37" s="31">
        <v>343</v>
      </c>
      <c r="I37" s="261" t="s">
        <v>6916</v>
      </c>
      <c r="J37" s="261" t="s">
        <v>6932</v>
      </c>
      <c r="K37" s="261">
        <v>28.2</v>
      </c>
      <c r="L37" s="261">
        <v>110</v>
      </c>
    </row>
    <row r="38" spans="1:12">
      <c r="A38" s="261">
        <v>20190729</v>
      </c>
      <c r="B38" s="31">
        <v>1130881</v>
      </c>
      <c r="C38" s="261" t="s">
        <v>6914</v>
      </c>
      <c r="D38" s="87" t="s">
        <v>6933</v>
      </c>
      <c r="E38" s="261"/>
      <c r="F38" s="261"/>
      <c r="G38" s="261"/>
      <c r="H38" s="31">
        <v>344</v>
      </c>
      <c r="I38" s="261" t="s">
        <v>6916</v>
      </c>
      <c r="J38" s="261" t="s">
        <v>6934</v>
      </c>
      <c r="K38" s="261">
        <v>102</v>
      </c>
      <c r="L38" s="261">
        <v>63.6</v>
      </c>
    </row>
    <row r="39" spans="1:12">
      <c r="A39" s="261">
        <v>20190729</v>
      </c>
      <c r="B39" s="31">
        <v>1131242</v>
      </c>
      <c r="C39" s="261" t="s">
        <v>6914</v>
      </c>
      <c r="D39" s="87" t="s">
        <v>6935</v>
      </c>
      <c r="E39" s="261"/>
      <c r="F39" s="261"/>
      <c r="G39" s="261"/>
      <c r="H39" s="31">
        <v>345</v>
      </c>
      <c r="I39" s="261" t="s">
        <v>6916</v>
      </c>
      <c r="J39" s="261" t="s">
        <v>6936</v>
      </c>
      <c r="K39" s="261">
        <v>94.4</v>
      </c>
      <c r="L39" s="261">
        <v>98.2</v>
      </c>
    </row>
    <row r="40" spans="1:12">
      <c r="A40" s="261">
        <v>20190729</v>
      </c>
      <c r="B40" s="31">
        <v>1131880</v>
      </c>
      <c r="C40" s="261" t="s">
        <v>6914</v>
      </c>
      <c r="D40" s="87" t="s">
        <v>6937</v>
      </c>
      <c r="E40" s="261"/>
      <c r="F40" s="261"/>
      <c r="G40" s="261"/>
      <c r="H40" s="31">
        <v>346</v>
      </c>
      <c r="I40" s="261" t="s">
        <v>6916</v>
      </c>
      <c r="J40" s="261" t="s">
        <v>6938</v>
      </c>
      <c r="K40" s="261">
        <v>82.8</v>
      </c>
      <c r="L40" s="261">
        <v>110</v>
      </c>
    </row>
    <row r="41" spans="1:12">
      <c r="A41" s="261">
        <v>20190729</v>
      </c>
      <c r="B41" s="31">
        <v>1133213</v>
      </c>
      <c r="C41" s="261" t="s">
        <v>6914</v>
      </c>
      <c r="D41" s="87" t="s">
        <v>6939</v>
      </c>
      <c r="E41" s="261"/>
      <c r="F41" s="261"/>
      <c r="G41" s="261"/>
      <c r="H41" s="31">
        <v>347</v>
      </c>
      <c r="I41" s="261" t="s">
        <v>6916</v>
      </c>
      <c r="J41" s="261" t="s">
        <v>6940</v>
      </c>
      <c r="K41" s="261">
        <v>116</v>
      </c>
      <c r="L41" s="261">
        <v>118</v>
      </c>
    </row>
    <row r="42" spans="1:12">
      <c r="A42" s="261">
        <v>20190729</v>
      </c>
      <c r="B42" s="31">
        <v>1135370</v>
      </c>
      <c r="C42" s="261" t="s">
        <v>6914</v>
      </c>
      <c r="D42" s="87" t="s">
        <v>6941</v>
      </c>
      <c r="E42" s="261"/>
      <c r="F42" s="261"/>
      <c r="G42" s="261"/>
      <c r="H42" s="31">
        <v>348</v>
      </c>
      <c r="I42" s="261" t="s">
        <v>6916</v>
      </c>
      <c r="J42" s="261" t="s">
        <v>6942</v>
      </c>
      <c r="K42" s="261">
        <v>75.8</v>
      </c>
      <c r="L42" s="261">
        <v>86.4</v>
      </c>
    </row>
    <row r="43" spans="1:12">
      <c r="A43" s="261">
        <v>20190729</v>
      </c>
      <c r="B43" s="31">
        <v>1134457</v>
      </c>
      <c r="C43" s="261" t="s">
        <v>6914</v>
      </c>
      <c r="D43" s="87" t="s">
        <v>6943</v>
      </c>
      <c r="E43" s="261"/>
      <c r="F43" s="261"/>
      <c r="G43" s="261"/>
      <c r="H43" s="31">
        <v>349</v>
      </c>
      <c r="I43" s="261" t="s">
        <v>6916</v>
      </c>
      <c r="J43" s="261" t="s">
        <v>6944</v>
      </c>
      <c r="K43" s="261">
        <v>102</v>
      </c>
      <c r="L43" s="261">
        <v>99.4</v>
      </c>
    </row>
    <row r="44" spans="1:12">
      <c r="A44" s="261">
        <v>20190729</v>
      </c>
      <c r="B44" s="31">
        <v>1134110</v>
      </c>
      <c r="C44" s="261" t="s">
        <v>6914</v>
      </c>
      <c r="D44" s="87" t="s">
        <v>6945</v>
      </c>
      <c r="E44" s="261"/>
      <c r="F44" s="261"/>
      <c r="G44" s="261"/>
      <c r="H44" s="31">
        <v>350</v>
      </c>
      <c r="I44" s="261" t="s">
        <v>6916</v>
      </c>
      <c r="J44" s="261" t="s">
        <v>6946</v>
      </c>
      <c r="K44" s="261">
        <v>118</v>
      </c>
      <c r="L44" s="261">
        <v>99</v>
      </c>
    </row>
    <row r="45" spans="1:12">
      <c r="A45" s="261">
        <v>20190729</v>
      </c>
      <c r="B45" s="31">
        <v>1137318</v>
      </c>
      <c r="C45" s="261" t="s">
        <v>6914</v>
      </c>
      <c r="D45" s="87" t="s">
        <v>6947</v>
      </c>
      <c r="E45" s="261"/>
      <c r="F45" s="261"/>
      <c r="G45" s="261"/>
      <c r="H45" s="31">
        <v>351</v>
      </c>
      <c r="I45" s="261" t="s">
        <v>6916</v>
      </c>
      <c r="J45" s="261" t="s">
        <v>6948</v>
      </c>
      <c r="K45" s="261">
        <v>94.8</v>
      </c>
      <c r="L45" s="261">
        <v>106</v>
      </c>
    </row>
    <row r="46" spans="1:12">
      <c r="A46" s="261">
        <v>20190729</v>
      </c>
      <c r="B46" s="31">
        <v>1137941</v>
      </c>
      <c r="C46" s="261" t="s">
        <v>6914</v>
      </c>
      <c r="D46" s="87" t="s">
        <v>6949</v>
      </c>
      <c r="E46" s="261"/>
      <c r="F46" s="261"/>
      <c r="G46" s="261"/>
      <c r="H46" s="31">
        <v>352</v>
      </c>
      <c r="I46" s="261" t="s">
        <v>6916</v>
      </c>
      <c r="J46" s="261" t="s">
        <v>6950</v>
      </c>
      <c r="K46" s="261">
        <v>97.6</v>
      </c>
      <c r="L46" s="261">
        <v>100</v>
      </c>
    </row>
    <row r="47" spans="1:12">
      <c r="A47" s="261">
        <v>20190729</v>
      </c>
      <c r="B47" s="31">
        <v>1138798</v>
      </c>
      <c r="C47" s="261" t="s">
        <v>6914</v>
      </c>
      <c r="D47" s="87" t="s">
        <v>6951</v>
      </c>
      <c r="E47" s="261"/>
      <c r="F47" s="261"/>
      <c r="G47" s="261"/>
      <c r="H47" s="31">
        <v>353</v>
      </c>
      <c r="I47" s="261" t="s">
        <v>6916</v>
      </c>
      <c r="J47" s="261" t="s">
        <v>6952</v>
      </c>
      <c r="K47" s="261">
        <v>86.6</v>
      </c>
      <c r="L47" s="261">
        <v>102</v>
      </c>
    </row>
    <row r="48" spans="1:12">
      <c r="A48" s="261">
        <v>20190729</v>
      </c>
      <c r="B48" s="31">
        <v>753884</v>
      </c>
      <c r="C48" s="261" t="s">
        <v>6914</v>
      </c>
      <c r="D48" s="87" t="s">
        <v>6953</v>
      </c>
      <c r="E48" s="261"/>
      <c r="F48" s="261"/>
      <c r="G48" s="261"/>
      <c r="H48" s="31">
        <v>354</v>
      </c>
      <c r="I48" s="261" t="s">
        <v>6916</v>
      </c>
      <c r="J48" s="261" t="s">
        <v>6954</v>
      </c>
      <c r="K48" s="261">
        <v>110</v>
      </c>
      <c r="L48" s="261">
        <v>118</v>
      </c>
    </row>
    <row r="49" spans="1:12">
      <c r="A49" s="261">
        <v>20190729</v>
      </c>
      <c r="B49" s="31">
        <v>1069782</v>
      </c>
      <c r="C49" s="261" t="s">
        <v>6914</v>
      </c>
      <c r="D49" s="87" t="s">
        <v>6955</v>
      </c>
      <c r="E49" s="261"/>
      <c r="F49" s="261"/>
      <c r="G49" s="261"/>
      <c r="H49" s="31">
        <v>355</v>
      </c>
      <c r="I49" s="261" t="s">
        <v>6916</v>
      </c>
      <c r="J49" s="261" t="s">
        <v>6956</v>
      </c>
      <c r="K49" s="261">
        <v>112</v>
      </c>
      <c r="L49" s="261">
        <v>88</v>
      </c>
    </row>
    <row r="50" spans="1:12">
      <c r="A50" s="261">
        <v>20190729</v>
      </c>
      <c r="B50" s="31">
        <v>1141342</v>
      </c>
      <c r="C50" s="261" t="s">
        <v>6914</v>
      </c>
      <c r="D50" s="87" t="s">
        <v>6957</v>
      </c>
      <c r="E50" s="261"/>
      <c r="F50" s="261"/>
      <c r="G50" s="261"/>
      <c r="H50" s="31">
        <v>356</v>
      </c>
      <c r="I50" s="261" t="s">
        <v>6916</v>
      </c>
      <c r="J50" s="261" t="s">
        <v>6958</v>
      </c>
      <c r="K50" s="261">
        <v>110</v>
      </c>
      <c r="L50" s="261">
        <v>116</v>
      </c>
    </row>
    <row r="51" spans="1:12">
      <c r="A51" s="261">
        <v>20190729</v>
      </c>
      <c r="B51" s="31">
        <v>1141309</v>
      </c>
      <c r="C51" s="261" t="s">
        <v>6914</v>
      </c>
      <c r="D51" s="87" t="s">
        <v>6959</v>
      </c>
      <c r="E51" s="261"/>
      <c r="F51" s="261"/>
      <c r="G51" s="261"/>
      <c r="H51" s="31">
        <v>357</v>
      </c>
      <c r="I51" s="261" t="s">
        <v>6916</v>
      </c>
      <c r="J51" s="261" t="s">
        <v>6960</v>
      </c>
      <c r="K51" s="261">
        <v>84.2</v>
      </c>
      <c r="L51" s="261">
        <v>90.6</v>
      </c>
    </row>
    <row r="52" spans="1:12">
      <c r="A52" s="261">
        <v>20190729</v>
      </c>
      <c r="B52" s="31">
        <v>1138493</v>
      </c>
      <c r="C52" s="261" t="s">
        <v>6914</v>
      </c>
      <c r="D52" s="87" t="s">
        <v>6961</v>
      </c>
      <c r="E52" s="261"/>
      <c r="F52" s="261"/>
      <c r="G52" s="261"/>
      <c r="H52" s="31">
        <v>358</v>
      </c>
      <c r="I52" s="261" t="s">
        <v>6916</v>
      </c>
      <c r="J52" s="261" t="s">
        <v>6962</v>
      </c>
      <c r="K52" s="261">
        <v>98.8</v>
      </c>
      <c r="L52" s="261">
        <v>106</v>
      </c>
    </row>
    <row r="53" spans="1:12">
      <c r="A53" s="261">
        <v>20190729</v>
      </c>
      <c r="B53" s="31">
        <v>937277</v>
      </c>
      <c r="C53" s="261" t="s">
        <v>6914</v>
      </c>
      <c r="D53" s="31" t="s">
        <v>6963</v>
      </c>
      <c r="E53" s="261"/>
      <c r="F53" s="261"/>
      <c r="G53" s="261"/>
      <c r="H53" s="31">
        <v>359</v>
      </c>
      <c r="I53" s="261" t="s">
        <v>6916</v>
      </c>
      <c r="J53" s="261" t="s">
        <v>6964</v>
      </c>
      <c r="K53" s="261">
        <v>93</v>
      </c>
      <c r="L53" s="261">
        <v>8.2200000000000006</v>
      </c>
    </row>
    <row r="54" spans="1:12">
      <c r="A54" s="261">
        <v>20190729</v>
      </c>
      <c r="B54" s="31">
        <v>970279</v>
      </c>
      <c r="C54" s="261" t="s">
        <v>6914</v>
      </c>
      <c r="D54" s="87" t="s">
        <v>6965</v>
      </c>
      <c r="E54" s="261"/>
      <c r="F54" s="261"/>
      <c r="G54" s="261"/>
      <c r="H54" s="31">
        <v>360</v>
      </c>
      <c r="I54" s="261" t="s">
        <v>6916</v>
      </c>
      <c r="J54" s="261" t="s">
        <v>6966</v>
      </c>
      <c r="K54" s="261">
        <v>99</v>
      </c>
      <c r="L54" s="261">
        <v>96.6</v>
      </c>
    </row>
    <row r="55" spans="1:12">
      <c r="A55" s="261">
        <v>20190729</v>
      </c>
      <c r="B55" s="31">
        <v>1142854</v>
      </c>
      <c r="C55" s="261" t="s">
        <v>6914</v>
      </c>
      <c r="D55" s="87" t="s">
        <v>6967</v>
      </c>
      <c r="E55" s="261"/>
      <c r="F55" s="261"/>
      <c r="G55" s="261"/>
      <c r="H55" s="31">
        <v>361</v>
      </c>
      <c r="I55" s="261" t="s">
        <v>6916</v>
      </c>
      <c r="J55" s="261" t="s">
        <v>6968</v>
      </c>
      <c r="K55" s="261">
        <v>102</v>
      </c>
      <c r="L55" s="261">
        <v>112</v>
      </c>
    </row>
    <row r="56" spans="1:12">
      <c r="A56" s="261">
        <v>20190729</v>
      </c>
      <c r="B56" s="31">
        <v>1144765</v>
      </c>
      <c r="C56" s="261" t="s">
        <v>6914</v>
      </c>
      <c r="D56" s="87" t="s">
        <v>6969</v>
      </c>
      <c r="E56" s="261"/>
      <c r="F56" s="261"/>
      <c r="G56" s="261"/>
      <c r="H56" s="31">
        <v>362</v>
      </c>
      <c r="I56" s="261" t="s">
        <v>6916</v>
      </c>
      <c r="J56" s="261" t="s">
        <v>6970</v>
      </c>
      <c r="K56" s="261">
        <v>102</v>
      </c>
      <c r="L56" s="261">
        <v>83.6</v>
      </c>
    </row>
    <row r="57" spans="1:12">
      <c r="A57" s="261">
        <v>20190729</v>
      </c>
      <c r="B57" s="31">
        <v>1144123</v>
      </c>
      <c r="C57" s="261" t="s">
        <v>6914</v>
      </c>
      <c r="D57" s="87" t="s">
        <v>6971</v>
      </c>
      <c r="E57" s="261"/>
      <c r="F57" s="261"/>
      <c r="G57" s="261"/>
      <c r="H57" s="31">
        <v>363</v>
      </c>
      <c r="I57" s="261" t="s">
        <v>6916</v>
      </c>
      <c r="J57" s="261" t="s">
        <v>6972</v>
      </c>
      <c r="K57" s="261">
        <v>83.8</v>
      </c>
      <c r="L57" s="261">
        <v>60.6</v>
      </c>
    </row>
    <row r="58" spans="1:12">
      <c r="A58" s="261">
        <v>20190729</v>
      </c>
      <c r="B58" s="31">
        <v>1146808</v>
      </c>
      <c r="C58" s="261" t="s">
        <v>6914</v>
      </c>
      <c r="D58" s="87" t="s">
        <v>6973</v>
      </c>
      <c r="E58" s="261"/>
      <c r="F58" s="261"/>
      <c r="G58" s="261"/>
      <c r="H58" s="31">
        <v>364</v>
      </c>
      <c r="I58" s="261" t="s">
        <v>6916</v>
      </c>
      <c r="J58" s="261" t="s">
        <v>6974</v>
      </c>
      <c r="K58" s="261">
        <v>104</v>
      </c>
      <c r="L58" s="261">
        <v>108</v>
      </c>
    </row>
    <row r="59" spans="1:12">
      <c r="A59" s="261">
        <v>20190729</v>
      </c>
      <c r="B59" s="31">
        <v>1145317</v>
      </c>
      <c r="C59" s="261" t="s">
        <v>6914</v>
      </c>
      <c r="D59" s="87" t="s">
        <v>6975</v>
      </c>
      <c r="E59" s="261"/>
      <c r="F59" s="261"/>
      <c r="G59" s="261"/>
      <c r="H59" s="31">
        <v>365</v>
      </c>
      <c r="I59" s="261" t="s">
        <v>6916</v>
      </c>
      <c r="J59" s="261" t="s">
        <v>6976</v>
      </c>
      <c r="K59" s="261">
        <v>114</v>
      </c>
      <c r="L59" s="261">
        <v>116</v>
      </c>
    </row>
    <row r="60" spans="1:12">
      <c r="A60" s="261">
        <v>20190729</v>
      </c>
      <c r="B60" s="31">
        <v>1147321</v>
      </c>
      <c r="C60" s="261" t="s">
        <v>6914</v>
      </c>
      <c r="D60" s="87" t="s">
        <v>6977</v>
      </c>
      <c r="E60" s="261"/>
      <c r="F60" s="261"/>
      <c r="G60" s="261"/>
      <c r="H60" s="31">
        <v>366</v>
      </c>
      <c r="I60" s="261" t="s">
        <v>6916</v>
      </c>
      <c r="J60" s="261" t="s">
        <v>6978</v>
      </c>
      <c r="K60" s="261">
        <v>120</v>
      </c>
      <c r="L60" s="261">
        <v>102</v>
      </c>
    </row>
    <row r="61" spans="1:12">
      <c r="A61" s="261">
        <v>20190729</v>
      </c>
      <c r="B61" s="31">
        <v>1142969</v>
      </c>
      <c r="C61" s="261" t="s">
        <v>6914</v>
      </c>
      <c r="D61" s="87" t="s">
        <v>6979</v>
      </c>
      <c r="E61" s="261"/>
      <c r="F61" s="261"/>
      <c r="G61" s="261"/>
      <c r="H61" s="31">
        <v>367</v>
      </c>
      <c r="I61" s="261" t="s">
        <v>6916</v>
      </c>
      <c r="J61" s="261" t="s">
        <v>6980</v>
      </c>
      <c r="K61" s="261">
        <v>116</v>
      </c>
      <c r="L61" s="261">
        <v>13.8</v>
      </c>
    </row>
  </sheetData>
  <phoneticPr fontId="1" type="noConversion"/>
  <conditionalFormatting sqref="H30:H6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B80D-B9EC-4A1B-BD24-834CD2D043F2}">
  <dimension ref="A1:N427"/>
  <sheetViews>
    <sheetView zoomScale="130" zoomScaleNormal="130" workbookViewId="0">
      <pane ySplit="1" topLeftCell="A2" activePane="bottomLeft" state="frozen"/>
      <selection pane="bottomLeft" activeCell="D4" sqref="D4"/>
    </sheetView>
  </sheetViews>
  <sheetFormatPr defaultRowHeight="14.25"/>
  <cols>
    <col min="1" max="1" width="5.25" style="34" bestFit="1" customWidth="1"/>
    <col min="4" max="4" width="11.625" bestFit="1" customWidth="1"/>
    <col min="5" max="5" width="11.75" customWidth="1"/>
    <col min="7" max="7" width="9" style="261"/>
    <col min="9" max="9" width="6.5" customWidth="1"/>
    <col min="10" max="10" width="6.25" customWidth="1"/>
  </cols>
  <sheetData>
    <row r="1" spans="1:14">
      <c r="A1" s="34" t="s">
        <v>6981</v>
      </c>
      <c r="B1" s="261" t="s">
        <v>6982</v>
      </c>
      <c r="C1" s="261" t="s">
        <v>6983</v>
      </c>
      <c r="D1" s="261" t="s">
        <v>6984</v>
      </c>
      <c r="E1" s="261" t="s">
        <v>10</v>
      </c>
      <c r="F1" s="261" t="s">
        <v>355</v>
      </c>
      <c r="G1" s="261" t="s">
        <v>6985</v>
      </c>
      <c r="H1" s="100" t="s">
        <v>6986</v>
      </c>
      <c r="I1" s="261" t="s">
        <v>6987</v>
      </c>
      <c r="J1" s="261" t="s">
        <v>6988</v>
      </c>
      <c r="K1" s="261" t="s">
        <v>6989</v>
      </c>
      <c r="L1" s="33" t="s">
        <v>6990</v>
      </c>
      <c r="M1" s="33" t="s">
        <v>6991</v>
      </c>
      <c r="N1" s="261"/>
    </row>
    <row r="2" spans="1:14" ht="15.75">
      <c r="A2" s="34">
        <v>1</v>
      </c>
      <c r="B2" s="312" t="s">
        <v>6992</v>
      </c>
      <c r="C2" s="312" t="s">
        <v>6993</v>
      </c>
      <c r="D2" s="310" t="s">
        <v>6994</v>
      </c>
      <c r="E2" s="313" t="s">
        <v>6995</v>
      </c>
      <c r="F2" s="261" t="s">
        <v>6996</v>
      </c>
      <c r="G2" s="261" t="s">
        <v>6997</v>
      </c>
      <c r="H2" s="310">
        <v>99.408000000000001</v>
      </c>
      <c r="I2" s="311">
        <v>150</v>
      </c>
      <c r="J2" s="310">
        <f>H2*I2/1000</f>
        <v>14.911200000000001</v>
      </c>
      <c r="K2" s="261"/>
      <c r="L2" s="325">
        <v>0.06</v>
      </c>
      <c r="M2" s="325">
        <v>1.42</v>
      </c>
      <c r="N2" s="261" t="s">
        <v>6998</v>
      </c>
    </row>
    <row r="3" spans="1:14" ht="15.75">
      <c r="A3" s="34">
        <v>2</v>
      </c>
      <c r="B3" s="312" t="s">
        <v>6992</v>
      </c>
      <c r="C3" s="312" t="s">
        <v>6993</v>
      </c>
      <c r="D3" s="310" t="s">
        <v>6999</v>
      </c>
      <c r="E3" s="313" t="s">
        <v>7000</v>
      </c>
      <c r="F3" s="261" t="s">
        <v>6996</v>
      </c>
      <c r="G3" s="261" t="s">
        <v>6997</v>
      </c>
      <c r="H3" s="310">
        <v>222.08500000000001</v>
      </c>
      <c r="I3" s="311">
        <v>150</v>
      </c>
      <c r="J3" s="310">
        <f>H3*I3/1000</f>
        <v>33.312750000000001</v>
      </c>
      <c r="K3" s="261"/>
      <c r="L3" s="33">
        <v>0.33</v>
      </c>
      <c r="M3" s="33">
        <v>1.06</v>
      </c>
      <c r="N3" s="261"/>
    </row>
    <row r="4" spans="1:14" ht="15.75">
      <c r="A4" s="34">
        <v>3</v>
      </c>
      <c r="B4" s="312" t="s">
        <v>6992</v>
      </c>
      <c r="C4" s="312" t="s">
        <v>6993</v>
      </c>
      <c r="D4" s="310" t="s">
        <v>7001</v>
      </c>
      <c r="E4" s="313" t="s">
        <v>7002</v>
      </c>
      <c r="F4" s="261" t="s">
        <v>6996</v>
      </c>
      <c r="G4" s="261" t="s">
        <v>6997</v>
      </c>
      <c r="H4" s="310">
        <v>285.84300000000002</v>
      </c>
      <c r="I4" s="311">
        <v>150</v>
      </c>
      <c r="J4" s="310">
        <f t="shared" ref="J4:J52" si="0">H4*I4/1000</f>
        <v>42.876450000000006</v>
      </c>
      <c r="K4" s="261"/>
      <c r="L4" s="33">
        <v>0.24</v>
      </c>
      <c r="M4" s="33">
        <v>0.95</v>
      </c>
      <c r="N4" s="261"/>
    </row>
    <row r="5" spans="1:14" ht="15.75">
      <c r="A5" s="34">
        <v>4</v>
      </c>
      <c r="B5" s="312" t="s">
        <v>6992</v>
      </c>
      <c r="C5" s="312" t="s">
        <v>6993</v>
      </c>
      <c r="D5" s="310" t="s">
        <v>7003</v>
      </c>
      <c r="E5" s="313" t="s">
        <v>7004</v>
      </c>
      <c r="F5" s="261" t="s">
        <v>6996</v>
      </c>
      <c r="G5" s="261" t="s">
        <v>6997</v>
      </c>
      <c r="H5" s="310">
        <v>57.100999999999999</v>
      </c>
      <c r="I5" s="311">
        <v>150</v>
      </c>
      <c r="J5" s="310">
        <f t="shared" si="0"/>
        <v>8.5651499999999992</v>
      </c>
      <c r="K5" s="261"/>
      <c r="L5" s="33">
        <v>1.17</v>
      </c>
      <c r="M5" s="33">
        <v>0.69</v>
      </c>
      <c r="N5" s="261"/>
    </row>
    <row r="6" spans="1:14" ht="15.75">
      <c r="A6" s="34">
        <v>5</v>
      </c>
      <c r="B6" s="312" t="s">
        <v>6992</v>
      </c>
      <c r="C6" s="312" t="s">
        <v>6993</v>
      </c>
      <c r="D6" s="310" t="s">
        <v>7005</v>
      </c>
      <c r="E6" s="313" t="s">
        <v>7006</v>
      </c>
      <c r="F6" s="261" t="s">
        <v>6996</v>
      </c>
      <c r="G6" s="261" t="s">
        <v>6997</v>
      </c>
      <c r="H6" s="310">
        <v>191.82900000000001</v>
      </c>
      <c r="I6" s="311">
        <v>150</v>
      </c>
      <c r="J6" s="310">
        <f t="shared" si="0"/>
        <v>28.774350000000002</v>
      </c>
      <c r="K6" s="261"/>
      <c r="L6" s="33">
        <v>0.57999999999999996</v>
      </c>
      <c r="M6" s="33">
        <v>0.41</v>
      </c>
      <c r="N6" s="261"/>
    </row>
    <row r="7" spans="1:14" ht="15.75">
      <c r="A7" s="34">
        <v>6</v>
      </c>
      <c r="B7" s="312" t="s">
        <v>6992</v>
      </c>
      <c r="C7" s="312" t="s">
        <v>6993</v>
      </c>
      <c r="D7" s="310" t="s">
        <v>7007</v>
      </c>
      <c r="E7" s="313" t="s">
        <v>7008</v>
      </c>
      <c r="F7" s="261" t="s">
        <v>6996</v>
      </c>
      <c r="G7" s="261" t="s">
        <v>6997</v>
      </c>
      <c r="H7" s="310">
        <v>151.94900000000001</v>
      </c>
      <c r="I7" s="311">
        <v>150</v>
      </c>
      <c r="J7" s="310">
        <f t="shared" si="0"/>
        <v>22.792350000000003</v>
      </c>
      <c r="K7" s="261"/>
      <c r="L7" s="33">
        <v>0.21</v>
      </c>
      <c r="M7" s="33">
        <v>3.13</v>
      </c>
      <c r="N7" s="261"/>
    </row>
    <row r="8" spans="1:14" ht="15.75">
      <c r="A8" s="34">
        <v>7</v>
      </c>
      <c r="B8" s="312" t="s">
        <v>6992</v>
      </c>
      <c r="C8" s="312" t="s">
        <v>6993</v>
      </c>
      <c r="D8" s="310" t="s">
        <v>7009</v>
      </c>
      <c r="E8" s="313" t="s">
        <v>7010</v>
      </c>
      <c r="F8" s="261" t="s">
        <v>6996</v>
      </c>
      <c r="G8" s="261" t="s">
        <v>6997</v>
      </c>
      <c r="H8" s="310">
        <v>341.06400000000002</v>
      </c>
      <c r="I8" s="311">
        <v>150</v>
      </c>
      <c r="J8" s="310">
        <f t="shared" si="0"/>
        <v>51.159600000000005</v>
      </c>
      <c r="K8" s="261"/>
      <c r="L8" s="33">
        <v>0.33</v>
      </c>
      <c r="M8" s="33">
        <v>1.63</v>
      </c>
      <c r="N8" s="261"/>
    </row>
    <row r="9" spans="1:14" ht="15.75">
      <c r="A9" s="34">
        <v>8</v>
      </c>
      <c r="B9" s="312" t="s">
        <v>6992</v>
      </c>
      <c r="C9" s="312" t="s">
        <v>6993</v>
      </c>
      <c r="D9" s="310" t="s">
        <v>7011</v>
      </c>
      <c r="E9" s="313" t="s">
        <v>7012</v>
      </c>
      <c r="F9" s="261" t="s">
        <v>6996</v>
      </c>
      <c r="G9" s="261" t="s">
        <v>6997</v>
      </c>
      <c r="H9" s="310">
        <v>243.345</v>
      </c>
      <c r="I9" s="311">
        <v>150</v>
      </c>
      <c r="J9" s="310">
        <f t="shared" si="0"/>
        <v>36.501750000000001</v>
      </c>
      <c r="K9" s="261"/>
      <c r="L9" s="33">
        <v>0.27</v>
      </c>
      <c r="M9" s="33">
        <v>17.91</v>
      </c>
      <c r="N9" s="261"/>
    </row>
    <row r="10" spans="1:14" ht="15.75">
      <c r="A10" s="34">
        <v>9</v>
      </c>
      <c r="B10" s="312" t="s">
        <v>6992</v>
      </c>
      <c r="C10" s="312" t="s">
        <v>6993</v>
      </c>
      <c r="D10" s="310" t="s">
        <v>7013</v>
      </c>
      <c r="E10" s="313" t="s">
        <v>7014</v>
      </c>
      <c r="F10" s="261" t="s">
        <v>6996</v>
      </c>
      <c r="G10" s="261" t="s">
        <v>6997</v>
      </c>
      <c r="H10" s="310">
        <v>72.025999999999996</v>
      </c>
      <c r="I10" s="311">
        <v>150</v>
      </c>
      <c r="J10" s="310">
        <f t="shared" si="0"/>
        <v>10.803900000000001</v>
      </c>
      <c r="K10" s="261"/>
      <c r="L10" s="33">
        <v>0.99</v>
      </c>
      <c r="M10" s="33">
        <v>0.56000000000000005</v>
      </c>
      <c r="N10" s="261"/>
    </row>
    <row r="11" spans="1:14" ht="15.75">
      <c r="A11" s="34">
        <v>10</v>
      </c>
      <c r="B11" s="312" t="s">
        <v>6992</v>
      </c>
      <c r="C11" s="312" t="s">
        <v>6993</v>
      </c>
      <c r="D11" s="310" t="s">
        <v>7015</v>
      </c>
      <c r="E11" s="313" t="s">
        <v>7016</v>
      </c>
      <c r="F11" s="261" t="s">
        <v>6996</v>
      </c>
      <c r="G11" s="261" t="s">
        <v>6997</v>
      </c>
      <c r="H11" s="310">
        <v>422.42399999999998</v>
      </c>
      <c r="I11" s="311">
        <v>150</v>
      </c>
      <c r="J11" s="310">
        <f t="shared" si="0"/>
        <v>63.363599999999998</v>
      </c>
      <c r="K11" s="261"/>
      <c r="L11" s="33">
        <v>0.8</v>
      </c>
      <c r="M11" s="33">
        <v>0.62</v>
      </c>
      <c r="N11" s="261"/>
    </row>
    <row r="12" spans="1:14" ht="15.75">
      <c r="A12" s="34">
        <v>11</v>
      </c>
      <c r="B12" s="312" t="s">
        <v>6992</v>
      </c>
      <c r="C12" s="312" t="s">
        <v>6993</v>
      </c>
      <c r="D12" s="310" t="s">
        <v>7017</v>
      </c>
      <c r="E12" s="313" t="s">
        <v>7018</v>
      </c>
      <c r="F12" s="261" t="s">
        <v>6996</v>
      </c>
      <c r="G12" s="261" t="s">
        <v>6997</v>
      </c>
      <c r="H12" s="310">
        <v>88.555999999999997</v>
      </c>
      <c r="I12" s="311">
        <v>150</v>
      </c>
      <c r="J12" s="310">
        <f t="shared" si="0"/>
        <v>13.2834</v>
      </c>
      <c r="K12" s="261"/>
      <c r="L12" s="33">
        <v>0.72</v>
      </c>
      <c r="M12" s="33">
        <v>0.94</v>
      </c>
      <c r="N12" s="261"/>
    </row>
    <row r="13" spans="1:14" ht="15.75">
      <c r="A13" s="34">
        <v>12</v>
      </c>
      <c r="B13" s="312" t="s">
        <v>6992</v>
      </c>
      <c r="C13" s="312" t="s">
        <v>6993</v>
      </c>
      <c r="D13" s="310" t="s">
        <v>7019</v>
      </c>
      <c r="E13" s="313" t="s">
        <v>7020</v>
      </c>
      <c r="F13" s="261" t="s">
        <v>6996</v>
      </c>
      <c r="G13" s="261" t="s">
        <v>6997</v>
      </c>
      <c r="H13" s="310">
        <v>407.04700000000003</v>
      </c>
      <c r="I13" s="311">
        <v>150</v>
      </c>
      <c r="J13" s="310">
        <f t="shared" si="0"/>
        <v>61.057050000000004</v>
      </c>
      <c r="K13" s="261"/>
      <c r="L13" s="33">
        <v>0.81</v>
      </c>
      <c r="M13" s="33">
        <v>0.45</v>
      </c>
      <c r="N13" s="261"/>
    </row>
    <row r="14" spans="1:14" ht="15.75">
      <c r="A14" s="34">
        <v>13</v>
      </c>
      <c r="B14" s="312" t="s">
        <v>6992</v>
      </c>
      <c r="C14" s="312" t="s">
        <v>6993</v>
      </c>
      <c r="D14" s="310" t="s">
        <v>7021</v>
      </c>
      <c r="E14" s="313" t="s">
        <v>7022</v>
      </c>
      <c r="F14" s="261" t="s">
        <v>6996</v>
      </c>
      <c r="G14" s="261" t="s">
        <v>6997</v>
      </c>
      <c r="H14" s="310">
        <v>87.768000000000001</v>
      </c>
      <c r="I14" s="311">
        <v>150</v>
      </c>
      <c r="J14" s="310">
        <f t="shared" si="0"/>
        <v>13.1652</v>
      </c>
      <c r="K14" s="261"/>
      <c r="L14" s="33">
        <v>0.93</v>
      </c>
      <c r="M14" s="33">
        <v>0.74</v>
      </c>
      <c r="N14" s="261"/>
    </row>
    <row r="15" spans="1:14" ht="15.75">
      <c r="A15" s="34">
        <v>14</v>
      </c>
      <c r="B15" s="312" t="s">
        <v>6992</v>
      </c>
      <c r="C15" s="312" t="s">
        <v>6993</v>
      </c>
      <c r="D15" s="310" t="s">
        <v>7023</v>
      </c>
      <c r="E15" s="313" t="s">
        <v>7024</v>
      </c>
      <c r="F15" s="261" t="s">
        <v>6996</v>
      </c>
      <c r="G15" s="261" t="s">
        <v>6997</v>
      </c>
      <c r="H15" s="310">
        <v>206.26900000000001</v>
      </c>
      <c r="I15" s="311">
        <v>150</v>
      </c>
      <c r="J15" s="310">
        <f t="shared" si="0"/>
        <v>30.940350000000002</v>
      </c>
      <c r="K15" s="261"/>
      <c r="L15" s="33">
        <v>0.38</v>
      </c>
      <c r="M15" s="33">
        <v>1.23</v>
      </c>
      <c r="N15" s="261"/>
    </row>
    <row r="16" spans="1:14" ht="15.75">
      <c r="A16" s="34">
        <v>15</v>
      </c>
      <c r="B16" s="312" t="s">
        <v>7025</v>
      </c>
      <c r="C16" s="312" t="s">
        <v>6993</v>
      </c>
      <c r="D16" s="310" t="s">
        <v>2485</v>
      </c>
      <c r="E16" s="313" t="s">
        <v>7026</v>
      </c>
      <c r="F16" s="261" t="s">
        <v>6996</v>
      </c>
      <c r="G16" s="261" t="s">
        <v>6997</v>
      </c>
      <c r="H16" s="310">
        <v>355.02699999999999</v>
      </c>
      <c r="I16" s="311">
        <v>150</v>
      </c>
      <c r="J16" s="310">
        <f t="shared" si="0"/>
        <v>53.254049999999992</v>
      </c>
      <c r="K16" s="261"/>
      <c r="L16" s="33">
        <v>1.88</v>
      </c>
      <c r="M16" s="33">
        <v>0.23</v>
      </c>
      <c r="N16" s="261"/>
    </row>
    <row r="17" spans="1:14" ht="15.75">
      <c r="A17" s="34">
        <v>16</v>
      </c>
      <c r="B17" s="312" t="s">
        <v>7025</v>
      </c>
      <c r="C17" s="312" t="s">
        <v>6993</v>
      </c>
      <c r="D17" s="310" t="s">
        <v>7027</v>
      </c>
      <c r="E17" s="313" t="s">
        <v>7028</v>
      </c>
      <c r="F17" s="261" t="s">
        <v>6996</v>
      </c>
      <c r="G17" s="261" t="s">
        <v>6997</v>
      </c>
      <c r="H17" s="310">
        <v>130.63</v>
      </c>
      <c r="I17" s="311">
        <v>150</v>
      </c>
      <c r="J17" s="310">
        <f t="shared" si="0"/>
        <v>19.5945</v>
      </c>
      <c r="K17" s="261"/>
      <c r="L17" s="325">
        <v>7.0000000000000007E-2</v>
      </c>
      <c r="M17" s="325">
        <v>21.53</v>
      </c>
      <c r="N17" s="261" t="s">
        <v>6998</v>
      </c>
    </row>
    <row r="18" spans="1:14" ht="15.75">
      <c r="A18" s="34">
        <v>17</v>
      </c>
      <c r="B18" s="312" t="s">
        <v>7025</v>
      </c>
      <c r="C18" s="312" t="s">
        <v>6993</v>
      </c>
      <c r="D18" s="310" t="s">
        <v>7029</v>
      </c>
      <c r="E18" s="313" t="s">
        <v>7030</v>
      </c>
      <c r="F18" s="261" t="s">
        <v>6996</v>
      </c>
      <c r="G18" s="261" t="s">
        <v>6997</v>
      </c>
      <c r="H18" s="310">
        <v>100.913</v>
      </c>
      <c r="I18" s="311">
        <v>150</v>
      </c>
      <c r="J18" s="310">
        <f t="shared" si="0"/>
        <v>15.136949999999999</v>
      </c>
      <c r="K18" s="261"/>
      <c r="L18" s="33">
        <v>0.25</v>
      </c>
      <c r="M18" s="33">
        <v>0.63</v>
      </c>
      <c r="N18" s="261"/>
    </row>
    <row r="19" spans="1:14" ht="15.75">
      <c r="A19" s="34">
        <v>18</v>
      </c>
      <c r="B19" s="312" t="s">
        <v>7025</v>
      </c>
      <c r="C19" s="312" t="s">
        <v>6993</v>
      </c>
      <c r="D19" s="310" t="s">
        <v>7031</v>
      </c>
      <c r="E19" s="313" t="s">
        <v>7032</v>
      </c>
      <c r="F19" s="261" t="s">
        <v>6996</v>
      </c>
      <c r="G19" s="261" t="s">
        <v>6997</v>
      </c>
      <c r="H19" s="310">
        <v>170.69200000000001</v>
      </c>
      <c r="I19" s="311">
        <v>150</v>
      </c>
      <c r="J19" s="310">
        <f t="shared" si="0"/>
        <v>25.603800000000003</v>
      </c>
      <c r="K19" s="261"/>
      <c r="L19" s="33">
        <v>0.16</v>
      </c>
      <c r="M19" s="33">
        <v>50.32</v>
      </c>
      <c r="N19" s="261"/>
    </row>
    <row r="20" spans="1:14" ht="15.75">
      <c r="A20" s="34">
        <v>19</v>
      </c>
      <c r="B20" s="312" t="s">
        <v>7025</v>
      </c>
      <c r="C20" s="312" t="s">
        <v>6993</v>
      </c>
      <c r="D20" s="310" t="s">
        <v>7033</v>
      </c>
      <c r="E20" s="313" t="s">
        <v>7034</v>
      </c>
      <c r="F20" s="261" t="s">
        <v>6996</v>
      </c>
      <c r="G20" s="261" t="s">
        <v>6997</v>
      </c>
      <c r="H20" s="310">
        <v>97.814999999999998</v>
      </c>
      <c r="I20" s="311">
        <v>150</v>
      </c>
      <c r="J20" s="310">
        <f t="shared" si="0"/>
        <v>14.67225</v>
      </c>
      <c r="K20" s="261"/>
      <c r="L20" s="33">
        <v>1.8</v>
      </c>
      <c r="M20" s="33">
        <v>35.56</v>
      </c>
      <c r="N20" s="261"/>
    </row>
    <row r="21" spans="1:14" ht="15.75">
      <c r="A21" s="34">
        <v>20</v>
      </c>
      <c r="B21" s="312" t="s">
        <v>7025</v>
      </c>
      <c r="C21" s="312" t="s">
        <v>6993</v>
      </c>
      <c r="D21" s="310" t="s">
        <v>7035</v>
      </c>
      <c r="E21" s="313" t="s">
        <v>7036</v>
      </c>
      <c r="F21" s="261" t="s">
        <v>6996</v>
      </c>
      <c r="G21" s="261" t="s">
        <v>6997</v>
      </c>
      <c r="H21" s="310">
        <v>163.631</v>
      </c>
      <c r="I21" s="311">
        <v>150</v>
      </c>
      <c r="J21" s="310">
        <f t="shared" si="0"/>
        <v>24.544650000000001</v>
      </c>
      <c r="K21" s="261"/>
      <c r="L21" s="33">
        <v>0.34</v>
      </c>
      <c r="M21" s="33">
        <v>12.28</v>
      </c>
      <c r="N21" s="261"/>
    </row>
    <row r="22" spans="1:14" ht="15.75">
      <c r="A22" s="34">
        <v>21</v>
      </c>
      <c r="B22" s="312" t="s">
        <v>7025</v>
      </c>
      <c r="C22" s="312" t="s">
        <v>6993</v>
      </c>
      <c r="D22" s="310" t="s">
        <v>2497</v>
      </c>
      <c r="E22" s="313" t="s">
        <v>7037</v>
      </c>
      <c r="F22" s="261" t="s">
        <v>6996</v>
      </c>
      <c r="G22" s="261" t="s">
        <v>6997</v>
      </c>
      <c r="H22" s="310">
        <v>651.34900000000005</v>
      </c>
      <c r="I22" s="311">
        <v>150</v>
      </c>
      <c r="J22" s="310">
        <f t="shared" si="0"/>
        <v>97.70235000000001</v>
      </c>
      <c r="K22" s="261"/>
      <c r="L22" s="33">
        <v>1.03</v>
      </c>
      <c r="M22" s="33">
        <v>1.65</v>
      </c>
      <c r="N22" s="261"/>
    </row>
    <row r="23" spans="1:14" ht="15.75">
      <c r="A23" s="34">
        <v>22</v>
      </c>
      <c r="B23" s="312" t="s">
        <v>7025</v>
      </c>
      <c r="C23" s="312" t="s">
        <v>6993</v>
      </c>
      <c r="D23" s="310" t="s">
        <v>2499</v>
      </c>
      <c r="E23" s="313" t="s">
        <v>7038</v>
      </c>
      <c r="F23" s="261" t="s">
        <v>6996</v>
      </c>
      <c r="G23" s="261" t="s">
        <v>6997</v>
      </c>
      <c r="H23" s="310">
        <v>69.935000000000002</v>
      </c>
      <c r="I23" s="311">
        <v>150</v>
      </c>
      <c r="J23" s="310">
        <f t="shared" si="0"/>
        <v>10.49025</v>
      </c>
      <c r="K23" s="261"/>
      <c r="L23" s="33">
        <v>0.53</v>
      </c>
      <c r="M23" s="33">
        <v>60.19</v>
      </c>
      <c r="N23" s="261"/>
    </row>
    <row r="24" spans="1:14" ht="15.75">
      <c r="A24" s="34">
        <v>23</v>
      </c>
      <c r="B24" s="312" t="s">
        <v>7025</v>
      </c>
      <c r="C24" s="312" t="s">
        <v>6993</v>
      </c>
      <c r="D24" s="310" t="s">
        <v>2501</v>
      </c>
      <c r="E24" s="313" t="s">
        <v>7039</v>
      </c>
      <c r="F24" s="261" t="s">
        <v>6996</v>
      </c>
      <c r="G24" s="261" t="s">
        <v>6997</v>
      </c>
      <c r="H24" s="310">
        <v>303.39800000000002</v>
      </c>
      <c r="I24" s="311">
        <v>150</v>
      </c>
      <c r="J24" s="310">
        <f t="shared" si="0"/>
        <v>45.509700000000002</v>
      </c>
      <c r="K24" s="261"/>
      <c r="L24" s="33">
        <v>2.17</v>
      </c>
      <c r="M24" s="33">
        <v>0.47</v>
      </c>
      <c r="N24" s="261"/>
    </row>
    <row r="25" spans="1:14" ht="15.75">
      <c r="A25" s="34">
        <v>24</v>
      </c>
      <c r="B25" s="312" t="s">
        <v>7025</v>
      </c>
      <c r="C25" s="312" t="s">
        <v>6993</v>
      </c>
      <c r="D25" s="310" t="s">
        <v>2503</v>
      </c>
      <c r="E25" s="313" t="s">
        <v>7040</v>
      </c>
      <c r="F25" s="261" t="s">
        <v>6996</v>
      </c>
      <c r="G25" s="261" t="s">
        <v>6997</v>
      </c>
      <c r="H25" s="310">
        <v>183.31399999999999</v>
      </c>
      <c r="I25" s="311">
        <v>150</v>
      </c>
      <c r="J25" s="310">
        <f t="shared" si="0"/>
        <v>27.4971</v>
      </c>
      <c r="K25" s="261"/>
      <c r="L25" s="33">
        <v>3.03</v>
      </c>
      <c r="M25" s="33">
        <v>3.99</v>
      </c>
      <c r="N25" s="261"/>
    </row>
    <row r="26" spans="1:14" ht="15.75">
      <c r="A26" s="34">
        <v>25</v>
      </c>
      <c r="B26" s="312" t="s">
        <v>7025</v>
      </c>
      <c r="C26" s="312" t="s">
        <v>6993</v>
      </c>
      <c r="D26" s="310" t="s">
        <v>7041</v>
      </c>
      <c r="E26" s="313" t="s">
        <v>7042</v>
      </c>
      <c r="F26" s="261" t="s">
        <v>6996</v>
      </c>
      <c r="G26" s="261" t="s">
        <v>6997</v>
      </c>
      <c r="H26" s="310">
        <v>156.15</v>
      </c>
      <c r="I26" s="311">
        <v>150</v>
      </c>
      <c r="J26" s="310">
        <f t="shared" si="0"/>
        <v>23.422499999999999</v>
      </c>
      <c r="K26" s="261"/>
      <c r="L26" s="33">
        <v>0.95</v>
      </c>
      <c r="M26" s="33">
        <v>0.67</v>
      </c>
      <c r="N26" s="261"/>
    </row>
    <row r="27" spans="1:14" ht="15.75">
      <c r="A27" s="34">
        <v>26</v>
      </c>
      <c r="B27" s="312" t="s">
        <v>7025</v>
      </c>
      <c r="C27" s="312" t="s">
        <v>6993</v>
      </c>
      <c r="D27" s="310" t="s">
        <v>7043</v>
      </c>
      <c r="E27" s="313" t="s">
        <v>7044</v>
      </c>
      <c r="F27" s="261" t="s">
        <v>6996</v>
      </c>
      <c r="G27" s="261" t="s">
        <v>6997</v>
      </c>
      <c r="H27" s="310">
        <v>147.739</v>
      </c>
      <c r="I27" s="311">
        <v>150</v>
      </c>
      <c r="J27" s="310">
        <f t="shared" si="0"/>
        <v>22.160850000000003</v>
      </c>
      <c r="K27" s="261"/>
      <c r="L27" s="33">
        <v>0.55000000000000004</v>
      </c>
      <c r="M27" s="33">
        <v>1.07</v>
      </c>
      <c r="N27" s="261"/>
    </row>
    <row r="28" spans="1:14" ht="15.75">
      <c r="A28" s="34">
        <v>27</v>
      </c>
      <c r="B28" s="312" t="s">
        <v>7025</v>
      </c>
      <c r="C28" s="312" t="s">
        <v>6993</v>
      </c>
      <c r="D28" s="310" t="s">
        <v>2507</v>
      </c>
      <c r="E28" s="313" t="s">
        <v>7045</v>
      </c>
      <c r="F28" s="261" t="s">
        <v>6996</v>
      </c>
      <c r="G28" s="261" t="s">
        <v>6997</v>
      </c>
      <c r="H28" s="310">
        <v>75.262</v>
      </c>
      <c r="I28" s="311">
        <v>150</v>
      </c>
      <c r="J28" s="310">
        <f t="shared" si="0"/>
        <v>11.289299999999999</v>
      </c>
      <c r="K28" s="261"/>
      <c r="L28" s="33">
        <v>0.28999999999999998</v>
      </c>
      <c r="M28" s="33">
        <v>40.090000000000003</v>
      </c>
      <c r="N28" s="261"/>
    </row>
    <row r="29" spans="1:14" ht="15.75">
      <c r="A29" s="34">
        <v>28</v>
      </c>
      <c r="B29" s="312" t="s">
        <v>7025</v>
      </c>
      <c r="C29" s="312" t="s">
        <v>6993</v>
      </c>
      <c r="D29" s="310" t="s">
        <v>7046</v>
      </c>
      <c r="E29" s="313" t="s">
        <v>7047</v>
      </c>
      <c r="F29" s="261" t="s">
        <v>6996</v>
      </c>
      <c r="G29" s="261" t="s">
        <v>6997</v>
      </c>
      <c r="H29" s="310">
        <v>171.62899999999999</v>
      </c>
      <c r="I29" s="311">
        <v>150</v>
      </c>
      <c r="J29" s="310">
        <f t="shared" si="0"/>
        <v>25.744349999999997</v>
      </c>
      <c r="K29" s="261"/>
      <c r="L29" s="325">
        <v>0.05</v>
      </c>
      <c r="M29" s="325">
        <v>13.81</v>
      </c>
      <c r="N29" s="261" t="s">
        <v>6998</v>
      </c>
    </row>
    <row r="30" spans="1:14" ht="15.75">
      <c r="A30" s="34">
        <v>29</v>
      </c>
      <c r="B30" s="312" t="s">
        <v>7025</v>
      </c>
      <c r="C30" s="312" t="s">
        <v>6993</v>
      </c>
      <c r="D30" s="310" t="s">
        <v>7048</v>
      </c>
      <c r="E30" s="313" t="s">
        <v>7049</v>
      </c>
      <c r="F30" s="261" t="s">
        <v>6996</v>
      </c>
      <c r="G30" s="261" t="s">
        <v>6997</v>
      </c>
      <c r="H30" s="310">
        <v>245.874</v>
      </c>
      <c r="I30" s="311">
        <v>150</v>
      </c>
      <c r="J30" s="310">
        <f t="shared" si="0"/>
        <v>36.881099999999996</v>
      </c>
      <c r="K30" s="261"/>
      <c r="L30" s="33">
        <v>0.53</v>
      </c>
      <c r="M30" s="33">
        <v>7.63</v>
      </c>
      <c r="N30" s="261"/>
    </row>
    <row r="31" spans="1:14" ht="15.75">
      <c r="A31" s="34">
        <v>30</v>
      </c>
      <c r="B31" s="312" t="s">
        <v>7025</v>
      </c>
      <c r="C31" s="312" t="s">
        <v>6993</v>
      </c>
      <c r="D31" s="310" t="s">
        <v>3453</v>
      </c>
      <c r="E31" s="313" t="s">
        <v>7050</v>
      </c>
      <c r="F31" s="261" t="s">
        <v>6996</v>
      </c>
      <c r="G31" s="261" t="s">
        <v>6997</v>
      </c>
      <c r="H31" s="310">
        <v>52.238</v>
      </c>
      <c r="I31" s="311">
        <v>150</v>
      </c>
      <c r="J31" s="310">
        <f t="shared" si="0"/>
        <v>7.8357000000000001</v>
      </c>
      <c r="K31" s="261"/>
      <c r="L31" s="33">
        <v>0.35</v>
      </c>
      <c r="M31" s="33">
        <v>25.64</v>
      </c>
      <c r="N31" s="261"/>
    </row>
    <row r="32" spans="1:14" ht="15.75">
      <c r="A32" s="34">
        <v>31</v>
      </c>
      <c r="B32" s="312" t="s">
        <v>7025</v>
      </c>
      <c r="C32" s="312" t="s">
        <v>6993</v>
      </c>
      <c r="D32" s="310" t="s">
        <v>7051</v>
      </c>
      <c r="E32" s="313" t="s">
        <v>7052</v>
      </c>
      <c r="F32" s="261" t="s">
        <v>6996</v>
      </c>
      <c r="G32" s="261" t="s">
        <v>6997</v>
      </c>
      <c r="H32" s="310">
        <v>166.72499999999999</v>
      </c>
      <c r="I32" s="311">
        <v>150</v>
      </c>
      <c r="J32" s="310">
        <f t="shared" si="0"/>
        <v>25.008749999999999</v>
      </c>
      <c r="K32" s="261"/>
      <c r="L32" s="33">
        <v>0.86</v>
      </c>
      <c r="M32" s="33">
        <v>4.5</v>
      </c>
      <c r="N32" s="261"/>
    </row>
    <row r="33" spans="1:14" ht="15.75">
      <c r="A33" s="34">
        <v>32</v>
      </c>
      <c r="B33" s="312" t="s">
        <v>7025</v>
      </c>
      <c r="C33" s="312" t="s">
        <v>6993</v>
      </c>
      <c r="D33" s="310" t="s">
        <v>7053</v>
      </c>
      <c r="E33" s="313" t="s">
        <v>7054</v>
      </c>
      <c r="F33" s="261" t="s">
        <v>6996</v>
      </c>
      <c r="G33" s="261" t="s">
        <v>6997</v>
      </c>
      <c r="H33" s="310">
        <v>87.643000000000001</v>
      </c>
      <c r="I33" s="311">
        <v>150</v>
      </c>
      <c r="J33" s="310">
        <f t="shared" si="0"/>
        <v>13.146450000000002</v>
      </c>
      <c r="K33" s="261"/>
      <c r="L33" s="33">
        <v>0.65</v>
      </c>
      <c r="M33" s="33">
        <v>38.18</v>
      </c>
      <c r="N33" s="261"/>
    </row>
    <row r="34" spans="1:14" ht="15.75">
      <c r="A34" s="34">
        <v>33</v>
      </c>
      <c r="B34" s="312" t="s">
        <v>7025</v>
      </c>
      <c r="C34" s="312" t="s">
        <v>6993</v>
      </c>
      <c r="D34" s="310" t="s">
        <v>7055</v>
      </c>
      <c r="E34" s="313" t="s">
        <v>7056</v>
      </c>
      <c r="F34" s="261" t="s">
        <v>6996</v>
      </c>
      <c r="G34" s="261" t="s">
        <v>6997</v>
      </c>
      <c r="H34" s="310">
        <v>116.01900000000001</v>
      </c>
      <c r="I34" s="311">
        <v>150</v>
      </c>
      <c r="J34" s="310">
        <f t="shared" si="0"/>
        <v>17.402850000000001</v>
      </c>
      <c r="K34" s="261"/>
      <c r="L34" s="33">
        <v>0.28999999999999998</v>
      </c>
      <c r="M34" s="33">
        <v>10.81</v>
      </c>
      <c r="N34" s="261"/>
    </row>
    <row r="35" spans="1:14" ht="15.75">
      <c r="A35" s="34">
        <v>34</v>
      </c>
      <c r="B35" s="312" t="s">
        <v>7025</v>
      </c>
      <c r="C35" s="312" t="s">
        <v>6993</v>
      </c>
      <c r="D35" s="310" t="s">
        <v>3473</v>
      </c>
      <c r="E35" s="313" t="s">
        <v>7057</v>
      </c>
      <c r="F35" s="261" t="s">
        <v>6996</v>
      </c>
      <c r="G35" s="261" t="s">
        <v>6997</v>
      </c>
      <c r="H35" s="310">
        <v>141.21700000000001</v>
      </c>
      <c r="I35" s="311">
        <v>150</v>
      </c>
      <c r="J35" s="310">
        <f t="shared" si="0"/>
        <v>21.182550000000003</v>
      </c>
      <c r="K35" s="261"/>
      <c r="L35" s="33">
        <v>0.76</v>
      </c>
      <c r="M35" s="33">
        <v>4.07</v>
      </c>
      <c r="N35" s="261"/>
    </row>
    <row r="36" spans="1:14" ht="15.75">
      <c r="A36" s="34">
        <v>35</v>
      </c>
      <c r="B36" s="312" t="s">
        <v>7025</v>
      </c>
      <c r="C36" s="312" t="s">
        <v>6993</v>
      </c>
      <c r="D36" s="310" t="s">
        <v>3477</v>
      </c>
      <c r="E36" s="313" t="s">
        <v>7058</v>
      </c>
      <c r="F36" s="261" t="s">
        <v>6996</v>
      </c>
      <c r="G36" s="261" t="s">
        <v>6997</v>
      </c>
      <c r="H36" s="310">
        <v>230.995</v>
      </c>
      <c r="I36" s="311">
        <v>150</v>
      </c>
      <c r="J36" s="310">
        <f t="shared" si="0"/>
        <v>34.649250000000002</v>
      </c>
      <c r="K36" s="261"/>
      <c r="L36" s="33">
        <v>0.25</v>
      </c>
      <c r="M36" s="33">
        <v>6.74</v>
      </c>
      <c r="N36" s="261"/>
    </row>
    <row r="37" spans="1:14" ht="15.75">
      <c r="A37" s="34">
        <v>36</v>
      </c>
      <c r="B37" s="312" t="s">
        <v>7025</v>
      </c>
      <c r="C37" s="312" t="s">
        <v>6993</v>
      </c>
      <c r="D37" s="310" t="s">
        <v>3482</v>
      </c>
      <c r="E37" s="313" t="s">
        <v>7059</v>
      </c>
      <c r="F37" s="261" t="s">
        <v>6996</v>
      </c>
      <c r="G37" s="261" t="s">
        <v>6997</v>
      </c>
      <c r="H37" s="310">
        <v>503.15199999999999</v>
      </c>
      <c r="I37" s="311">
        <v>150</v>
      </c>
      <c r="J37" s="310">
        <f t="shared" si="0"/>
        <v>75.472800000000007</v>
      </c>
      <c r="K37" s="261"/>
      <c r="L37" s="33">
        <v>0.39</v>
      </c>
      <c r="M37" s="33">
        <v>1.23</v>
      </c>
      <c r="N37" s="261"/>
    </row>
    <row r="38" spans="1:14" ht="15.75">
      <c r="A38" s="34">
        <v>37</v>
      </c>
      <c r="B38" s="312" t="s">
        <v>7025</v>
      </c>
      <c r="C38" s="312" t="s">
        <v>6993</v>
      </c>
      <c r="D38" s="310" t="s">
        <v>7060</v>
      </c>
      <c r="E38" s="313" t="s">
        <v>7061</v>
      </c>
      <c r="F38" s="261" t="s">
        <v>6996</v>
      </c>
      <c r="G38" s="261" t="s">
        <v>6997</v>
      </c>
      <c r="H38" s="310">
        <v>124.511</v>
      </c>
      <c r="I38" s="311">
        <v>150</v>
      </c>
      <c r="J38" s="310">
        <f t="shared" si="0"/>
        <v>18.676649999999999</v>
      </c>
      <c r="K38" s="261"/>
      <c r="L38" s="33">
        <v>0.28999999999999998</v>
      </c>
      <c r="M38" s="33">
        <v>23.68</v>
      </c>
      <c r="N38" s="261"/>
    </row>
    <row r="39" spans="1:14" ht="15.75">
      <c r="A39" s="34">
        <v>38</v>
      </c>
      <c r="B39" s="312" t="s">
        <v>7025</v>
      </c>
      <c r="C39" s="312" t="s">
        <v>6993</v>
      </c>
      <c r="D39" s="310" t="s">
        <v>3498</v>
      </c>
      <c r="E39" s="313" t="s">
        <v>7062</v>
      </c>
      <c r="F39" s="261" t="s">
        <v>6996</v>
      </c>
      <c r="G39" s="261" t="s">
        <v>6997</v>
      </c>
      <c r="H39" s="310">
        <v>64.905000000000001</v>
      </c>
      <c r="I39" s="311">
        <v>150</v>
      </c>
      <c r="J39" s="310">
        <f t="shared" si="0"/>
        <v>9.7357499999999995</v>
      </c>
      <c r="K39" s="261"/>
      <c r="L39" s="33">
        <v>0.24</v>
      </c>
      <c r="M39" s="33">
        <v>0.38</v>
      </c>
      <c r="N39" s="261"/>
    </row>
    <row r="40" spans="1:14" ht="15.75">
      <c r="A40" s="34">
        <v>39</v>
      </c>
      <c r="B40" s="312" t="s">
        <v>7025</v>
      </c>
      <c r="C40" s="312" t="s">
        <v>6993</v>
      </c>
      <c r="D40" s="310" t="s">
        <v>3502</v>
      </c>
      <c r="E40" s="313" t="s">
        <v>7063</v>
      </c>
      <c r="F40" s="261" t="s">
        <v>6996</v>
      </c>
      <c r="G40" s="261" t="s">
        <v>6997</v>
      </c>
      <c r="H40" s="310">
        <v>146.26</v>
      </c>
      <c r="I40" s="311">
        <v>150</v>
      </c>
      <c r="J40" s="310">
        <f t="shared" si="0"/>
        <v>21.939</v>
      </c>
      <c r="K40" s="261"/>
      <c r="L40" s="33">
        <v>0.18</v>
      </c>
      <c r="M40" s="33">
        <v>0.36</v>
      </c>
      <c r="N40" s="261"/>
    </row>
    <row r="41" spans="1:14" ht="15.75">
      <c r="A41" s="34">
        <v>40</v>
      </c>
      <c r="B41" s="312" t="s">
        <v>7025</v>
      </c>
      <c r="C41" s="312" t="s">
        <v>6993</v>
      </c>
      <c r="D41" s="310" t="s">
        <v>3506</v>
      </c>
      <c r="E41" s="313" t="s">
        <v>7064</v>
      </c>
      <c r="F41" s="261" t="s">
        <v>6996</v>
      </c>
      <c r="G41" s="261" t="s">
        <v>6997</v>
      </c>
      <c r="H41" s="310">
        <v>141.328</v>
      </c>
      <c r="I41" s="311">
        <v>150</v>
      </c>
      <c r="J41" s="310">
        <f t="shared" si="0"/>
        <v>21.199200000000001</v>
      </c>
      <c r="K41" s="261"/>
      <c r="L41" s="33">
        <v>0.17</v>
      </c>
      <c r="M41" s="33">
        <v>0.45</v>
      </c>
      <c r="N41" s="261"/>
    </row>
    <row r="42" spans="1:14" ht="15.75">
      <c r="A42" s="34">
        <v>41</v>
      </c>
      <c r="B42" s="312" t="s">
        <v>7025</v>
      </c>
      <c r="C42" s="312" t="s">
        <v>6993</v>
      </c>
      <c r="D42" s="310" t="s">
        <v>3511</v>
      </c>
      <c r="E42" s="313" t="s">
        <v>7065</v>
      </c>
      <c r="F42" s="261" t="s">
        <v>6996</v>
      </c>
      <c r="G42" s="261" t="s">
        <v>6997</v>
      </c>
      <c r="H42" s="310">
        <v>289.61</v>
      </c>
      <c r="I42" s="311">
        <v>150</v>
      </c>
      <c r="J42" s="310">
        <f t="shared" si="0"/>
        <v>43.441499999999998</v>
      </c>
      <c r="K42" s="261"/>
      <c r="L42" s="33">
        <v>0.19</v>
      </c>
      <c r="M42" s="33">
        <v>74.37</v>
      </c>
      <c r="N42" s="261"/>
    </row>
    <row r="43" spans="1:14" ht="15.75">
      <c r="A43" s="34">
        <v>42</v>
      </c>
      <c r="B43" s="312" t="s">
        <v>7025</v>
      </c>
      <c r="C43" s="312" t="s">
        <v>6993</v>
      </c>
      <c r="D43" s="310" t="s">
        <v>3516</v>
      </c>
      <c r="E43" s="313" t="s">
        <v>7066</v>
      </c>
      <c r="F43" s="261" t="s">
        <v>6996</v>
      </c>
      <c r="G43" s="261" t="s">
        <v>6997</v>
      </c>
      <c r="H43" s="310">
        <v>147.20500000000001</v>
      </c>
      <c r="I43" s="311">
        <v>150</v>
      </c>
      <c r="J43" s="310">
        <f t="shared" si="0"/>
        <v>22.080750000000002</v>
      </c>
      <c r="K43" s="261"/>
      <c r="L43" s="325">
        <v>0.02</v>
      </c>
      <c r="M43" s="325">
        <v>6.36</v>
      </c>
      <c r="N43" s="261" t="s">
        <v>6998</v>
      </c>
    </row>
    <row r="44" spans="1:14" ht="15.75">
      <c r="A44" s="34">
        <v>43</v>
      </c>
      <c r="B44" s="312" t="s">
        <v>7025</v>
      </c>
      <c r="C44" s="312" t="s">
        <v>6993</v>
      </c>
      <c r="D44" s="310" t="s">
        <v>3521</v>
      </c>
      <c r="E44" s="313" t="s">
        <v>7067</v>
      </c>
      <c r="F44" s="261" t="s">
        <v>6996</v>
      </c>
      <c r="G44" s="261" t="s">
        <v>6997</v>
      </c>
      <c r="H44" s="310">
        <v>94.456999999999994</v>
      </c>
      <c r="I44" s="311">
        <v>150</v>
      </c>
      <c r="J44" s="310">
        <f t="shared" si="0"/>
        <v>14.16855</v>
      </c>
      <c r="K44" s="261"/>
      <c r="L44" s="33">
        <v>0.52</v>
      </c>
      <c r="M44" s="33">
        <v>5.77</v>
      </c>
      <c r="N44" s="261"/>
    </row>
    <row r="45" spans="1:14" ht="15.75">
      <c r="A45" s="34">
        <v>44</v>
      </c>
      <c r="B45" s="312" t="s">
        <v>7025</v>
      </c>
      <c r="C45" s="312" t="s">
        <v>6993</v>
      </c>
      <c r="D45" s="310" t="s">
        <v>7068</v>
      </c>
      <c r="E45" s="313" t="s">
        <v>7069</v>
      </c>
      <c r="F45" s="261" t="s">
        <v>6996</v>
      </c>
      <c r="G45" s="261" t="s">
        <v>6997</v>
      </c>
      <c r="H45" s="310">
        <v>190.34</v>
      </c>
      <c r="I45" s="311">
        <v>150</v>
      </c>
      <c r="J45" s="310">
        <f t="shared" si="0"/>
        <v>28.550999999999998</v>
      </c>
      <c r="K45" s="261"/>
      <c r="L45" s="33">
        <v>0.5</v>
      </c>
      <c r="M45" s="33">
        <v>3.35</v>
      </c>
      <c r="N45" s="261"/>
    </row>
    <row r="46" spans="1:14" ht="15.75">
      <c r="A46" s="34">
        <v>45</v>
      </c>
      <c r="B46" s="312" t="s">
        <v>7025</v>
      </c>
      <c r="C46" s="312" t="s">
        <v>6993</v>
      </c>
      <c r="D46" s="310" t="s">
        <v>7070</v>
      </c>
      <c r="E46" s="313" t="s">
        <v>7071</v>
      </c>
      <c r="F46" s="261" t="s">
        <v>6996</v>
      </c>
      <c r="G46" s="261" t="s">
        <v>6997</v>
      </c>
      <c r="H46" s="310">
        <v>737.34500000000003</v>
      </c>
      <c r="I46" s="311">
        <v>150</v>
      </c>
      <c r="J46" s="310">
        <f t="shared" si="0"/>
        <v>110.60175</v>
      </c>
      <c r="K46" s="261"/>
      <c r="L46" s="33">
        <v>0.33</v>
      </c>
      <c r="M46" s="33">
        <v>1.54</v>
      </c>
      <c r="N46" s="261"/>
    </row>
    <row r="47" spans="1:14" ht="15.75">
      <c r="A47" s="34">
        <v>46</v>
      </c>
      <c r="B47" s="312" t="s">
        <v>7025</v>
      </c>
      <c r="C47" s="312" t="s">
        <v>6993</v>
      </c>
      <c r="D47" s="310" t="s">
        <v>7072</v>
      </c>
      <c r="E47" s="313" t="s">
        <v>7073</v>
      </c>
      <c r="F47" s="261" t="s">
        <v>6996</v>
      </c>
      <c r="G47" s="261" t="s">
        <v>6997</v>
      </c>
      <c r="H47" s="310">
        <v>32.988999999999997</v>
      </c>
      <c r="I47" s="311">
        <v>150</v>
      </c>
      <c r="J47" s="310">
        <f t="shared" si="0"/>
        <v>4.9483499999999996</v>
      </c>
      <c r="K47" s="261"/>
      <c r="L47" s="33">
        <v>0.25</v>
      </c>
      <c r="M47" s="33">
        <v>17.100000000000001</v>
      </c>
      <c r="N47" s="261"/>
    </row>
    <row r="48" spans="1:14" ht="15.75">
      <c r="A48" s="34">
        <v>47</v>
      </c>
      <c r="B48" s="312" t="s">
        <v>7025</v>
      </c>
      <c r="C48" s="312" t="s">
        <v>6993</v>
      </c>
      <c r="D48" s="310" t="s">
        <v>7074</v>
      </c>
      <c r="E48" s="313" t="s">
        <v>7075</v>
      </c>
      <c r="F48" s="261" t="s">
        <v>6996</v>
      </c>
      <c r="G48" s="261" t="s">
        <v>6997</v>
      </c>
      <c r="H48" s="310">
        <v>290.38900000000001</v>
      </c>
      <c r="I48" s="311">
        <v>150</v>
      </c>
      <c r="J48" s="310">
        <f t="shared" si="0"/>
        <v>43.558349999999997</v>
      </c>
      <c r="K48" s="261"/>
      <c r="L48" s="33">
        <v>0.71</v>
      </c>
      <c r="M48" s="33">
        <v>4.21</v>
      </c>
      <c r="N48" s="261"/>
    </row>
    <row r="49" spans="1:14" ht="15.75">
      <c r="A49" s="34">
        <v>48</v>
      </c>
      <c r="B49" s="312" t="s">
        <v>7025</v>
      </c>
      <c r="C49" s="312" t="s">
        <v>6993</v>
      </c>
      <c r="D49" s="310" t="s">
        <v>7076</v>
      </c>
      <c r="E49" s="313" t="s">
        <v>7077</v>
      </c>
      <c r="F49" s="261" t="s">
        <v>6996</v>
      </c>
      <c r="G49" s="261" t="s">
        <v>6997</v>
      </c>
      <c r="H49" s="310">
        <v>141.90299999999999</v>
      </c>
      <c r="I49" s="311">
        <v>150</v>
      </c>
      <c r="J49" s="310">
        <f t="shared" si="0"/>
        <v>21.285449999999997</v>
      </c>
      <c r="K49" s="261"/>
      <c r="L49" s="33">
        <v>0.3</v>
      </c>
      <c r="M49" s="33">
        <v>13.12</v>
      </c>
      <c r="N49" s="261"/>
    </row>
    <row r="50" spans="1:14" ht="15.75">
      <c r="A50" s="34">
        <v>49</v>
      </c>
      <c r="B50" s="312" t="s">
        <v>7025</v>
      </c>
      <c r="C50" s="312" t="s">
        <v>6993</v>
      </c>
      <c r="D50" s="310" t="s">
        <v>7078</v>
      </c>
      <c r="E50" s="313" t="s">
        <v>7079</v>
      </c>
      <c r="F50" s="261" t="s">
        <v>6996</v>
      </c>
      <c r="G50" s="261" t="s">
        <v>6997</v>
      </c>
      <c r="H50" s="310">
        <v>254.29</v>
      </c>
      <c r="I50" s="311">
        <v>150</v>
      </c>
      <c r="J50" s="310">
        <f t="shared" si="0"/>
        <v>38.143500000000003</v>
      </c>
      <c r="K50" s="261"/>
      <c r="L50" s="33">
        <v>0.36</v>
      </c>
      <c r="M50" s="33">
        <v>2.52</v>
      </c>
      <c r="N50" s="261"/>
    </row>
    <row r="51" spans="1:14" ht="15.75">
      <c r="A51" s="34">
        <v>50</v>
      </c>
      <c r="B51" s="312" t="s">
        <v>7025</v>
      </c>
      <c r="C51" s="312" t="s">
        <v>6993</v>
      </c>
      <c r="D51" s="310" t="s">
        <v>7080</v>
      </c>
      <c r="E51" s="313" t="s">
        <v>7081</v>
      </c>
      <c r="F51" s="261" t="s">
        <v>6996</v>
      </c>
      <c r="G51" s="261" t="s">
        <v>6997</v>
      </c>
      <c r="H51" s="310">
        <v>218.15100000000001</v>
      </c>
      <c r="I51" s="311">
        <v>150</v>
      </c>
      <c r="J51" s="310">
        <f t="shared" si="0"/>
        <v>32.722650000000002</v>
      </c>
      <c r="K51" s="261"/>
      <c r="L51" s="325">
        <v>0.08</v>
      </c>
      <c r="M51" s="325">
        <v>5.62</v>
      </c>
      <c r="N51" s="261" t="s">
        <v>6998</v>
      </c>
    </row>
    <row r="52" spans="1:14" ht="15.75">
      <c r="A52" s="34">
        <v>51</v>
      </c>
      <c r="B52" s="312" t="s">
        <v>7025</v>
      </c>
      <c r="C52" s="312" t="s">
        <v>6993</v>
      </c>
      <c r="D52" s="310" t="s">
        <v>7082</v>
      </c>
      <c r="E52" s="313" t="s">
        <v>7083</v>
      </c>
      <c r="F52" s="261" t="s">
        <v>6996</v>
      </c>
      <c r="G52" s="261" t="s">
        <v>6997</v>
      </c>
      <c r="H52" s="310">
        <v>265.71800000000002</v>
      </c>
      <c r="I52" s="311">
        <v>150</v>
      </c>
      <c r="J52" s="310">
        <f t="shared" si="0"/>
        <v>39.857700000000001</v>
      </c>
      <c r="K52" s="261"/>
      <c r="L52" s="33">
        <v>0.41</v>
      </c>
      <c r="M52" s="33">
        <v>0.59</v>
      </c>
      <c r="N52" s="261"/>
    </row>
    <row r="53" spans="1:14" ht="15.75">
      <c r="A53" s="34">
        <v>52</v>
      </c>
      <c r="B53" s="312" t="s">
        <v>7025</v>
      </c>
      <c r="C53" s="312" t="s">
        <v>6993</v>
      </c>
      <c r="D53" s="311" t="s">
        <v>7084</v>
      </c>
      <c r="E53" s="313" t="s">
        <v>7085</v>
      </c>
      <c r="F53" s="261" t="s">
        <v>6996</v>
      </c>
      <c r="G53" s="261" t="s">
        <v>6997</v>
      </c>
      <c r="H53" s="310">
        <v>316.43099999999998</v>
      </c>
      <c r="I53" s="311">
        <v>150</v>
      </c>
      <c r="J53" s="310">
        <f>H53*I53/1000</f>
        <v>47.464649999999992</v>
      </c>
      <c r="K53" s="261"/>
      <c r="L53" s="33">
        <v>0.53</v>
      </c>
      <c r="M53" s="33">
        <v>8.24</v>
      </c>
      <c r="N53" s="261"/>
    </row>
    <row r="54" spans="1:14" ht="15.75">
      <c r="A54" s="34">
        <v>53</v>
      </c>
      <c r="B54" s="312" t="s">
        <v>7025</v>
      </c>
      <c r="C54" s="312" t="s">
        <v>6993</v>
      </c>
      <c r="D54" s="311" t="s">
        <v>7086</v>
      </c>
      <c r="E54" s="313" t="s">
        <v>7087</v>
      </c>
      <c r="F54" s="261" t="s">
        <v>6996</v>
      </c>
      <c r="G54" s="261" t="s">
        <v>6997</v>
      </c>
      <c r="H54" s="310">
        <v>598.95299999999997</v>
      </c>
      <c r="I54" s="311">
        <v>150</v>
      </c>
      <c r="J54" s="310">
        <f>H54*I54/1000</f>
        <v>89.842950000000002</v>
      </c>
      <c r="K54" s="261"/>
      <c r="L54" s="33">
        <v>0.32</v>
      </c>
      <c r="M54" s="33">
        <v>43.95</v>
      </c>
      <c r="N54" s="261"/>
    </row>
    <row r="55" spans="1:14" ht="15.75">
      <c r="A55" s="34">
        <v>54</v>
      </c>
      <c r="B55" s="312" t="s">
        <v>7025</v>
      </c>
      <c r="C55" s="312" t="s">
        <v>6993</v>
      </c>
      <c r="D55" s="311" t="s">
        <v>2343</v>
      </c>
      <c r="E55" s="313" t="s">
        <v>7088</v>
      </c>
      <c r="F55" s="261" t="s">
        <v>6996</v>
      </c>
      <c r="G55" s="261" t="s">
        <v>6997</v>
      </c>
      <c r="H55" s="310">
        <v>392.51400000000001</v>
      </c>
      <c r="I55" s="311">
        <v>150</v>
      </c>
      <c r="J55" s="310">
        <f t="shared" ref="J55:J87" si="1">H55*I55/1000</f>
        <v>58.877099999999999</v>
      </c>
      <c r="K55" s="261"/>
      <c r="L55" s="33">
        <v>0.43</v>
      </c>
      <c r="M55" s="33">
        <v>1.1100000000000001</v>
      </c>
      <c r="N55" s="261"/>
    </row>
    <row r="56" spans="1:14" ht="15.75">
      <c r="A56" s="34">
        <v>55</v>
      </c>
      <c r="B56" s="312" t="s">
        <v>7025</v>
      </c>
      <c r="C56" s="312" t="s">
        <v>6993</v>
      </c>
      <c r="D56" s="311" t="s">
        <v>2345</v>
      </c>
      <c r="E56" s="313" t="s">
        <v>7089</v>
      </c>
      <c r="F56" s="261" t="s">
        <v>6996</v>
      </c>
      <c r="G56" s="261" t="s">
        <v>6997</v>
      </c>
      <c r="H56" s="310">
        <v>119.601</v>
      </c>
      <c r="I56" s="311">
        <v>150</v>
      </c>
      <c r="J56" s="310">
        <f t="shared" si="1"/>
        <v>17.940150000000003</v>
      </c>
      <c r="K56" s="261"/>
      <c r="L56" s="33">
        <v>0.31</v>
      </c>
      <c r="M56" s="33">
        <v>7.12</v>
      </c>
      <c r="N56" s="261"/>
    </row>
    <row r="57" spans="1:14" ht="15.75">
      <c r="A57" s="34">
        <v>56</v>
      </c>
      <c r="B57" s="312" t="s">
        <v>7025</v>
      </c>
      <c r="C57" s="312" t="s">
        <v>6993</v>
      </c>
      <c r="D57" s="311" t="s">
        <v>7090</v>
      </c>
      <c r="E57" s="313" t="s">
        <v>7091</v>
      </c>
      <c r="F57" s="261" t="s">
        <v>6996</v>
      </c>
      <c r="G57" s="261" t="s">
        <v>6997</v>
      </c>
      <c r="H57" s="310">
        <v>220.92099999999999</v>
      </c>
      <c r="I57" s="311">
        <v>150</v>
      </c>
      <c r="J57" s="310">
        <f t="shared" si="1"/>
        <v>33.138150000000003</v>
      </c>
      <c r="K57" s="261"/>
      <c r="L57" s="33">
        <v>0.41</v>
      </c>
      <c r="M57" s="33">
        <v>0.34</v>
      </c>
      <c r="N57" s="261"/>
    </row>
    <row r="58" spans="1:14" ht="15.75">
      <c r="A58" s="34">
        <v>57</v>
      </c>
      <c r="B58" s="312" t="s">
        <v>7025</v>
      </c>
      <c r="C58" s="312" t="s">
        <v>6993</v>
      </c>
      <c r="D58" s="311" t="s">
        <v>2347</v>
      </c>
      <c r="E58" s="313" t="s">
        <v>7092</v>
      </c>
      <c r="F58" s="261" t="s">
        <v>6996</v>
      </c>
      <c r="G58" s="261" t="s">
        <v>6997</v>
      </c>
      <c r="H58" s="310">
        <v>241.86600000000001</v>
      </c>
      <c r="I58" s="311">
        <v>150</v>
      </c>
      <c r="J58" s="310">
        <f t="shared" si="1"/>
        <v>36.279900000000005</v>
      </c>
      <c r="K58" s="261"/>
      <c r="L58" s="33">
        <v>0.43</v>
      </c>
      <c r="M58" s="33">
        <v>0.53</v>
      </c>
      <c r="N58" s="261"/>
    </row>
    <row r="59" spans="1:14" ht="15.75">
      <c r="A59" s="34">
        <v>58</v>
      </c>
      <c r="B59" s="312" t="s">
        <v>7025</v>
      </c>
      <c r="C59" s="312" t="s">
        <v>6993</v>
      </c>
      <c r="D59" s="311" t="s">
        <v>2349</v>
      </c>
      <c r="E59" s="313" t="s">
        <v>7093</v>
      </c>
      <c r="F59" s="261" t="s">
        <v>6996</v>
      </c>
      <c r="G59" s="261" t="s">
        <v>6997</v>
      </c>
      <c r="H59" s="310">
        <v>530.54499999999996</v>
      </c>
      <c r="I59" s="311">
        <v>150</v>
      </c>
      <c r="J59" s="310">
        <f t="shared" si="1"/>
        <v>79.58175</v>
      </c>
      <c r="K59" s="261"/>
      <c r="L59" s="33">
        <v>0.2</v>
      </c>
      <c r="M59" s="33">
        <v>0.28000000000000003</v>
      </c>
      <c r="N59" s="261"/>
    </row>
    <row r="60" spans="1:14" ht="15.75">
      <c r="A60" s="34">
        <v>59</v>
      </c>
      <c r="B60" s="312" t="s">
        <v>7025</v>
      </c>
      <c r="C60" s="312" t="s">
        <v>6993</v>
      </c>
      <c r="D60" s="311" t="s">
        <v>2351</v>
      </c>
      <c r="E60" s="313" t="s">
        <v>7094</v>
      </c>
      <c r="F60" s="261" t="s">
        <v>6996</v>
      </c>
      <c r="G60" s="261" t="s">
        <v>6997</v>
      </c>
      <c r="H60" s="310">
        <v>268.98200000000003</v>
      </c>
      <c r="I60" s="311">
        <v>150</v>
      </c>
      <c r="J60" s="310">
        <f t="shared" si="1"/>
        <v>40.347300000000004</v>
      </c>
      <c r="K60" s="261"/>
      <c r="L60" s="33">
        <v>0.35</v>
      </c>
      <c r="M60" s="33">
        <v>30.04</v>
      </c>
      <c r="N60" s="261"/>
    </row>
    <row r="61" spans="1:14" ht="15.75">
      <c r="A61" s="34">
        <v>60</v>
      </c>
      <c r="B61" s="312" t="s">
        <v>7025</v>
      </c>
      <c r="C61" s="312" t="s">
        <v>6993</v>
      </c>
      <c r="D61" s="311" t="s">
        <v>2353</v>
      </c>
      <c r="E61" s="313" t="s">
        <v>7095</v>
      </c>
      <c r="F61" s="261" t="s">
        <v>6996</v>
      </c>
      <c r="G61" s="261" t="s">
        <v>6997</v>
      </c>
      <c r="H61" s="310">
        <v>251.851</v>
      </c>
      <c r="I61" s="311">
        <v>150</v>
      </c>
      <c r="J61" s="310">
        <f t="shared" si="1"/>
        <v>37.777650000000001</v>
      </c>
      <c r="K61" s="261"/>
      <c r="L61" s="33">
        <v>0.57999999999999996</v>
      </c>
      <c r="M61" s="33">
        <v>11.6</v>
      </c>
      <c r="N61" s="261"/>
    </row>
    <row r="62" spans="1:14" ht="15.75">
      <c r="A62" s="34">
        <v>61</v>
      </c>
      <c r="B62" s="312" t="s">
        <v>7025</v>
      </c>
      <c r="C62" s="312" t="s">
        <v>6993</v>
      </c>
      <c r="D62" s="311" t="s">
        <v>2355</v>
      </c>
      <c r="E62" s="313" t="s">
        <v>7096</v>
      </c>
      <c r="F62" s="261" t="s">
        <v>6996</v>
      </c>
      <c r="G62" s="261" t="s">
        <v>6997</v>
      </c>
      <c r="H62" s="310">
        <v>355.44499999999999</v>
      </c>
      <c r="I62" s="311">
        <v>150</v>
      </c>
      <c r="J62" s="310">
        <f t="shared" si="1"/>
        <v>53.316749999999999</v>
      </c>
      <c r="K62" s="261"/>
      <c r="L62" s="33">
        <v>0.53</v>
      </c>
      <c r="M62" s="33">
        <v>10.86</v>
      </c>
      <c r="N62" s="261"/>
    </row>
    <row r="63" spans="1:14" ht="15.75">
      <c r="A63" s="34">
        <v>62</v>
      </c>
      <c r="B63" s="312" t="s">
        <v>7025</v>
      </c>
      <c r="C63" s="312" t="s">
        <v>6993</v>
      </c>
      <c r="D63" s="311" t="s">
        <v>2357</v>
      </c>
      <c r="E63" s="313" t="s">
        <v>7097</v>
      </c>
      <c r="F63" s="261" t="s">
        <v>6996</v>
      </c>
      <c r="G63" s="261" t="s">
        <v>6997</v>
      </c>
      <c r="H63" s="310">
        <v>586.80799999999999</v>
      </c>
      <c r="I63" s="311">
        <v>150</v>
      </c>
      <c r="J63" s="310">
        <f t="shared" si="1"/>
        <v>88.021199999999993</v>
      </c>
      <c r="K63" s="261"/>
      <c r="L63" s="33">
        <v>0.42</v>
      </c>
      <c r="M63" s="33">
        <v>0.68</v>
      </c>
      <c r="N63" s="261"/>
    </row>
    <row r="64" spans="1:14" ht="15.75">
      <c r="A64" s="34">
        <v>63</v>
      </c>
      <c r="B64" s="312" t="s">
        <v>7025</v>
      </c>
      <c r="C64" s="312" t="s">
        <v>6993</v>
      </c>
      <c r="D64" s="311" t="s">
        <v>2359</v>
      </c>
      <c r="E64" s="313" t="s">
        <v>7098</v>
      </c>
      <c r="F64" s="261" t="s">
        <v>6996</v>
      </c>
      <c r="G64" s="261" t="s">
        <v>6997</v>
      </c>
      <c r="H64" s="310">
        <v>570.96</v>
      </c>
      <c r="I64" s="311">
        <v>150</v>
      </c>
      <c r="J64" s="310">
        <f t="shared" si="1"/>
        <v>85.644000000000005</v>
      </c>
      <c r="K64" s="261"/>
      <c r="L64" s="33">
        <v>0.39</v>
      </c>
      <c r="M64" s="33">
        <v>6.96</v>
      </c>
      <c r="N64" s="261"/>
    </row>
    <row r="65" spans="1:13" ht="15.75">
      <c r="A65" s="34">
        <v>64</v>
      </c>
      <c r="B65" s="312" t="s">
        <v>7025</v>
      </c>
      <c r="C65" s="312" t="s">
        <v>6993</v>
      </c>
      <c r="D65" s="311" t="s">
        <v>2361</v>
      </c>
      <c r="E65" s="313" t="s">
        <v>7099</v>
      </c>
      <c r="F65" s="261" t="s">
        <v>6996</v>
      </c>
      <c r="G65" s="261" t="s">
        <v>6997</v>
      </c>
      <c r="H65" s="310">
        <v>389.40699999999998</v>
      </c>
      <c r="I65" s="311">
        <v>150</v>
      </c>
      <c r="J65" s="310">
        <f t="shared" si="1"/>
        <v>58.411049999999996</v>
      </c>
      <c r="K65" s="261"/>
      <c r="L65" s="33">
        <v>0.24</v>
      </c>
      <c r="M65" s="33">
        <v>1.55</v>
      </c>
    </row>
    <row r="66" spans="1:13" ht="15.75">
      <c r="A66" s="34">
        <v>65</v>
      </c>
      <c r="B66" s="312" t="s">
        <v>7025</v>
      </c>
      <c r="C66" s="312" t="s">
        <v>6993</v>
      </c>
      <c r="D66" s="311" t="s">
        <v>2363</v>
      </c>
      <c r="E66" s="313" t="s">
        <v>7100</v>
      </c>
      <c r="F66" s="261" t="s">
        <v>6996</v>
      </c>
      <c r="G66" s="261" t="s">
        <v>6997</v>
      </c>
      <c r="H66" s="310">
        <v>236.25399999999999</v>
      </c>
      <c r="I66" s="311">
        <v>150</v>
      </c>
      <c r="J66" s="310">
        <f t="shared" si="1"/>
        <v>35.438099999999999</v>
      </c>
      <c r="K66" s="261"/>
      <c r="L66" s="33">
        <v>0.51</v>
      </c>
      <c r="M66" s="33">
        <v>0.82</v>
      </c>
    </row>
    <row r="67" spans="1:13" ht="15.75">
      <c r="A67" s="34">
        <v>66</v>
      </c>
      <c r="B67" s="312" t="s">
        <v>7025</v>
      </c>
      <c r="C67" s="312" t="s">
        <v>6993</v>
      </c>
      <c r="D67" s="311" t="s">
        <v>2365</v>
      </c>
      <c r="E67" s="313" t="s">
        <v>7101</v>
      </c>
      <c r="F67" s="261" t="s">
        <v>6996</v>
      </c>
      <c r="G67" s="261" t="s">
        <v>6997</v>
      </c>
      <c r="H67" s="310">
        <v>187.626</v>
      </c>
      <c r="I67" s="311">
        <v>150</v>
      </c>
      <c r="J67" s="310">
        <f t="shared" si="1"/>
        <v>28.143900000000002</v>
      </c>
      <c r="K67" s="261"/>
      <c r="L67" s="33">
        <v>0.19</v>
      </c>
      <c r="M67" s="33">
        <v>4.57</v>
      </c>
    </row>
    <row r="68" spans="1:13" ht="15.75">
      <c r="A68" s="34">
        <v>67</v>
      </c>
      <c r="B68" s="312" t="s">
        <v>7025</v>
      </c>
      <c r="C68" s="312" t="s">
        <v>6993</v>
      </c>
      <c r="D68" s="311" t="s">
        <v>2367</v>
      </c>
      <c r="E68" s="313" t="s">
        <v>7102</v>
      </c>
      <c r="F68" s="261" t="s">
        <v>6996</v>
      </c>
      <c r="G68" s="261" t="s">
        <v>6997</v>
      </c>
      <c r="H68" s="310">
        <v>387.47699999999998</v>
      </c>
      <c r="I68" s="311">
        <v>150</v>
      </c>
      <c r="J68" s="310">
        <f t="shared" si="1"/>
        <v>58.121549999999999</v>
      </c>
      <c r="K68" s="261"/>
      <c r="L68" s="33">
        <v>0.69</v>
      </c>
      <c r="M68" s="33">
        <v>2.71</v>
      </c>
    </row>
    <row r="69" spans="1:13" ht="15.75">
      <c r="A69" s="34">
        <v>68</v>
      </c>
      <c r="B69" s="312" t="s">
        <v>7025</v>
      </c>
      <c r="C69" s="312" t="s">
        <v>6993</v>
      </c>
      <c r="D69" s="311" t="s">
        <v>2369</v>
      </c>
      <c r="E69" s="313" t="s">
        <v>7103</v>
      </c>
      <c r="F69" s="261" t="s">
        <v>6996</v>
      </c>
      <c r="G69" s="261" t="s">
        <v>6997</v>
      </c>
      <c r="H69" s="310">
        <v>247.08500000000001</v>
      </c>
      <c r="I69" s="311">
        <v>150</v>
      </c>
      <c r="J69" s="310">
        <f t="shared" si="1"/>
        <v>37.062750000000001</v>
      </c>
      <c r="K69" s="261"/>
      <c r="L69" s="33">
        <v>0.83</v>
      </c>
      <c r="M69" s="33">
        <v>0.37</v>
      </c>
    </row>
    <row r="70" spans="1:13" ht="15.75">
      <c r="A70" s="34">
        <v>69</v>
      </c>
      <c r="B70" s="312" t="s">
        <v>7025</v>
      </c>
      <c r="C70" s="312" t="s">
        <v>6993</v>
      </c>
      <c r="D70" s="311" t="s">
        <v>2371</v>
      </c>
      <c r="E70" s="313" t="s">
        <v>7104</v>
      </c>
      <c r="F70" s="261" t="s">
        <v>6996</v>
      </c>
      <c r="G70" s="261" t="s">
        <v>6997</v>
      </c>
      <c r="H70" s="310">
        <v>259.37200000000001</v>
      </c>
      <c r="I70" s="311">
        <v>150</v>
      </c>
      <c r="J70" s="310">
        <f t="shared" si="1"/>
        <v>38.905800000000006</v>
      </c>
      <c r="K70" s="261"/>
      <c r="L70" s="33">
        <v>0.62</v>
      </c>
      <c r="M70" s="33">
        <v>0.34</v>
      </c>
    </row>
    <row r="71" spans="1:13" ht="15.75">
      <c r="A71" s="34">
        <v>70</v>
      </c>
      <c r="B71" s="312" t="s">
        <v>7025</v>
      </c>
      <c r="C71" s="312" t="s">
        <v>6993</v>
      </c>
      <c r="D71" s="311" t="s">
        <v>2373</v>
      </c>
      <c r="E71" s="313" t="s">
        <v>7105</v>
      </c>
      <c r="F71" s="261" t="s">
        <v>6996</v>
      </c>
      <c r="G71" s="261" t="s">
        <v>6997</v>
      </c>
      <c r="H71" s="310">
        <v>274.15300000000002</v>
      </c>
      <c r="I71" s="311">
        <v>150</v>
      </c>
      <c r="J71" s="310">
        <f t="shared" si="1"/>
        <v>41.122950000000003</v>
      </c>
      <c r="K71" s="261"/>
      <c r="L71" s="33">
        <v>0.64</v>
      </c>
      <c r="M71" s="33">
        <v>6.94</v>
      </c>
    </row>
    <row r="72" spans="1:13" ht="15.75">
      <c r="A72" s="34">
        <v>71</v>
      </c>
      <c r="B72" s="312" t="s">
        <v>7025</v>
      </c>
      <c r="C72" s="312" t="s">
        <v>6993</v>
      </c>
      <c r="D72" s="311" t="s">
        <v>2375</v>
      </c>
      <c r="E72" s="313" t="s">
        <v>7106</v>
      </c>
      <c r="F72" s="261" t="s">
        <v>6996</v>
      </c>
      <c r="G72" s="261" t="s">
        <v>6997</v>
      </c>
      <c r="H72" s="310">
        <v>350.60199999999998</v>
      </c>
      <c r="I72" s="311">
        <v>150</v>
      </c>
      <c r="J72" s="310">
        <f t="shared" si="1"/>
        <v>52.590299999999999</v>
      </c>
      <c r="K72" s="261"/>
      <c r="L72" s="33">
        <v>0.33</v>
      </c>
      <c r="M72" s="33">
        <v>6.59</v>
      </c>
    </row>
    <row r="73" spans="1:13" ht="15.75">
      <c r="A73" s="34">
        <v>72</v>
      </c>
      <c r="B73" s="312" t="s">
        <v>7025</v>
      </c>
      <c r="C73" s="312" t="s">
        <v>6993</v>
      </c>
      <c r="D73" s="311" t="s">
        <v>2377</v>
      </c>
      <c r="E73" s="313" t="s">
        <v>7107</v>
      </c>
      <c r="F73" s="261" t="s">
        <v>6996</v>
      </c>
      <c r="G73" s="261" t="s">
        <v>6997</v>
      </c>
      <c r="H73" s="310">
        <v>455.91899999999998</v>
      </c>
      <c r="I73" s="311">
        <v>150</v>
      </c>
      <c r="J73" s="310">
        <f t="shared" si="1"/>
        <v>68.387849999999986</v>
      </c>
      <c r="K73" s="261"/>
      <c r="L73" s="33">
        <v>0.6</v>
      </c>
      <c r="M73" s="33">
        <v>0.99</v>
      </c>
    </row>
    <row r="74" spans="1:13" ht="15.75">
      <c r="A74" s="34">
        <v>73</v>
      </c>
      <c r="B74" s="312" t="s">
        <v>7025</v>
      </c>
      <c r="C74" s="312" t="s">
        <v>6993</v>
      </c>
      <c r="D74" s="311" t="s">
        <v>2379</v>
      </c>
      <c r="E74" s="313" t="s">
        <v>7108</v>
      </c>
      <c r="F74" s="261" t="s">
        <v>6996</v>
      </c>
      <c r="G74" s="261" t="s">
        <v>6997</v>
      </c>
      <c r="H74" s="310">
        <v>392.47</v>
      </c>
      <c r="I74" s="311">
        <v>150</v>
      </c>
      <c r="J74" s="310">
        <f t="shared" si="1"/>
        <v>58.870500000000007</v>
      </c>
      <c r="K74" s="261"/>
      <c r="L74" s="33">
        <v>0.65</v>
      </c>
      <c r="M74" s="33">
        <v>3.94</v>
      </c>
    </row>
    <row r="75" spans="1:13" ht="15.75">
      <c r="A75" s="34">
        <v>74</v>
      </c>
      <c r="B75" s="312" t="s">
        <v>7025</v>
      </c>
      <c r="C75" s="312" t="s">
        <v>6993</v>
      </c>
      <c r="D75" s="311" t="s">
        <v>2381</v>
      </c>
      <c r="E75" s="313" t="s">
        <v>7109</v>
      </c>
      <c r="F75" s="261" t="s">
        <v>6996</v>
      </c>
      <c r="G75" s="261" t="s">
        <v>6997</v>
      </c>
      <c r="H75" s="310">
        <v>177.98</v>
      </c>
      <c r="I75" s="311">
        <v>150</v>
      </c>
      <c r="J75" s="310">
        <f t="shared" si="1"/>
        <v>26.696999999999999</v>
      </c>
      <c r="K75" s="261"/>
      <c r="L75" s="33">
        <v>0.62</v>
      </c>
      <c r="M75" s="33">
        <v>0.68</v>
      </c>
    </row>
    <row r="76" spans="1:13" ht="15.75">
      <c r="A76" s="34">
        <v>75</v>
      </c>
      <c r="B76" s="312" t="s">
        <v>7025</v>
      </c>
      <c r="C76" s="312" t="s">
        <v>6993</v>
      </c>
      <c r="D76" s="311" t="s">
        <v>7110</v>
      </c>
      <c r="E76" s="313" t="s">
        <v>7111</v>
      </c>
      <c r="F76" s="261" t="s">
        <v>6996</v>
      </c>
      <c r="G76" s="261" t="s">
        <v>6997</v>
      </c>
      <c r="H76" s="310">
        <v>339.846</v>
      </c>
      <c r="I76" s="311">
        <v>150</v>
      </c>
      <c r="J76" s="310">
        <f t="shared" si="1"/>
        <v>50.976900000000001</v>
      </c>
      <c r="K76" s="261"/>
      <c r="L76" s="33">
        <v>0.33</v>
      </c>
      <c r="M76" s="33">
        <v>0.53</v>
      </c>
    </row>
    <row r="77" spans="1:13" ht="15.75">
      <c r="A77" s="34">
        <v>76</v>
      </c>
      <c r="B77" s="312" t="s">
        <v>7025</v>
      </c>
      <c r="C77" s="312" t="s">
        <v>6993</v>
      </c>
      <c r="D77" s="311" t="s">
        <v>2385</v>
      </c>
      <c r="E77" s="313" t="s">
        <v>7112</v>
      </c>
      <c r="F77" s="261" t="s">
        <v>6996</v>
      </c>
      <c r="G77" s="261" t="s">
        <v>6997</v>
      </c>
      <c r="H77" s="310">
        <v>116.824</v>
      </c>
      <c r="I77" s="311">
        <v>150</v>
      </c>
      <c r="J77" s="310">
        <f t="shared" si="1"/>
        <v>17.523599999999998</v>
      </c>
      <c r="K77" s="261"/>
      <c r="L77" s="33">
        <v>0.46</v>
      </c>
      <c r="M77" s="33">
        <v>1.1200000000000001</v>
      </c>
    </row>
    <row r="78" spans="1:13" ht="15.75">
      <c r="A78" s="34">
        <v>77</v>
      </c>
      <c r="B78" s="312" t="s">
        <v>7025</v>
      </c>
      <c r="C78" s="312" t="s">
        <v>6993</v>
      </c>
      <c r="D78" s="311" t="s">
        <v>2387</v>
      </c>
      <c r="E78" s="313" t="s">
        <v>7113</v>
      </c>
      <c r="F78" s="261" t="s">
        <v>6996</v>
      </c>
      <c r="G78" s="261" t="s">
        <v>6997</v>
      </c>
      <c r="H78" s="310">
        <v>356.78899999999999</v>
      </c>
      <c r="I78" s="311">
        <v>150</v>
      </c>
      <c r="J78" s="310">
        <f t="shared" si="1"/>
        <v>53.518349999999998</v>
      </c>
      <c r="K78" s="261"/>
      <c r="L78" s="33">
        <v>0.5</v>
      </c>
      <c r="M78" s="33">
        <v>0.31</v>
      </c>
    </row>
    <row r="79" spans="1:13" ht="15.75">
      <c r="A79" s="34">
        <v>78</v>
      </c>
      <c r="B79" s="312" t="s">
        <v>7025</v>
      </c>
      <c r="C79" s="312" t="s">
        <v>6993</v>
      </c>
      <c r="D79" s="311" t="s">
        <v>2389</v>
      </c>
      <c r="E79" s="313" t="s">
        <v>7114</v>
      </c>
      <c r="F79" s="261" t="s">
        <v>6996</v>
      </c>
      <c r="G79" s="261" t="s">
        <v>6997</v>
      </c>
      <c r="H79" s="310">
        <v>224.71100000000001</v>
      </c>
      <c r="I79" s="311">
        <v>150</v>
      </c>
      <c r="J79" s="310">
        <f t="shared" si="1"/>
        <v>33.706650000000003</v>
      </c>
      <c r="K79" s="261"/>
      <c r="L79" s="33">
        <v>0.5</v>
      </c>
      <c r="M79" s="33">
        <v>3.59</v>
      </c>
    </row>
    <row r="80" spans="1:13" ht="15.75">
      <c r="A80" s="34">
        <v>79</v>
      </c>
      <c r="B80" s="312" t="s">
        <v>7025</v>
      </c>
      <c r="C80" s="312" t="s">
        <v>6993</v>
      </c>
      <c r="D80" s="311" t="s">
        <v>2391</v>
      </c>
      <c r="E80" s="313" t="s">
        <v>7115</v>
      </c>
      <c r="F80" s="261" t="s">
        <v>6996</v>
      </c>
      <c r="G80" s="261" t="s">
        <v>6997</v>
      </c>
      <c r="H80" s="310">
        <v>226.72300000000001</v>
      </c>
      <c r="I80" s="311">
        <v>150</v>
      </c>
      <c r="J80" s="310">
        <f t="shared" si="1"/>
        <v>34.008450000000003</v>
      </c>
      <c r="K80" s="261"/>
      <c r="L80" s="33">
        <v>0.41</v>
      </c>
      <c r="M80" s="33">
        <v>1.1599999999999999</v>
      </c>
    </row>
    <row r="81" spans="1:14" ht="15.75">
      <c r="A81" s="34">
        <v>80</v>
      </c>
      <c r="B81" s="312" t="s">
        <v>7025</v>
      </c>
      <c r="C81" s="312" t="s">
        <v>6993</v>
      </c>
      <c r="D81" s="311" t="s">
        <v>2393</v>
      </c>
      <c r="E81" s="313" t="s">
        <v>7116</v>
      </c>
      <c r="F81" s="261" t="s">
        <v>6996</v>
      </c>
      <c r="G81" s="261" t="s">
        <v>6997</v>
      </c>
      <c r="H81" s="310">
        <v>297.89</v>
      </c>
      <c r="I81" s="311">
        <v>150</v>
      </c>
      <c r="J81" s="310">
        <f t="shared" si="1"/>
        <v>44.683500000000002</v>
      </c>
      <c r="K81" s="261"/>
      <c r="L81" s="33">
        <v>0.16</v>
      </c>
      <c r="M81" s="33">
        <v>2.96</v>
      </c>
      <c r="N81" s="261"/>
    </row>
    <row r="82" spans="1:14" ht="15.75">
      <c r="A82" s="34">
        <v>81</v>
      </c>
      <c r="B82" s="312" t="s">
        <v>7025</v>
      </c>
      <c r="C82" s="312" t="s">
        <v>6993</v>
      </c>
      <c r="D82" s="311" t="s">
        <v>2395</v>
      </c>
      <c r="E82" s="313" t="s">
        <v>7117</v>
      </c>
      <c r="F82" s="261" t="s">
        <v>6996</v>
      </c>
      <c r="G82" s="261" t="s">
        <v>6997</v>
      </c>
      <c r="H82" s="310">
        <v>661.53099999999995</v>
      </c>
      <c r="I82" s="311">
        <v>150</v>
      </c>
      <c r="J82" s="310">
        <f t="shared" si="1"/>
        <v>99.229649999999992</v>
      </c>
      <c r="K82" s="261"/>
      <c r="L82" s="33">
        <v>0.37</v>
      </c>
      <c r="M82" s="33">
        <v>89.15</v>
      </c>
      <c r="N82" s="261"/>
    </row>
    <row r="83" spans="1:14" ht="15.75">
      <c r="A83" s="34">
        <v>82</v>
      </c>
      <c r="B83" s="312" t="s">
        <v>7025</v>
      </c>
      <c r="C83" s="312" t="s">
        <v>6993</v>
      </c>
      <c r="D83" s="311" t="s">
        <v>2397</v>
      </c>
      <c r="E83" s="313" t="s">
        <v>7118</v>
      </c>
      <c r="F83" s="261" t="s">
        <v>6996</v>
      </c>
      <c r="G83" s="261" t="s">
        <v>6997</v>
      </c>
      <c r="H83" s="310">
        <v>257.05399999999997</v>
      </c>
      <c r="I83" s="311">
        <v>150</v>
      </c>
      <c r="J83" s="310">
        <f t="shared" si="1"/>
        <v>38.558099999999996</v>
      </c>
      <c r="K83" s="261"/>
      <c r="L83" s="33">
        <v>0.72</v>
      </c>
      <c r="M83" s="33">
        <v>0.28000000000000003</v>
      </c>
      <c r="N83" s="261"/>
    </row>
    <row r="84" spans="1:14" ht="15.75">
      <c r="A84" s="34">
        <v>83</v>
      </c>
      <c r="B84" s="312" t="s">
        <v>7025</v>
      </c>
      <c r="C84" s="312" t="s">
        <v>6993</v>
      </c>
      <c r="D84" s="311" t="s">
        <v>2399</v>
      </c>
      <c r="E84" s="313" t="s">
        <v>7119</v>
      </c>
      <c r="F84" s="261" t="s">
        <v>6996</v>
      </c>
      <c r="G84" s="261" t="s">
        <v>6997</v>
      </c>
      <c r="H84" s="310">
        <v>219.61500000000001</v>
      </c>
      <c r="I84" s="311">
        <v>150</v>
      </c>
      <c r="J84" s="310">
        <f t="shared" si="1"/>
        <v>32.942250000000001</v>
      </c>
      <c r="K84" s="261"/>
      <c r="L84" s="33">
        <v>0.8</v>
      </c>
      <c r="M84" s="33">
        <v>9.67</v>
      </c>
      <c r="N84" s="261"/>
    </row>
    <row r="85" spans="1:14" ht="15.75">
      <c r="A85" s="34">
        <v>84</v>
      </c>
      <c r="B85" s="312" t="s">
        <v>7025</v>
      </c>
      <c r="C85" s="312" t="s">
        <v>6993</v>
      </c>
      <c r="D85" s="311" t="s">
        <v>2401</v>
      </c>
      <c r="E85" s="313" t="s">
        <v>7120</v>
      </c>
      <c r="F85" s="261" t="s">
        <v>6996</v>
      </c>
      <c r="G85" s="261" t="s">
        <v>6997</v>
      </c>
      <c r="H85" s="310">
        <v>654.93499999999995</v>
      </c>
      <c r="I85" s="311">
        <v>150</v>
      </c>
      <c r="J85" s="310">
        <f t="shared" si="1"/>
        <v>98.240249999999989</v>
      </c>
      <c r="K85" s="261"/>
      <c r="L85" s="325">
        <v>0</v>
      </c>
      <c r="M85" s="325">
        <v>2.2200000000000002</v>
      </c>
      <c r="N85" s="261" t="s">
        <v>6998</v>
      </c>
    </row>
    <row r="86" spans="1:14" ht="15.75">
      <c r="A86" s="34">
        <v>85</v>
      </c>
      <c r="B86" s="312" t="s">
        <v>7025</v>
      </c>
      <c r="C86" s="312" t="s">
        <v>6993</v>
      </c>
      <c r="D86" s="311" t="s">
        <v>2403</v>
      </c>
      <c r="E86" s="313" t="s">
        <v>7121</v>
      </c>
      <c r="F86" s="261" t="s">
        <v>6996</v>
      </c>
      <c r="G86" s="261" t="s">
        <v>6997</v>
      </c>
      <c r="H86" s="310">
        <v>387.95800000000003</v>
      </c>
      <c r="I86" s="311">
        <v>150</v>
      </c>
      <c r="J86" s="310">
        <f t="shared" si="1"/>
        <v>58.193700000000007</v>
      </c>
      <c r="K86" s="261"/>
      <c r="L86" s="33">
        <v>0.8</v>
      </c>
      <c r="M86" s="33">
        <v>0.63</v>
      </c>
      <c r="N86" s="261"/>
    </row>
    <row r="87" spans="1:14" ht="15.75">
      <c r="A87" s="34">
        <v>86</v>
      </c>
      <c r="B87" s="312" t="s">
        <v>7025</v>
      </c>
      <c r="C87" s="312" t="s">
        <v>6993</v>
      </c>
      <c r="D87" s="311" t="s">
        <v>2405</v>
      </c>
      <c r="E87" s="313" t="s">
        <v>7122</v>
      </c>
      <c r="F87" s="261" t="s">
        <v>6996</v>
      </c>
      <c r="G87" s="261" t="s">
        <v>6997</v>
      </c>
      <c r="H87" s="310">
        <v>281.26299999999998</v>
      </c>
      <c r="I87" s="311">
        <v>150</v>
      </c>
      <c r="J87" s="310">
        <f t="shared" si="1"/>
        <v>42.189449999999994</v>
      </c>
      <c r="K87" s="261"/>
      <c r="L87" s="33">
        <v>0.56999999999999995</v>
      </c>
      <c r="M87" s="33">
        <v>2.99</v>
      </c>
      <c r="N87" s="261"/>
    </row>
    <row r="88" spans="1:14" ht="15.75">
      <c r="A88" s="34">
        <v>87</v>
      </c>
      <c r="B88" s="312" t="s">
        <v>7025</v>
      </c>
      <c r="C88" s="312" t="s">
        <v>6993</v>
      </c>
      <c r="D88" s="311" t="s">
        <v>2407</v>
      </c>
      <c r="E88" s="313" t="s">
        <v>7123</v>
      </c>
      <c r="F88" s="261" t="s">
        <v>6996</v>
      </c>
      <c r="G88" s="261" t="s">
        <v>6997</v>
      </c>
      <c r="H88" s="310">
        <v>728.18100000000004</v>
      </c>
      <c r="I88" s="311">
        <v>150</v>
      </c>
      <c r="J88" s="310">
        <f>H88*I88/1000</f>
        <v>109.22715000000001</v>
      </c>
      <c r="K88" s="261"/>
      <c r="L88" s="33">
        <v>0.47</v>
      </c>
      <c r="M88" s="33">
        <v>0.76</v>
      </c>
      <c r="N88" s="261"/>
    </row>
    <row r="89" spans="1:14" ht="15.75">
      <c r="A89" s="34">
        <v>88</v>
      </c>
      <c r="B89" s="312" t="s">
        <v>7025</v>
      </c>
      <c r="C89" s="312" t="s">
        <v>6993</v>
      </c>
      <c r="D89" s="311" t="s">
        <v>2409</v>
      </c>
      <c r="E89" s="313" t="s">
        <v>7124</v>
      </c>
      <c r="F89" s="261" t="s">
        <v>6996</v>
      </c>
      <c r="G89" s="261" t="s">
        <v>6997</v>
      </c>
      <c r="H89" s="310">
        <v>263.28199999999998</v>
      </c>
      <c r="I89" s="311">
        <v>150</v>
      </c>
      <c r="J89" s="310">
        <f>H89*I89/1000</f>
        <v>39.492299999999993</v>
      </c>
      <c r="K89" s="261"/>
      <c r="L89" s="33">
        <v>0.77</v>
      </c>
      <c r="M89" s="33">
        <v>0.42</v>
      </c>
      <c r="N89" s="261"/>
    </row>
    <row r="90" spans="1:14" ht="15.75">
      <c r="A90" s="34">
        <v>89</v>
      </c>
      <c r="B90" s="312" t="s">
        <v>7025</v>
      </c>
      <c r="C90" s="312" t="s">
        <v>6993</v>
      </c>
      <c r="D90" s="311" t="s">
        <v>2411</v>
      </c>
      <c r="E90" s="313" t="s">
        <v>7125</v>
      </c>
      <c r="F90" s="261" t="s">
        <v>6996</v>
      </c>
      <c r="G90" s="261" t="s">
        <v>6997</v>
      </c>
      <c r="H90" s="310">
        <v>209.68</v>
      </c>
      <c r="I90" s="311">
        <v>150</v>
      </c>
      <c r="J90" s="310">
        <f t="shared" ref="J90:J127" si="2">H90*I90/1000</f>
        <v>31.452000000000002</v>
      </c>
      <c r="K90" s="261"/>
      <c r="L90" s="33">
        <v>0.6</v>
      </c>
      <c r="M90" s="33">
        <v>0.94</v>
      </c>
      <c r="N90" s="261"/>
    </row>
    <row r="91" spans="1:14" ht="15.75">
      <c r="A91" s="34">
        <v>90</v>
      </c>
      <c r="B91" s="312" t="s">
        <v>7025</v>
      </c>
      <c r="C91" s="312" t="s">
        <v>6993</v>
      </c>
      <c r="D91" s="311" t="s">
        <v>2413</v>
      </c>
      <c r="E91" s="313" t="s">
        <v>7126</v>
      </c>
      <c r="F91" s="261" t="s">
        <v>6996</v>
      </c>
      <c r="G91" s="261" t="s">
        <v>6997</v>
      </c>
      <c r="H91" s="310">
        <v>346.86900000000003</v>
      </c>
      <c r="I91" s="311">
        <v>150</v>
      </c>
      <c r="J91" s="310">
        <f t="shared" si="2"/>
        <v>52.030350000000006</v>
      </c>
      <c r="K91" s="261"/>
      <c r="L91" s="33">
        <v>0.82</v>
      </c>
      <c r="M91" s="33">
        <v>5.12</v>
      </c>
      <c r="N91" s="261"/>
    </row>
    <row r="92" spans="1:14" ht="15.75">
      <c r="A92" s="34">
        <v>91</v>
      </c>
      <c r="B92" s="312" t="s">
        <v>7025</v>
      </c>
      <c r="C92" s="312" t="s">
        <v>6993</v>
      </c>
      <c r="D92" s="311" t="s">
        <v>2415</v>
      </c>
      <c r="E92" s="313" t="s">
        <v>7127</v>
      </c>
      <c r="F92" s="261" t="s">
        <v>6996</v>
      </c>
      <c r="G92" s="261" t="s">
        <v>6997</v>
      </c>
      <c r="H92" s="310">
        <v>512.32299999999998</v>
      </c>
      <c r="I92" s="311">
        <v>150</v>
      </c>
      <c r="J92" s="310">
        <f t="shared" si="2"/>
        <v>76.84845</v>
      </c>
      <c r="K92" s="261"/>
      <c r="L92" s="33">
        <v>0.46</v>
      </c>
      <c r="M92" s="33">
        <v>14.64</v>
      </c>
      <c r="N92" s="261"/>
    </row>
    <row r="93" spans="1:14" ht="15.75">
      <c r="A93" s="34">
        <v>92</v>
      </c>
      <c r="B93" s="312" t="s">
        <v>7025</v>
      </c>
      <c r="C93" s="312" t="s">
        <v>6993</v>
      </c>
      <c r="D93" s="311" t="s">
        <v>2417</v>
      </c>
      <c r="E93" s="313" t="s">
        <v>7128</v>
      </c>
      <c r="F93" s="261" t="s">
        <v>6996</v>
      </c>
      <c r="G93" s="261" t="s">
        <v>6997</v>
      </c>
      <c r="H93" s="310">
        <v>268.303</v>
      </c>
      <c r="I93" s="311">
        <v>150</v>
      </c>
      <c r="J93" s="310">
        <f t="shared" si="2"/>
        <v>40.245449999999998</v>
      </c>
      <c r="K93" s="261"/>
      <c r="L93" s="33">
        <v>0.38</v>
      </c>
      <c r="M93" s="33">
        <v>14.04</v>
      </c>
      <c r="N93" s="261"/>
    </row>
    <row r="94" spans="1:14" ht="15.75">
      <c r="A94" s="34">
        <v>93</v>
      </c>
      <c r="B94" s="312" t="s">
        <v>7025</v>
      </c>
      <c r="C94" s="312" t="s">
        <v>6993</v>
      </c>
      <c r="D94" s="311" t="s">
        <v>2419</v>
      </c>
      <c r="E94" s="313" t="s">
        <v>7129</v>
      </c>
      <c r="F94" s="261" t="s">
        <v>6996</v>
      </c>
      <c r="G94" s="261" t="s">
        <v>6997</v>
      </c>
      <c r="H94" s="310">
        <v>281.99099999999999</v>
      </c>
      <c r="I94" s="311">
        <v>150</v>
      </c>
      <c r="J94" s="310">
        <f t="shared" si="2"/>
        <v>42.298649999999995</v>
      </c>
      <c r="K94" s="261"/>
      <c r="L94" s="33">
        <v>0.46</v>
      </c>
      <c r="M94" s="33">
        <v>0.19</v>
      </c>
      <c r="N94" s="261"/>
    </row>
    <row r="95" spans="1:14" ht="15.75">
      <c r="A95" s="34">
        <v>94</v>
      </c>
      <c r="B95" s="312" t="s">
        <v>7025</v>
      </c>
      <c r="C95" s="312" t="s">
        <v>6993</v>
      </c>
      <c r="D95" s="311" t="s">
        <v>2421</v>
      </c>
      <c r="E95" s="313" t="s">
        <v>7130</v>
      </c>
      <c r="F95" s="261" t="s">
        <v>6996</v>
      </c>
      <c r="G95" s="261" t="s">
        <v>6997</v>
      </c>
      <c r="H95" s="310">
        <v>81.254999999999995</v>
      </c>
      <c r="I95" s="311">
        <v>150</v>
      </c>
      <c r="J95" s="310">
        <f t="shared" si="2"/>
        <v>12.18825</v>
      </c>
      <c r="K95" s="261"/>
      <c r="L95" s="33">
        <v>0.68</v>
      </c>
      <c r="M95" s="33">
        <v>44.28</v>
      </c>
      <c r="N95" s="261"/>
    </row>
    <row r="96" spans="1:14" ht="15.75">
      <c r="A96" s="34">
        <v>95</v>
      </c>
      <c r="B96" s="312" t="s">
        <v>7025</v>
      </c>
      <c r="C96" s="312" t="s">
        <v>6993</v>
      </c>
      <c r="D96" s="311" t="s">
        <v>2423</v>
      </c>
      <c r="E96" s="313" t="s">
        <v>7131</v>
      </c>
      <c r="F96" s="261" t="s">
        <v>6996</v>
      </c>
      <c r="G96" s="261" t="s">
        <v>6997</v>
      </c>
      <c r="H96" s="310">
        <v>300.80399999999997</v>
      </c>
      <c r="I96" s="311">
        <v>150</v>
      </c>
      <c r="J96" s="310">
        <f t="shared" si="2"/>
        <v>45.120599999999996</v>
      </c>
      <c r="K96" s="261"/>
      <c r="L96" s="33">
        <v>0.36</v>
      </c>
      <c r="M96" s="33">
        <v>0.98</v>
      </c>
      <c r="N96" s="261"/>
    </row>
    <row r="97" spans="1:13" ht="15.75">
      <c r="A97" s="34">
        <v>96</v>
      </c>
      <c r="B97" s="312" t="s">
        <v>7025</v>
      </c>
      <c r="C97" s="312" t="s">
        <v>6993</v>
      </c>
      <c r="D97" s="311" t="s">
        <v>2425</v>
      </c>
      <c r="E97" s="313" t="s">
        <v>7132</v>
      </c>
      <c r="F97" s="261" t="s">
        <v>6996</v>
      </c>
      <c r="G97" s="261" t="s">
        <v>6997</v>
      </c>
      <c r="H97" s="310">
        <v>412.41800000000001</v>
      </c>
      <c r="I97" s="311">
        <v>150</v>
      </c>
      <c r="J97" s="310">
        <f t="shared" si="2"/>
        <v>61.862700000000004</v>
      </c>
      <c r="K97" s="261"/>
      <c r="L97" s="33">
        <v>0.64</v>
      </c>
      <c r="M97" s="33">
        <v>44.44</v>
      </c>
    </row>
    <row r="98" spans="1:13" ht="15.75">
      <c r="A98" s="34">
        <v>97</v>
      </c>
      <c r="B98" s="312" t="s">
        <v>7025</v>
      </c>
      <c r="C98" s="312" t="s">
        <v>6993</v>
      </c>
      <c r="D98" s="311" t="s">
        <v>2427</v>
      </c>
      <c r="E98" s="313" t="s">
        <v>7133</v>
      </c>
      <c r="F98" s="261" t="s">
        <v>6996</v>
      </c>
      <c r="G98" s="261" t="s">
        <v>6997</v>
      </c>
      <c r="H98" s="310">
        <v>266.21699999999998</v>
      </c>
      <c r="I98" s="311">
        <v>150</v>
      </c>
      <c r="J98" s="310">
        <f t="shared" si="2"/>
        <v>39.932549999999999</v>
      </c>
      <c r="K98" s="261"/>
      <c r="L98" s="33">
        <v>0.62</v>
      </c>
      <c r="M98" s="33">
        <v>0.74</v>
      </c>
    </row>
    <row r="99" spans="1:13" ht="15.75">
      <c r="A99" s="34">
        <v>98</v>
      </c>
      <c r="B99" s="312" t="s">
        <v>7025</v>
      </c>
      <c r="C99" s="312" t="s">
        <v>6993</v>
      </c>
      <c r="D99" s="311" t="s">
        <v>2429</v>
      </c>
      <c r="E99" s="313" t="s">
        <v>7134</v>
      </c>
      <c r="F99" s="261" t="s">
        <v>6996</v>
      </c>
      <c r="G99" s="261" t="s">
        <v>6997</v>
      </c>
      <c r="H99" s="310">
        <v>745.86900000000003</v>
      </c>
      <c r="I99" s="311">
        <v>150</v>
      </c>
      <c r="J99" s="310">
        <f t="shared" si="2"/>
        <v>111.88035000000001</v>
      </c>
      <c r="K99" s="261"/>
      <c r="L99" s="33">
        <v>0.49</v>
      </c>
      <c r="M99" s="33">
        <v>3.56</v>
      </c>
    </row>
    <row r="100" spans="1:13" ht="15.75">
      <c r="A100" s="34">
        <v>99</v>
      </c>
      <c r="B100" s="312" t="s">
        <v>7025</v>
      </c>
      <c r="C100" s="312" t="s">
        <v>6993</v>
      </c>
      <c r="D100" s="311" t="s">
        <v>2431</v>
      </c>
      <c r="E100" s="313" t="s">
        <v>7135</v>
      </c>
      <c r="F100" s="261" t="s">
        <v>6996</v>
      </c>
      <c r="G100" s="261" t="s">
        <v>6997</v>
      </c>
      <c r="H100" s="310">
        <v>360.49</v>
      </c>
      <c r="I100" s="311">
        <v>150</v>
      </c>
      <c r="J100" s="310">
        <f t="shared" si="2"/>
        <v>54.073500000000003</v>
      </c>
      <c r="K100" s="261"/>
      <c r="L100" s="33">
        <v>0.28999999999999998</v>
      </c>
      <c r="M100" s="33">
        <v>0.55000000000000004</v>
      </c>
    </row>
    <row r="101" spans="1:13" ht="15.75">
      <c r="A101" s="34">
        <v>100</v>
      </c>
      <c r="B101" s="312" t="s">
        <v>7025</v>
      </c>
      <c r="C101" s="312" t="s">
        <v>6993</v>
      </c>
      <c r="D101" s="311" t="s">
        <v>2433</v>
      </c>
      <c r="E101" s="313" t="s">
        <v>7136</v>
      </c>
      <c r="F101" s="261" t="s">
        <v>6996</v>
      </c>
      <c r="G101" s="261" t="s">
        <v>6997</v>
      </c>
      <c r="H101" s="310">
        <v>417.35500000000002</v>
      </c>
      <c r="I101" s="311">
        <v>150</v>
      </c>
      <c r="J101" s="310">
        <f t="shared" si="2"/>
        <v>62.603250000000003</v>
      </c>
      <c r="K101" s="261"/>
      <c r="L101" s="33">
        <v>0.27</v>
      </c>
      <c r="M101" s="33">
        <v>1.07</v>
      </c>
    </row>
    <row r="102" spans="1:13" ht="15.75">
      <c r="A102" s="34">
        <v>101</v>
      </c>
      <c r="B102" s="312" t="s">
        <v>7025</v>
      </c>
      <c r="C102" s="312" t="s">
        <v>6993</v>
      </c>
      <c r="D102" s="311" t="s">
        <v>2435</v>
      </c>
      <c r="E102" s="313" t="s">
        <v>7137</v>
      </c>
      <c r="F102" s="261" t="s">
        <v>6996</v>
      </c>
      <c r="G102" s="261" t="s">
        <v>6997</v>
      </c>
      <c r="H102" s="310">
        <v>316.72800000000001</v>
      </c>
      <c r="I102" s="311">
        <v>150</v>
      </c>
      <c r="J102" s="310">
        <f t="shared" si="2"/>
        <v>47.509200000000007</v>
      </c>
      <c r="K102" s="261"/>
      <c r="L102" s="33">
        <v>0.7</v>
      </c>
      <c r="M102" s="33">
        <v>0.34</v>
      </c>
    </row>
    <row r="103" spans="1:13" ht="15.75">
      <c r="A103" s="34">
        <v>102</v>
      </c>
      <c r="B103" s="312" t="s">
        <v>7025</v>
      </c>
      <c r="C103" s="312" t="s">
        <v>6993</v>
      </c>
      <c r="D103" s="311" t="s">
        <v>2437</v>
      </c>
      <c r="E103" s="313" t="s">
        <v>7138</v>
      </c>
      <c r="F103" s="261" t="s">
        <v>6996</v>
      </c>
      <c r="G103" s="261" t="s">
        <v>6997</v>
      </c>
      <c r="H103" s="310">
        <v>384.084</v>
      </c>
      <c r="I103" s="311">
        <v>150</v>
      </c>
      <c r="J103" s="310">
        <f t="shared" si="2"/>
        <v>57.6126</v>
      </c>
      <c r="K103" s="261"/>
      <c r="L103" s="33">
        <v>0.7</v>
      </c>
      <c r="M103" s="33">
        <v>0.93</v>
      </c>
    </row>
    <row r="104" spans="1:13" ht="15.75">
      <c r="A104" s="34">
        <v>103</v>
      </c>
      <c r="B104" s="312" t="s">
        <v>7025</v>
      </c>
      <c r="C104" s="312" t="s">
        <v>6993</v>
      </c>
      <c r="D104" s="311" t="s">
        <v>2439</v>
      </c>
      <c r="E104" s="313" t="s">
        <v>7139</v>
      </c>
      <c r="F104" s="261" t="s">
        <v>6996</v>
      </c>
      <c r="G104" s="261" t="s">
        <v>6997</v>
      </c>
      <c r="H104" s="310">
        <v>222.255</v>
      </c>
      <c r="I104" s="311">
        <v>150</v>
      </c>
      <c r="J104" s="310">
        <f t="shared" si="2"/>
        <v>33.338250000000002</v>
      </c>
      <c r="K104" s="261"/>
      <c r="L104" s="33">
        <v>0.69</v>
      </c>
      <c r="M104" s="33">
        <v>2.95</v>
      </c>
    </row>
    <row r="105" spans="1:13" ht="15.75">
      <c r="A105" s="34">
        <v>104</v>
      </c>
      <c r="B105" s="312" t="s">
        <v>7025</v>
      </c>
      <c r="C105" s="312" t="s">
        <v>6993</v>
      </c>
      <c r="D105" s="311" t="s">
        <v>2441</v>
      </c>
      <c r="E105" s="313" t="s">
        <v>7140</v>
      </c>
      <c r="F105" s="261" t="s">
        <v>6996</v>
      </c>
      <c r="G105" s="261" t="s">
        <v>6997</v>
      </c>
      <c r="H105" s="310">
        <v>280.34199999999998</v>
      </c>
      <c r="I105" s="311">
        <v>150</v>
      </c>
      <c r="J105" s="310">
        <f t="shared" si="2"/>
        <v>42.051299999999998</v>
      </c>
      <c r="K105" s="261"/>
      <c r="L105" s="33">
        <v>0.71</v>
      </c>
      <c r="M105" s="33">
        <v>2.29</v>
      </c>
    </row>
    <row r="106" spans="1:13" ht="15.75">
      <c r="A106" s="34">
        <v>105</v>
      </c>
      <c r="B106" s="312" t="s">
        <v>7025</v>
      </c>
      <c r="C106" s="312" t="s">
        <v>6993</v>
      </c>
      <c r="D106" s="311" t="s">
        <v>2443</v>
      </c>
      <c r="E106" s="313" t="s">
        <v>7141</v>
      </c>
      <c r="F106" s="261" t="s">
        <v>6996</v>
      </c>
      <c r="G106" s="261" t="s">
        <v>6997</v>
      </c>
      <c r="H106" s="310">
        <v>269.375</v>
      </c>
      <c r="I106" s="311">
        <v>150</v>
      </c>
      <c r="J106" s="310">
        <f t="shared" si="2"/>
        <v>40.40625</v>
      </c>
      <c r="K106" s="261"/>
      <c r="L106" s="33">
        <v>0.54</v>
      </c>
      <c r="M106" s="33">
        <v>2.59</v>
      </c>
    </row>
    <row r="107" spans="1:13" ht="15.75">
      <c r="A107" s="34">
        <v>106</v>
      </c>
      <c r="B107" s="312" t="s">
        <v>7025</v>
      </c>
      <c r="C107" s="312" t="s">
        <v>6993</v>
      </c>
      <c r="D107" s="311" t="s">
        <v>2445</v>
      </c>
      <c r="E107" s="313" t="s">
        <v>7142</v>
      </c>
      <c r="F107" s="261" t="s">
        <v>6996</v>
      </c>
      <c r="G107" s="261" t="s">
        <v>6997</v>
      </c>
      <c r="H107" s="310">
        <v>225.85400000000001</v>
      </c>
      <c r="I107" s="311">
        <v>150</v>
      </c>
      <c r="J107" s="310">
        <f t="shared" si="2"/>
        <v>33.878099999999996</v>
      </c>
      <c r="K107" s="261"/>
      <c r="L107" s="33">
        <v>0.71</v>
      </c>
      <c r="M107" s="33">
        <v>0.28000000000000003</v>
      </c>
    </row>
    <row r="108" spans="1:13" ht="15.75">
      <c r="A108" s="34">
        <v>107</v>
      </c>
      <c r="B108" s="312" t="s">
        <v>7025</v>
      </c>
      <c r="C108" s="312" t="s">
        <v>6993</v>
      </c>
      <c r="D108" s="311" t="s">
        <v>2447</v>
      </c>
      <c r="E108" s="313" t="s">
        <v>7143</v>
      </c>
      <c r="F108" s="261" t="s">
        <v>6996</v>
      </c>
      <c r="G108" s="261" t="s">
        <v>6997</v>
      </c>
      <c r="H108" s="310">
        <v>377.21699999999998</v>
      </c>
      <c r="I108" s="311">
        <v>150</v>
      </c>
      <c r="J108" s="310">
        <f t="shared" si="2"/>
        <v>56.582549999999998</v>
      </c>
      <c r="K108" s="261"/>
      <c r="L108" s="33">
        <v>0.74</v>
      </c>
      <c r="M108" s="33">
        <v>0.56000000000000005</v>
      </c>
    </row>
    <row r="109" spans="1:13" ht="15.75">
      <c r="A109" s="34">
        <v>108</v>
      </c>
      <c r="B109" s="312" t="s">
        <v>7025</v>
      </c>
      <c r="C109" s="312" t="s">
        <v>6993</v>
      </c>
      <c r="D109" s="311" t="s">
        <v>2449</v>
      </c>
      <c r="E109" s="313" t="s">
        <v>7144</v>
      </c>
      <c r="F109" s="261" t="s">
        <v>6996</v>
      </c>
      <c r="G109" s="261" t="s">
        <v>6997</v>
      </c>
      <c r="H109" s="310">
        <v>695.46600000000001</v>
      </c>
      <c r="I109" s="311">
        <v>150</v>
      </c>
      <c r="J109" s="310">
        <f t="shared" si="2"/>
        <v>104.31989999999999</v>
      </c>
      <c r="K109" s="261"/>
      <c r="L109" s="33">
        <v>0.81</v>
      </c>
      <c r="M109" s="33">
        <v>0.7</v>
      </c>
    </row>
    <row r="110" spans="1:13" ht="15.75">
      <c r="A110" s="34">
        <v>109</v>
      </c>
      <c r="B110" s="312" t="s">
        <v>7025</v>
      </c>
      <c r="C110" s="312" t="s">
        <v>6993</v>
      </c>
      <c r="D110" s="311" t="s">
        <v>2451</v>
      </c>
      <c r="E110" s="313" t="s">
        <v>7145</v>
      </c>
      <c r="F110" s="261" t="s">
        <v>6996</v>
      </c>
      <c r="G110" s="261" t="s">
        <v>6997</v>
      </c>
      <c r="H110" s="310">
        <v>487.685</v>
      </c>
      <c r="I110" s="311">
        <v>150</v>
      </c>
      <c r="J110" s="310">
        <f t="shared" si="2"/>
        <v>73.152749999999997</v>
      </c>
      <c r="K110" s="261"/>
      <c r="L110" s="33">
        <v>0.34</v>
      </c>
      <c r="M110" s="33">
        <v>1.06</v>
      </c>
    </row>
    <row r="111" spans="1:13" ht="15.75">
      <c r="A111" s="34">
        <v>110</v>
      </c>
      <c r="B111" s="312" t="s">
        <v>7025</v>
      </c>
      <c r="C111" s="312" t="s">
        <v>6993</v>
      </c>
      <c r="D111" s="311" t="s">
        <v>2453</v>
      </c>
      <c r="E111" s="313" t="s">
        <v>7146</v>
      </c>
      <c r="F111" s="261" t="s">
        <v>6996</v>
      </c>
      <c r="G111" s="261" t="s">
        <v>6997</v>
      </c>
      <c r="H111" s="310">
        <v>58.232999999999997</v>
      </c>
      <c r="I111" s="311">
        <v>150</v>
      </c>
      <c r="J111" s="310">
        <f t="shared" si="2"/>
        <v>8.7349499999999995</v>
      </c>
      <c r="K111" s="261"/>
      <c r="L111" s="33">
        <v>0.44</v>
      </c>
      <c r="M111" s="33">
        <v>1.05</v>
      </c>
    </row>
    <row r="112" spans="1:13" ht="15.75">
      <c r="A112" s="34">
        <v>111</v>
      </c>
      <c r="B112" s="312" t="s">
        <v>7025</v>
      </c>
      <c r="C112" s="312" t="s">
        <v>6993</v>
      </c>
      <c r="D112" s="311" t="s">
        <v>7147</v>
      </c>
      <c r="E112" s="313" t="s">
        <v>7148</v>
      </c>
      <c r="F112" s="261" t="s">
        <v>6996</v>
      </c>
      <c r="G112" s="261" t="s">
        <v>6997</v>
      </c>
      <c r="H112" s="310">
        <v>46.712000000000003</v>
      </c>
      <c r="I112" s="311">
        <v>150</v>
      </c>
      <c r="J112" s="310">
        <f t="shared" si="2"/>
        <v>7.0068000000000001</v>
      </c>
      <c r="K112" s="261"/>
      <c r="L112" s="33">
        <v>0.39</v>
      </c>
      <c r="M112" s="33">
        <v>0.49</v>
      </c>
    </row>
    <row r="113" spans="1:14" ht="15.75">
      <c r="A113" s="34">
        <v>112</v>
      </c>
      <c r="B113" s="312" t="s">
        <v>7025</v>
      </c>
      <c r="C113" s="312" t="s">
        <v>6993</v>
      </c>
      <c r="D113" s="311" t="s">
        <v>2455</v>
      </c>
      <c r="E113" s="313" t="s">
        <v>7149</v>
      </c>
      <c r="F113" s="261" t="s">
        <v>6996</v>
      </c>
      <c r="G113" s="261" t="s">
        <v>6997</v>
      </c>
      <c r="H113" s="310">
        <v>326.18400000000003</v>
      </c>
      <c r="I113" s="311">
        <v>150</v>
      </c>
      <c r="J113" s="310">
        <f t="shared" si="2"/>
        <v>48.927600000000005</v>
      </c>
      <c r="K113" s="261"/>
      <c r="L113" s="33">
        <v>0.45</v>
      </c>
      <c r="M113" s="33">
        <v>18.66</v>
      </c>
      <c r="N113" s="261"/>
    </row>
    <row r="114" spans="1:14" ht="15.75">
      <c r="A114" s="34">
        <v>113</v>
      </c>
      <c r="B114" s="312" t="s">
        <v>7025</v>
      </c>
      <c r="C114" s="312" t="s">
        <v>6993</v>
      </c>
      <c r="D114" s="311" t="s">
        <v>2457</v>
      </c>
      <c r="E114" s="313" t="s">
        <v>7150</v>
      </c>
      <c r="F114" s="261" t="s">
        <v>6996</v>
      </c>
      <c r="G114" s="261" t="s">
        <v>6997</v>
      </c>
      <c r="H114" s="310">
        <v>361.63</v>
      </c>
      <c r="I114" s="311">
        <v>150</v>
      </c>
      <c r="J114" s="310">
        <f t="shared" si="2"/>
        <v>54.244500000000002</v>
      </c>
      <c r="K114" s="261"/>
      <c r="L114" s="33">
        <v>0.7</v>
      </c>
      <c r="M114" s="33">
        <v>1.88</v>
      </c>
      <c r="N114" s="261"/>
    </row>
    <row r="115" spans="1:14" ht="15.75">
      <c r="A115" s="34">
        <v>114</v>
      </c>
      <c r="B115" s="312" t="s">
        <v>7025</v>
      </c>
      <c r="C115" s="312" t="s">
        <v>6993</v>
      </c>
      <c r="D115" s="311" t="s">
        <v>2459</v>
      </c>
      <c r="E115" s="313" t="s">
        <v>7151</v>
      </c>
      <c r="F115" s="261" t="s">
        <v>6996</v>
      </c>
      <c r="G115" s="261" t="s">
        <v>6997</v>
      </c>
      <c r="H115" s="310">
        <v>306.20400000000001</v>
      </c>
      <c r="I115" s="311">
        <v>150</v>
      </c>
      <c r="J115" s="310">
        <f t="shared" si="2"/>
        <v>45.930599999999998</v>
      </c>
      <c r="K115" s="261"/>
      <c r="L115" s="33">
        <v>0.96</v>
      </c>
      <c r="M115" s="33">
        <v>1.23</v>
      </c>
      <c r="N115" s="261"/>
    </row>
    <row r="116" spans="1:14" ht="15.75">
      <c r="A116" s="34">
        <v>115</v>
      </c>
      <c r="B116" s="312" t="s">
        <v>7025</v>
      </c>
      <c r="C116" s="312" t="s">
        <v>6993</v>
      </c>
      <c r="D116" s="311" t="s">
        <v>2461</v>
      </c>
      <c r="E116" s="313" t="s">
        <v>7152</v>
      </c>
      <c r="F116" s="261" t="s">
        <v>6996</v>
      </c>
      <c r="G116" s="261" t="s">
        <v>6997</v>
      </c>
      <c r="H116" s="310">
        <v>86.766000000000005</v>
      </c>
      <c r="I116" s="311">
        <v>150</v>
      </c>
      <c r="J116" s="310">
        <f t="shared" si="2"/>
        <v>13.014900000000001</v>
      </c>
      <c r="K116" s="261"/>
      <c r="L116" s="33">
        <v>0.69</v>
      </c>
      <c r="M116" s="33">
        <v>4.49</v>
      </c>
      <c r="N116" s="261"/>
    </row>
    <row r="117" spans="1:14" ht="15.75">
      <c r="A117" s="34">
        <v>116</v>
      </c>
      <c r="B117" s="312" t="s">
        <v>7025</v>
      </c>
      <c r="C117" s="312" t="s">
        <v>6993</v>
      </c>
      <c r="D117" s="311" t="s">
        <v>2463</v>
      </c>
      <c r="E117" s="313" t="s">
        <v>7153</v>
      </c>
      <c r="F117" s="261" t="s">
        <v>6996</v>
      </c>
      <c r="G117" s="261" t="s">
        <v>6997</v>
      </c>
      <c r="H117" s="310">
        <v>96.424000000000007</v>
      </c>
      <c r="I117" s="311">
        <v>150</v>
      </c>
      <c r="J117" s="310">
        <f t="shared" si="2"/>
        <v>14.4636</v>
      </c>
      <c r="K117" s="261"/>
      <c r="L117" s="325">
        <v>0</v>
      </c>
      <c r="M117" s="325">
        <v>4.4800000000000004</v>
      </c>
      <c r="N117" s="261" t="s">
        <v>6998</v>
      </c>
    </row>
    <row r="118" spans="1:14" ht="15.75">
      <c r="A118" s="34">
        <v>117</v>
      </c>
      <c r="B118" s="312" t="s">
        <v>7025</v>
      </c>
      <c r="C118" s="312" t="s">
        <v>6993</v>
      </c>
      <c r="D118" s="311" t="s">
        <v>7154</v>
      </c>
      <c r="E118" s="313" t="s">
        <v>7155</v>
      </c>
      <c r="F118" s="261" t="s">
        <v>6996</v>
      </c>
      <c r="G118" s="261" t="s">
        <v>6997</v>
      </c>
      <c r="H118" s="310">
        <v>370.61500000000001</v>
      </c>
      <c r="I118" s="311">
        <v>150</v>
      </c>
      <c r="J118" s="310">
        <f t="shared" si="2"/>
        <v>55.59225</v>
      </c>
      <c r="K118" s="261"/>
      <c r="L118" s="33">
        <v>1.03</v>
      </c>
      <c r="M118" s="33">
        <v>31.59</v>
      </c>
      <c r="N118" s="261"/>
    </row>
    <row r="119" spans="1:14" ht="15.75">
      <c r="A119" s="34">
        <v>118</v>
      </c>
      <c r="B119" s="312" t="s">
        <v>7025</v>
      </c>
      <c r="C119" s="312" t="s">
        <v>6993</v>
      </c>
      <c r="D119" s="311" t="s">
        <v>2467</v>
      </c>
      <c r="E119" s="313" t="s">
        <v>7156</v>
      </c>
      <c r="F119" s="261" t="s">
        <v>6996</v>
      </c>
      <c r="G119" s="261" t="s">
        <v>6997</v>
      </c>
      <c r="H119" s="310">
        <v>241.643</v>
      </c>
      <c r="I119" s="311">
        <v>150</v>
      </c>
      <c r="J119" s="310">
        <f t="shared" si="2"/>
        <v>36.246449999999996</v>
      </c>
      <c r="K119" s="261"/>
      <c r="L119" s="33">
        <v>0.63</v>
      </c>
      <c r="M119" s="33">
        <v>1.41</v>
      </c>
      <c r="N119" s="261"/>
    </row>
    <row r="120" spans="1:14" ht="15.75">
      <c r="A120" s="34">
        <v>119</v>
      </c>
      <c r="B120" s="312" t="s">
        <v>7025</v>
      </c>
      <c r="C120" s="312" t="s">
        <v>6993</v>
      </c>
      <c r="D120" s="311" t="s">
        <v>2469</v>
      </c>
      <c r="E120" s="313" t="s">
        <v>7157</v>
      </c>
      <c r="F120" s="261" t="s">
        <v>6996</v>
      </c>
      <c r="G120" s="261" t="s">
        <v>6997</v>
      </c>
      <c r="H120" s="310">
        <v>133.66200000000001</v>
      </c>
      <c r="I120" s="311">
        <v>150</v>
      </c>
      <c r="J120" s="310">
        <f t="shared" si="2"/>
        <v>20.049299999999999</v>
      </c>
      <c r="K120" s="261"/>
      <c r="L120" s="325">
        <v>0.03</v>
      </c>
      <c r="M120" s="325">
        <v>19.100000000000001</v>
      </c>
      <c r="N120" s="261" t="s">
        <v>6998</v>
      </c>
    </row>
    <row r="121" spans="1:14" ht="15.75">
      <c r="A121" s="34">
        <v>120</v>
      </c>
      <c r="B121" s="312" t="s">
        <v>7025</v>
      </c>
      <c r="C121" s="312" t="s">
        <v>6993</v>
      </c>
      <c r="D121" s="311" t="s">
        <v>2471</v>
      </c>
      <c r="E121" s="313" t="s">
        <v>7158</v>
      </c>
      <c r="F121" s="261" t="s">
        <v>6996</v>
      </c>
      <c r="G121" s="261" t="s">
        <v>6997</v>
      </c>
      <c r="H121" s="310">
        <v>173.489</v>
      </c>
      <c r="I121" s="311">
        <v>150</v>
      </c>
      <c r="J121" s="310">
        <f t="shared" si="2"/>
        <v>26.023350000000001</v>
      </c>
      <c r="K121" s="261"/>
      <c r="L121" s="33">
        <v>0.84</v>
      </c>
      <c r="M121" s="33">
        <v>0.61</v>
      </c>
      <c r="N121" s="261"/>
    </row>
    <row r="122" spans="1:14" ht="15.75">
      <c r="A122" s="34">
        <v>121</v>
      </c>
      <c r="B122" s="312" t="s">
        <v>7025</v>
      </c>
      <c r="C122" s="312" t="s">
        <v>6993</v>
      </c>
      <c r="D122" s="311" t="s">
        <v>2473</v>
      </c>
      <c r="E122" s="313" t="s">
        <v>7159</v>
      </c>
      <c r="F122" s="261" t="s">
        <v>6996</v>
      </c>
      <c r="G122" s="261" t="s">
        <v>6997</v>
      </c>
      <c r="H122" s="310">
        <v>102.82899999999999</v>
      </c>
      <c r="I122" s="311">
        <v>150</v>
      </c>
      <c r="J122" s="310">
        <f t="shared" si="2"/>
        <v>15.424349999999999</v>
      </c>
      <c r="K122" s="261"/>
      <c r="L122" s="33">
        <v>1.1499999999999999</v>
      </c>
      <c r="M122" s="33">
        <v>0.38</v>
      </c>
      <c r="N122" s="261"/>
    </row>
    <row r="123" spans="1:14" ht="15.75">
      <c r="A123" s="34">
        <v>122</v>
      </c>
      <c r="B123" s="312" t="s">
        <v>7025</v>
      </c>
      <c r="C123" s="312" t="s">
        <v>6993</v>
      </c>
      <c r="D123" s="311" t="s">
        <v>7160</v>
      </c>
      <c r="E123" s="313" t="s">
        <v>7161</v>
      </c>
      <c r="F123" s="261" t="s">
        <v>6996</v>
      </c>
      <c r="G123" s="261" t="s">
        <v>6997</v>
      </c>
      <c r="H123" s="310">
        <v>213.64</v>
      </c>
      <c r="I123" s="311">
        <v>150</v>
      </c>
      <c r="J123" s="310">
        <f t="shared" si="2"/>
        <v>32.045999999999999</v>
      </c>
      <c r="K123" s="261"/>
      <c r="L123" s="33">
        <v>0.98</v>
      </c>
      <c r="M123" s="33">
        <v>6.36</v>
      </c>
      <c r="N123" s="261"/>
    </row>
    <row r="124" spans="1:14" ht="15.75">
      <c r="A124" s="34">
        <v>123</v>
      </c>
      <c r="B124" s="312" t="s">
        <v>7025</v>
      </c>
      <c r="C124" s="312" t="s">
        <v>6993</v>
      </c>
      <c r="D124" s="311" t="s">
        <v>7162</v>
      </c>
      <c r="E124" s="313" t="s">
        <v>7163</v>
      </c>
      <c r="F124" s="261" t="s">
        <v>6996</v>
      </c>
      <c r="G124" s="261" t="s">
        <v>6997</v>
      </c>
      <c r="H124" s="310">
        <v>132.63300000000001</v>
      </c>
      <c r="I124" s="311">
        <v>150</v>
      </c>
      <c r="J124" s="310">
        <f t="shared" si="2"/>
        <v>19.894950000000001</v>
      </c>
      <c r="K124" s="261"/>
      <c r="L124" s="33">
        <v>0.95</v>
      </c>
      <c r="M124" s="33">
        <v>55.86</v>
      </c>
      <c r="N124" s="261"/>
    </row>
    <row r="125" spans="1:14" ht="15.75">
      <c r="A125" s="34">
        <v>124</v>
      </c>
      <c r="B125" s="312" t="s">
        <v>7025</v>
      </c>
      <c r="C125" s="312" t="s">
        <v>6993</v>
      </c>
      <c r="D125" s="311" t="s">
        <v>7164</v>
      </c>
      <c r="E125" s="313" t="s">
        <v>7165</v>
      </c>
      <c r="F125" s="261" t="s">
        <v>6996</v>
      </c>
      <c r="G125" s="261" t="s">
        <v>6997</v>
      </c>
      <c r="H125" s="310">
        <v>73.353999999999999</v>
      </c>
      <c r="I125" s="311">
        <v>150</v>
      </c>
      <c r="J125" s="310">
        <f t="shared" si="2"/>
        <v>11.0031</v>
      </c>
      <c r="K125" s="261"/>
      <c r="L125" s="33">
        <v>0.14000000000000001</v>
      </c>
      <c r="M125" s="33">
        <v>39.979999999999997</v>
      </c>
      <c r="N125" s="261"/>
    </row>
    <row r="126" spans="1:14" ht="15.75">
      <c r="A126" s="34">
        <v>125</v>
      </c>
      <c r="B126" s="312" t="s">
        <v>7025</v>
      </c>
      <c r="C126" s="312" t="s">
        <v>6993</v>
      </c>
      <c r="D126" s="311" t="s">
        <v>7166</v>
      </c>
      <c r="E126" s="313" t="s">
        <v>7167</v>
      </c>
      <c r="F126" s="261" t="s">
        <v>6996</v>
      </c>
      <c r="G126" s="261" t="s">
        <v>6997</v>
      </c>
      <c r="H126" s="310">
        <v>118.565</v>
      </c>
      <c r="I126" s="311">
        <v>150</v>
      </c>
      <c r="J126" s="310">
        <f t="shared" si="2"/>
        <v>17.784749999999999</v>
      </c>
      <c r="K126" s="261"/>
      <c r="L126" s="33">
        <v>0.21</v>
      </c>
      <c r="M126" s="33">
        <v>1.1000000000000001</v>
      </c>
      <c r="N126" s="261"/>
    </row>
    <row r="127" spans="1:14" ht="15.75">
      <c r="A127" s="34">
        <v>126</v>
      </c>
      <c r="B127" s="312" t="s">
        <v>7025</v>
      </c>
      <c r="C127" s="312" t="s">
        <v>6993</v>
      </c>
      <c r="D127" s="311" t="s">
        <v>7168</v>
      </c>
      <c r="E127" s="313" t="s">
        <v>7169</v>
      </c>
      <c r="F127" s="261" t="s">
        <v>6996</v>
      </c>
      <c r="G127" s="261" t="s">
        <v>6997</v>
      </c>
      <c r="H127" s="310">
        <v>250.77699999999999</v>
      </c>
      <c r="I127" s="311">
        <v>150</v>
      </c>
      <c r="J127" s="310">
        <f t="shared" si="2"/>
        <v>37.616549999999997</v>
      </c>
      <c r="K127" s="261"/>
      <c r="L127" s="33">
        <v>0.38</v>
      </c>
      <c r="M127" s="33">
        <v>0.62</v>
      </c>
      <c r="N127" s="261"/>
    </row>
    <row r="128" spans="1:14" ht="15.75">
      <c r="A128" s="34">
        <v>127</v>
      </c>
      <c r="B128" s="312" t="s">
        <v>7170</v>
      </c>
      <c r="C128" s="312" t="s">
        <v>7171</v>
      </c>
      <c r="D128" s="28" t="s">
        <v>7172</v>
      </c>
      <c r="E128" s="313" t="s">
        <v>7173</v>
      </c>
      <c r="F128" s="261" t="s">
        <v>6996</v>
      </c>
      <c r="G128" s="261" t="s">
        <v>6997</v>
      </c>
      <c r="H128" s="261"/>
      <c r="I128" s="261"/>
      <c r="J128" s="261"/>
      <c r="K128" s="261"/>
      <c r="L128" s="324">
        <v>0.79</v>
      </c>
      <c r="M128" s="324">
        <v>0.73</v>
      </c>
      <c r="N128" s="261"/>
    </row>
    <row r="129" spans="1:13" ht="15.75">
      <c r="A129" s="34">
        <v>128</v>
      </c>
      <c r="B129" s="312" t="s">
        <v>7170</v>
      </c>
      <c r="C129" s="312" t="s">
        <v>7171</v>
      </c>
      <c r="D129" s="28" t="s">
        <v>7174</v>
      </c>
      <c r="E129" s="313" t="s">
        <v>7175</v>
      </c>
      <c r="F129" s="261" t="s">
        <v>6996</v>
      </c>
      <c r="G129" s="261" t="s">
        <v>6997</v>
      </c>
      <c r="H129" s="261"/>
      <c r="I129" s="261"/>
      <c r="J129" s="261"/>
      <c r="K129" s="261"/>
      <c r="L129" s="324">
        <v>0.74</v>
      </c>
      <c r="M129" s="324">
        <v>1.01</v>
      </c>
    </row>
    <row r="130" spans="1:13" ht="15.75">
      <c r="A130" s="34">
        <v>129</v>
      </c>
      <c r="B130" s="312" t="s">
        <v>7170</v>
      </c>
      <c r="C130" s="312" t="s">
        <v>7171</v>
      </c>
      <c r="D130" s="28" t="s">
        <v>7176</v>
      </c>
      <c r="E130" s="313" t="s">
        <v>7177</v>
      </c>
      <c r="F130" s="261" t="s">
        <v>6996</v>
      </c>
      <c r="G130" s="261" t="s">
        <v>6997</v>
      </c>
      <c r="H130" s="261"/>
      <c r="I130" s="261"/>
      <c r="J130" s="261"/>
      <c r="K130" s="261"/>
      <c r="L130" s="324">
        <v>0.51</v>
      </c>
      <c r="M130" s="324">
        <v>0.99</v>
      </c>
    </row>
    <row r="131" spans="1:13" ht="15.75">
      <c r="A131" s="34">
        <v>130</v>
      </c>
      <c r="B131" s="312" t="s">
        <v>7170</v>
      </c>
      <c r="C131" s="312" t="s">
        <v>7171</v>
      </c>
      <c r="D131" s="28" t="s">
        <v>7178</v>
      </c>
      <c r="E131" s="313" t="s">
        <v>7179</v>
      </c>
      <c r="F131" s="261" t="s">
        <v>6996</v>
      </c>
      <c r="G131" s="261" t="s">
        <v>6997</v>
      </c>
      <c r="H131" s="261"/>
      <c r="I131" s="261"/>
      <c r="J131" s="261"/>
      <c r="K131" s="261"/>
      <c r="L131" s="324">
        <v>0.55000000000000004</v>
      </c>
      <c r="M131" s="324">
        <v>0.71</v>
      </c>
    </row>
    <row r="132" spans="1:13" ht="15.75">
      <c r="A132" s="34">
        <v>131</v>
      </c>
      <c r="B132" s="312" t="s">
        <v>7170</v>
      </c>
      <c r="C132" s="312" t="s">
        <v>7171</v>
      </c>
      <c r="D132" s="28" t="s">
        <v>7180</v>
      </c>
      <c r="E132" s="313" t="s">
        <v>7181</v>
      </c>
      <c r="F132" s="261" t="s">
        <v>6996</v>
      </c>
      <c r="G132" s="261" t="s">
        <v>6997</v>
      </c>
      <c r="H132" s="261"/>
      <c r="I132" s="261"/>
      <c r="J132" s="261"/>
      <c r="K132" s="261"/>
      <c r="L132" s="324">
        <v>0.48</v>
      </c>
      <c r="M132" s="324">
        <v>1.86</v>
      </c>
    </row>
    <row r="133" spans="1:13" ht="15.75">
      <c r="A133" s="34">
        <v>132</v>
      </c>
      <c r="B133" s="312" t="s">
        <v>7170</v>
      </c>
      <c r="C133" s="312" t="s">
        <v>7171</v>
      </c>
      <c r="D133" s="28" t="s">
        <v>7182</v>
      </c>
      <c r="E133" s="313" t="s">
        <v>7183</v>
      </c>
      <c r="F133" s="261" t="s">
        <v>6996</v>
      </c>
      <c r="G133" s="261" t="s">
        <v>6997</v>
      </c>
      <c r="H133" s="261"/>
      <c r="I133" s="261"/>
      <c r="J133" s="261"/>
      <c r="K133" s="261"/>
      <c r="L133" s="324">
        <v>1</v>
      </c>
      <c r="M133" s="324">
        <v>0.9</v>
      </c>
    </row>
    <row r="134" spans="1:13" ht="15.75">
      <c r="A134" s="34">
        <v>133</v>
      </c>
      <c r="B134" s="312" t="s">
        <v>7170</v>
      </c>
      <c r="C134" s="312" t="s">
        <v>7171</v>
      </c>
      <c r="D134" s="28" t="s">
        <v>7184</v>
      </c>
      <c r="E134" s="313" t="s">
        <v>7185</v>
      </c>
      <c r="F134" s="261" t="s">
        <v>6996</v>
      </c>
      <c r="G134" s="261" t="s">
        <v>6997</v>
      </c>
      <c r="H134" s="261"/>
      <c r="I134" s="261"/>
      <c r="J134" s="261"/>
      <c r="K134" s="261"/>
      <c r="L134" s="324">
        <v>0.67</v>
      </c>
      <c r="M134" s="324">
        <v>0.75</v>
      </c>
    </row>
    <row r="135" spans="1:13" ht="15.75">
      <c r="A135" s="34">
        <v>134</v>
      </c>
      <c r="B135" s="312" t="s">
        <v>7170</v>
      </c>
      <c r="C135" s="312" t="s">
        <v>7171</v>
      </c>
      <c r="D135" s="28" t="s">
        <v>7186</v>
      </c>
      <c r="E135" s="313" t="s">
        <v>7187</v>
      </c>
      <c r="F135" s="261" t="s">
        <v>6996</v>
      </c>
      <c r="G135" s="261" t="s">
        <v>6997</v>
      </c>
      <c r="H135" s="261"/>
      <c r="I135" s="261"/>
      <c r="J135" s="261"/>
      <c r="K135" s="261"/>
      <c r="L135" s="324">
        <v>0.49</v>
      </c>
      <c r="M135" s="324">
        <v>1.24</v>
      </c>
    </row>
    <row r="136" spans="1:13" ht="15.75">
      <c r="A136" s="34">
        <v>135</v>
      </c>
      <c r="B136" s="312" t="s">
        <v>7170</v>
      </c>
      <c r="C136" s="312" t="s">
        <v>7171</v>
      </c>
      <c r="D136" s="28" t="s">
        <v>7188</v>
      </c>
      <c r="E136" s="313" t="s">
        <v>7189</v>
      </c>
      <c r="F136" s="261" t="s">
        <v>6996</v>
      </c>
      <c r="G136" s="261" t="s">
        <v>6997</v>
      </c>
      <c r="H136" s="261"/>
      <c r="I136" s="261"/>
      <c r="J136" s="261"/>
      <c r="K136" s="261"/>
      <c r="L136" s="324">
        <v>0.61</v>
      </c>
      <c r="M136" s="324">
        <v>1.07</v>
      </c>
    </row>
    <row r="137" spans="1:13" ht="15.75">
      <c r="A137" s="34">
        <v>136</v>
      </c>
      <c r="B137" s="312" t="s">
        <v>7170</v>
      </c>
      <c r="C137" s="312" t="s">
        <v>7171</v>
      </c>
      <c r="D137" s="28" t="s">
        <v>7190</v>
      </c>
      <c r="E137" s="313" t="s">
        <v>7191</v>
      </c>
      <c r="F137" s="261" t="s">
        <v>6996</v>
      </c>
      <c r="G137" s="261" t="s">
        <v>6997</v>
      </c>
      <c r="H137" s="261"/>
      <c r="I137" s="261"/>
      <c r="J137" s="261"/>
      <c r="K137" s="261"/>
      <c r="L137" s="324">
        <v>1.1000000000000001</v>
      </c>
      <c r="M137" s="324">
        <v>0.77</v>
      </c>
    </row>
    <row r="138" spans="1:13" ht="15.75">
      <c r="A138" s="34">
        <v>137</v>
      </c>
      <c r="B138" s="312" t="s">
        <v>7170</v>
      </c>
      <c r="C138" s="312" t="s">
        <v>7171</v>
      </c>
      <c r="D138" s="28" t="s">
        <v>7192</v>
      </c>
      <c r="E138" s="313" t="s">
        <v>7193</v>
      </c>
      <c r="F138" s="261" t="s">
        <v>6996</v>
      </c>
      <c r="G138" s="261" t="s">
        <v>6997</v>
      </c>
      <c r="H138" s="261"/>
      <c r="I138" s="261"/>
      <c r="J138" s="261"/>
      <c r="K138" s="261"/>
      <c r="L138" s="33">
        <v>0.34</v>
      </c>
      <c r="M138" s="33">
        <v>1.55</v>
      </c>
    </row>
    <row r="139" spans="1:13" ht="15.75">
      <c r="A139" s="34">
        <v>138</v>
      </c>
      <c r="B139" s="312" t="s">
        <v>7170</v>
      </c>
      <c r="C139" s="312" t="s">
        <v>7171</v>
      </c>
      <c r="D139" s="28" t="s">
        <v>7194</v>
      </c>
      <c r="E139" s="313" t="s">
        <v>7195</v>
      </c>
      <c r="F139" s="261" t="s">
        <v>6996</v>
      </c>
      <c r="G139" s="261" t="s">
        <v>6997</v>
      </c>
      <c r="H139" s="261"/>
      <c r="I139" s="261"/>
      <c r="J139" s="261"/>
      <c r="K139" s="261"/>
      <c r="L139" s="33">
        <v>0.37</v>
      </c>
      <c r="M139" s="33">
        <v>0.41</v>
      </c>
    </row>
    <row r="140" spans="1:13" ht="15.75">
      <c r="A140" s="34">
        <v>139</v>
      </c>
      <c r="B140" s="312" t="s">
        <v>7170</v>
      </c>
      <c r="C140" s="312" t="s">
        <v>7171</v>
      </c>
      <c r="D140" s="28" t="s">
        <v>7196</v>
      </c>
      <c r="E140" s="313" t="s">
        <v>7197</v>
      </c>
      <c r="F140" s="261" t="s">
        <v>6996</v>
      </c>
      <c r="G140" s="261" t="s">
        <v>6997</v>
      </c>
      <c r="H140" s="261"/>
      <c r="I140" s="261"/>
      <c r="J140" s="261"/>
      <c r="K140" s="261"/>
      <c r="L140" s="33">
        <v>0.17</v>
      </c>
      <c r="M140" s="33">
        <v>6.08</v>
      </c>
    </row>
    <row r="141" spans="1:13" ht="15.75">
      <c r="A141" s="34">
        <v>140</v>
      </c>
      <c r="B141" s="312" t="s">
        <v>7170</v>
      </c>
      <c r="C141" s="312" t="s">
        <v>7171</v>
      </c>
      <c r="D141" s="28" t="s">
        <v>7198</v>
      </c>
      <c r="E141" s="313" t="s">
        <v>7199</v>
      </c>
      <c r="F141" s="261" t="s">
        <v>6996</v>
      </c>
      <c r="G141" s="261" t="s">
        <v>6997</v>
      </c>
      <c r="H141" s="261"/>
      <c r="I141" s="261"/>
      <c r="J141" s="261"/>
      <c r="K141" s="261"/>
      <c r="L141" s="33">
        <v>0.23</v>
      </c>
      <c r="M141" s="33">
        <v>0.36</v>
      </c>
    </row>
    <row r="142" spans="1:13" ht="15.75">
      <c r="A142" s="34">
        <v>141</v>
      </c>
      <c r="B142" s="312" t="s">
        <v>7170</v>
      </c>
      <c r="C142" s="312" t="s">
        <v>7171</v>
      </c>
      <c r="D142" s="28" t="s">
        <v>7200</v>
      </c>
      <c r="E142" s="313" t="s">
        <v>7201</v>
      </c>
      <c r="F142" s="261" t="s">
        <v>6996</v>
      </c>
      <c r="G142" s="261" t="s">
        <v>6997</v>
      </c>
      <c r="H142" s="261"/>
      <c r="I142" s="261"/>
      <c r="J142" s="261"/>
      <c r="K142" s="261"/>
      <c r="L142" s="33">
        <v>0.38</v>
      </c>
      <c r="M142" s="33">
        <v>0.79</v>
      </c>
    </row>
    <row r="143" spans="1:13" ht="15.75">
      <c r="A143" s="34">
        <v>142</v>
      </c>
      <c r="B143" s="312" t="s">
        <v>7170</v>
      </c>
      <c r="C143" s="312" t="s">
        <v>7171</v>
      </c>
      <c r="D143" s="28" t="s">
        <v>7202</v>
      </c>
      <c r="E143" s="313" t="s">
        <v>7203</v>
      </c>
      <c r="F143" s="261" t="s">
        <v>6996</v>
      </c>
      <c r="G143" s="261" t="s">
        <v>6997</v>
      </c>
      <c r="H143" s="261"/>
      <c r="I143" s="261"/>
      <c r="J143" s="261"/>
      <c r="K143" s="261"/>
      <c r="L143" s="33">
        <v>0.77</v>
      </c>
      <c r="M143" s="33">
        <v>0.65</v>
      </c>
    </row>
    <row r="144" spans="1:13" ht="15.75">
      <c r="A144" s="34">
        <v>143</v>
      </c>
      <c r="B144" s="312" t="s">
        <v>7170</v>
      </c>
      <c r="C144" s="312" t="s">
        <v>7171</v>
      </c>
      <c r="D144" s="28" t="s">
        <v>7204</v>
      </c>
      <c r="E144" s="313" t="s">
        <v>7205</v>
      </c>
      <c r="F144" s="261" t="s">
        <v>6996</v>
      </c>
      <c r="G144" s="261" t="s">
        <v>6997</v>
      </c>
      <c r="H144" s="261"/>
      <c r="I144" s="261"/>
      <c r="J144" s="261"/>
      <c r="K144" s="261"/>
      <c r="L144" s="33">
        <v>0.33</v>
      </c>
      <c r="M144" s="33">
        <v>0.83</v>
      </c>
    </row>
    <row r="145" spans="1:14" ht="15.75">
      <c r="A145" s="34">
        <v>144</v>
      </c>
      <c r="B145" s="312" t="s">
        <v>7170</v>
      </c>
      <c r="C145" s="312" t="s">
        <v>7171</v>
      </c>
      <c r="D145" s="28" t="s">
        <v>7206</v>
      </c>
      <c r="E145" s="313" t="s">
        <v>7207</v>
      </c>
      <c r="F145" s="261" t="s">
        <v>6996</v>
      </c>
      <c r="G145" s="261" t="s">
        <v>6997</v>
      </c>
      <c r="H145" s="261"/>
      <c r="I145" s="261"/>
      <c r="J145" s="261"/>
      <c r="K145" s="261"/>
      <c r="L145" s="33">
        <v>0.54</v>
      </c>
      <c r="M145" s="33">
        <v>0.56999999999999995</v>
      </c>
      <c r="N145" s="261"/>
    </row>
    <row r="146" spans="1:14" ht="15.75">
      <c r="A146" s="34">
        <v>145</v>
      </c>
      <c r="B146" s="312" t="s">
        <v>7170</v>
      </c>
      <c r="C146" s="312" t="s">
        <v>7171</v>
      </c>
      <c r="D146" s="28" t="s">
        <v>7208</v>
      </c>
      <c r="E146" s="313" t="s">
        <v>7209</v>
      </c>
      <c r="F146" s="261" t="s">
        <v>6996</v>
      </c>
      <c r="G146" s="261" t="s">
        <v>6997</v>
      </c>
      <c r="H146" s="261"/>
      <c r="I146" s="261"/>
      <c r="J146" s="261"/>
      <c r="K146" s="261"/>
      <c r="L146" s="33">
        <v>0.55000000000000004</v>
      </c>
      <c r="M146" s="33">
        <v>0.24</v>
      </c>
      <c r="N146" s="261"/>
    </row>
    <row r="147" spans="1:14" ht="15.75">
      <c r="A147" s="34">
        <v>146</v>
      </c>
      <c r="B147" s="312" t="s">
        <v>7170</v>
      </c>
      <c r="C147" s="312" t="s">
        <v>7171</v>
      </c>
      <c r="D147" s="28" t="s">
        <v>7210</v>
      </c>
      <c r="E147" s="313" t="s">
        <v>7211</v>
      </c>
      <c r="F147" s="261" t="s">
        <v>6996</v>
      </c>
      <c r="G147" s="261" t="s">
        <v>6997</v>
      </c>
      <c r="H147" s="261"/>
      <c r="I147" s="261"/>
      <c r="J147" s="261"/>
      <c r="K147" s="261"/>
      <c r="L147" s="33">
        <v>0.46</v>
      </c>
      <c r="M147" s="33">
        <v>1.17</v>
      </c>
      <c r="N147" s="261"/>
    </row>
    <row r="148" spans="1:14" ht="15.75">
      <c r="A148" s="34">
        <v>147</v>
      </c>
      <c r="B148" s="312" t="s">
        <v>7170</v>
      </c>
      <c r="C148" s="312" t="s">
        <v>7171</v>
      </c>
      <c r="D148" s="28" t="s">
        <v>7212</v>
      </c>
      <c r="E148" s="313" t="s">
        <v>7213</v>
      </c>
      <c r="F148" s="261" t="s">
        <v>6996</v>
      </c>
      <c r="G148" s="261" t="s">
        <v>6997</v>
      </c>
      <c r="H148" s="261"/>
      <c r="I148" s="261"/>
      <c r="J148" s="261"/>
      <c r="K148" s="261"/>
      <c r="L148" s="33">
        <v>0.27</v>
      </c>
      <c r="M148" s="33">
        <v>2.21</v>
      </c>
      <c r="N148" s="261"/>
    </row>
    <row r="149" spans="1:14" ht="15.75">
      <c r="A149" s="34">
        <v>148</v>
      </c>
      <c r="B149" s="312" t="s">
        <v>7170</v>
      </c>
      <c r="C149" s="312" t="s">
        <v>7171</v>
      </c>
      <c r="D149" s="28" t="s">
        <v>7214</v>
      </c>
      <c r="E149" s="313" t="s">
        <v>7215</v>
      </c>
      <c r="F149" s="261" t="s">
        <v>6996</v>
      </c>
      <c r="G149" s="261" t="s">
        <v>6997</v>
      </c>
      <c r="H149" s="261"/>
      <c r="I149" s="261"/>
      <c r="J149" s="261"/>
      <c r="K149" s="261"/>
      <c r="L149" s="33">
        <v>0.37</v>
      </c>
      <c r="M149" s="33">
        <v>1.55</v>
      </c>
      <c r="N149" s="261"/>
    </row>
    <row r="150" spans="1:14" ht="15.75">
      <c r="A150" s="34">
        <v>149</v>
      </c>
      <c r="B150" s="312" t="s">
        <v>7170</v>
      </c>
      <c r="C150" s="312" t="s">
        <v>7171</v>
      </c>
      <c r="D150" s="28" t="s">
        <v>7216</v>
      </c>
      <c r="E150" s="313" t="s">
        <v>7217</v>
      </c>
      <c r="F150" s="261" t="s">
        <v>6996</v>
      </c>
      <c r="G150" s="261" t="s">
        <v>6997</v>
      </c>
      <c r="H150" s="261"/>
      <c r="I150" s="261"/>
      <c r="J150" s="261"/>
      <c r="K150" s="261"/>
      <c r="L150" s="33">
        <v>0.35</v>
      </c>
      <c r="M150" s="33">
        <v>0.57999999999999996</v>
      </c>
      <c r="N150" s="261"/>
    </row>
    <row r="151" spans="1:14" ht="15.75">
      <c r="A151" s="34">
        <v>150</v>
      </c>
      <c r="B151" s="312" t="s">
        <v>7170</v>
      </c>
      <c r="C151" s="312" t="s">
        <v>7171</v>
      </c>
      <c r="D151" s="28" t="s">
        <v>7218</v>
      </c>
      <c r="E151" s="313" t="s">
        <v>7219</v>
      </c>
      <c r="F151" s="261" t="s">
        <v>6996</v>
      </c>
      <c r="G151" s="261" t="s">
        <v>6997</v>
      </c>
      <c r="H151" s="261"/>
      <c r="I151" s="261"/>
      <c r="J151" s="261"/>
      <c r="K151" s="261"/>
      <c r="L151" s="33">
        <v>0.24</v>
      </c>
      <c r="M151" s="33">
        <v>5.01</v>
      </c>
      <c r="N151" s="261"/>
    </row>
    <row r="152" spans="1:14" ht="15.75">
      <c r="A152" s="34">
        <v>151</v>
      </c>
      <c r="B152" s="312" t="s">
        <v>7170</v>
      </c>
      <c r="C152" s="312" t="s">
        <v>7171</v>
      </c>
      <c r="D152" s="28" t="s">
        <v>7220</v>
      </c>
      <c r="E152" s="313" t="s">
        <v>7221</v>
      </c>
      <c r="F152" s="261" t="s">
        <v>6996</v>
      </c>
      <c r="G152" s="261" t="s">
        <v>6997</v>
      </c>
      <c r="H152" s="261"/>
      <c r="I152" s="261"/>
      <c r="J152" s="261"/>
      <c r="K152" s="261"/>
      <c r="L152" s="33">
        <v>0.4</v>
      </c>
      <c r="M152" s="33">
        <v>0.39</v>
      </c>
      <c r="N152" s="261"/>
    </row>
    <row r="153" spans="1:14" ht="15.75">
      <c r="A153" s="34">
        <v>152</v>
      </c>
      <c r="B153" s="312" t="s">
        <v>7170</v>
      </c>
      <c r="C153" s="312" t="s">
        <v>7171</v>
      </c>
      <c r="D153" s="28" t="s">
        <v>7222</v>
      </c>
      <c r="E153" s="313" t="s">
        <v>7223</v>
      </c>
      <c r="F153" s="261" t="s">
        <v>6996</v>
      </c>
      <c r="G153" s="261" t="s">
        <v>6997</v>
      </c>
      <c r="H153" s="261"/>
      <c r="I153" s="261"/>
      <c r="J153" s="261"/>
      <c r="K153" s="261"/>
      <c r="L153" s="33">
        <v>0.26</v>
      </c>
      <c r="M153" s="33">
        <v>1.95</v>
      </c>
      <c r="N153" s="261"/>
    </row>
    <row r="154" spans="1:14" ht="15.75">
      <c r="A154" s="34">
        <v>153</v>
      </c>
      <c r="B154" s="312" t="s">
        <v>7170</v>
      </c>
      <c r="C154" s="312" t="s">
        <v>7171</v>
      </c>
      <c r="D154" s="28" t="s">
        <v>7224</v>
      </c>
      <c r="E154" s="313" t="s">
        <v>7225</v>
      </c>
      <c r="F154" s="261" t="s">
        <v>6996</v>
      </c>
      <c r="G154" s="261" t="s">
        <v>6997</v>
      </c>
      <c r="H154" s="261"/>
      <c r="I154" s="261"/>
      <c r="J154" s="261"/>
      <c r="K154" s="261"/>
      <c r="L154" s="33">
        <v>0.46</v>
      </c>
      <c r="M154" s="33">
        <v>2.0499999999999998</v>
      </c>
      <c r="N154" s="261"/>
    </row>
    <row r="155" spans="1:14" ht="15.75">
      <c r="A155" s="34">
        <v>154</v>
      </c>
      <c r="B155" s="312" t="s">
        <v>7170</v>
      </c>
      <c r="C155" s="312" t="s">
        <v>7171</v>
      </c>
      <c r="D155" s="28" t="s">
        <v>7226</v>
      </c>
      <c r="E155" s="313" t="s">
        <v>7227</v>
      </c>
      <c r="F155" s="261" t="s">
        <v>6996</v>
      </c>
      <c r="G155" s="261" t="s">
        <v>6997</v>
      </c>
      <c r="H155" s="261"/>
      <c r="I155" s="261"/>
      <c r="J155" s="261"/>
      <c r="K155" s="261"/>
      <c r="L155" s="33">
        <v>0.62</v>
      </c>
      <c r="M155" s="33">
        <v>0.56000000000000005</v>
      </c>
      <c r="N155" s="261"/>
    </row>
    <row r="156" spans="1:14" ht="15.75">
      <c r="A156" s="34">
        <v>155</v>
      </c>
      <c r="B156" s="312" t="s">
        <v>7170</v>
      </c>
      <c r="C156" s="312" t="s">
        <v>7171</v>
      </c>
      <c r="D156" s="28" t="s">
        <v>7228</v>
      </c>
      <c r="E156" s="313" t="s">
        <v>7229</v>
      </c>
      <c r="F156" s="261" t="s">
        <v>6996</v>
      </c>
      <c r="G156" s="261" t="s">
        <v>6997</v>
      </c>
      <c r="H156" s="261"/>
      <c r="I156" s="261"/>
      <c r="J156" s="261"/>
      <c r="K156" s="261"/>
      <c r="L156" s="33">
        <v>0.49</v>
      </c>
      <c r="M156" s="33">
        <v>0.16</v>
      </c>
      <c r="N156" s="261"/>
    </row>
    <row r="157" spans="1:14" ht="15.75">
      <c r="A157" s="34">
        <v>156</v>
      </c>
      <c r="B157" s="312" t="s">
        <v>7170</v>
      </c>
      <c r="C157" s="312" t="s">
        <v>7171</v>
      </c>
      <c r="D157" s="28" t="s">
        <v>7230</v>
      </c>
      <c r="E157" s="313" t="s">
        <v>7231</v>
      </c>
      <c r="F157" s="261" t="s">
        <v>6996</v>
      </c>
      <c r="G157" s="261" t="s">
        <v>6997</v>
      </c>
      <c r="H157" s="261"/>
      <c r="I157" s="261"/>
      <c r="J157" s="261"/>
      <c r="K157" s="261"/>
      <c r="L157" s="325">
        <v>0</v>
      </c>
      <c r="M157" s="325">
        <v>20.79</v>
      </c>
      <c r="N157" s="261" t="s">
        <v>6998</v>
      </c>
    </row>
    <row r="158" spans="1:14" ht="15.75">
      <c r="A158" s="34">
        <v>157</v>
      </c>
      <c r="B158" s="312" t="s">
        <v>7170</v>
      </c>
      <c r="C158" s="312" t="s">
        <v>7171</v>
      </c>
      <c r="D158" s="28" t="s">
        <v>7232</v>
      </c>
      <c r="E158" s="313" t="s">
        <v>7233</v>
      </c>
      <c r="F158" s="261" t="s">
        <v>6996</v>
      </c>
      <c r="G158" s="261" t="s">
        <v>6997</v>
      </c>
      <c r="H158" s="261"/>
      <c r="I158" s="261"/>
      <c r="J158" s="261"/>
      <c r="K158" s="261"/>
      <c r="L158" s="33">
        <v>0.42</v>
      </c>
      <c r="M158" s="33">
        <v>2.99</v>
      </c>
      <c r="N158" s="261"/>
    </row>
    <row r="159" spans="1:14" ht="15.75">
      <c r="A159" s="34">
        <v>158</v>
      </c>
      <c r="B159" s="312" t="s">
        <v>7170</v>
      </c>
      <c r="C159" s="312" t="s">
        <v>7171</v>
      </c>
      <c r="D159" s="28" t="s">
        <v>7234</v>
      </c>
      <c r="E159" s="313" t="s">
        <v>7235</v>
      </c>
      <c r="F159" s="261" t="s">
        <v>6996</v>
      </c>
      <c r="G159" s="261" t="s">
        <v>6997</v>
      </c>
      <c r="H159" s="261"/>
      <c r="I159" s="261"/>
      <c r="J159" s="261"/>
      <c r="K159" s="261"/>
      <c r="L159" s="33">
        <v>0.54</v>
      </c>
      <c r="M159" s="33">
        <v>0.47</v>
      </c>
      <c r="N159" s="261"/>
    </row>
    <row r="160" spans="1:14" ht="15.75">
      <c r="A160" s="34">
        <v>159</v>
      </c>
      <c r="B160" s="312" t="s">
        <v>7170</v>
      </c>
      <c r="C160" s="312" t="s">
        <v>7171</v>
      </c>
      <c r="D160" s="28" t="s">
        <v>7236</v>
      </c>
      <c r="E160" s="313" t="s">
        <v>7237</v>
      </c>
      <c r="F160" s="261" t="s">
        <v>6996</v>
      </c>
      <c r="G160" s="261" t="s">
        <v>6997</v>
      </c>
      <c r="H160" s="261"/>
      <c r="I160" s="261"/>
      <c r="J160" s="261"/>
      <c r="K160" s="261"/>
      <c r="L160" s="33">
        <v>0.22</v>
      </c>
      <c r="M160" s="33">
        <v>3.66</v>
      </c>
      <c r="N160" s="261"/>
    </row>
    <row r="161" spans="1:13" ht="15.75">
      <c r="A161" s="34">
        <v>160</v>
      </c>
      <c r="B161" s="312" t="s">
        <v>7170</v>
      </c>
      <c r="C161" s="312" t="s">
        <v>7171</v>
      </c>
      <c r="D161" s="28" t="s">
        <v>7238</v>
      </c>
      <c r="E161" s="313" t="s">
        <v>7239</v>
      </c>
      <c r="F161" s="261" t="s">
        <v>6996</v>
      </c>
      <c r="G161" s="261" t="s">
        <v>6997</v>
      </c>
      <c r="H161" s="261"/>
      <c r="I161" s="261"/>
      <c r="J161" s="261"/>
      <c r="K161" s="261"/>
      <c r="L161" s="33">
        <v>0.55000000000000004</v>
      </c>
      <c r="M161" s="33">
        <v>0.2</v>
      </c>
    </row>
    <row r="162" spans="1:13" ht="15.75">
      <c r="A162" s="34">
        <v>161</v>
      </c>
      <c r="B162" s="312" t="s">
        <v>7170</v>
      </c>
      <c r="C162" s="312" t="s">
        <v>7171</v>
      </c>
      <c r="D162" s="28" t="s">
        <v>7240</v>
      </c>
      <c r="E162" s="313" t="s">
        <v>7241</v>
      </c>
      <c r="F162" s="261" t="s">
        <v>6996</v>
      </c>
      <c r="G162" s="261" t="s">
        <v>6997</v>
      </c>
      <c r="H162" s="261"/>
      <c r="I162" s="261"/>
      <c r="J162" s="261"/>
      <c r="K162" s="261"/>
      <c r="L162" s="33">
        <v>0.44</v>
      </c>
      <c r="M162" s="33">
        <v>1.03</v>
      </c>
    </row>
    <row r="163" spans="1:13" ht="15.75">
      <c r="A163" s="34">
        <v>162</v>
      </c>
      <c r="B163" s="312" t="s">
        <v>7170</v>
      </c>
      <c r="C163" s="312" t="s">
        <v>7171</v>
      </c>
      <c r="D163" s="28" t="s">
        <v>7242</v>
      </c>
      <c r="E163" s="313" t="s">
        <v>7243</v>
      </c>
      <c r="F163" s="261" t="s">
        <v>6996</v>
      </c>
      <c r="G163" s="261" t="s">
        <v>6997</v>
      </c>
      <c r="H163" s="261"/>
      <c r="I163" s="261"/>
      <c r="J163" s="261"/>
      <c r="K163" s="261"/>
      <c r="L163" s="33">
        <v>0.64</v>
      </c>
      <c r="M163" s="33">
        <v>0.59</v>
      </c>
    </row>
    <row r="164" spans="1:13" ht="15.75">
      <c r="A164" s="34">
        <v>163</v>
      </c>
      <c r="B164" s="312" t="s">
        <v>7170</v>
      </c>
      <c r="C164" s="312" t="s">
        <v>7171</v>
      </c>
      <c r="D164" s="28" t="s">
        <v>7244</v>
      </c>
      <c r="E164" s="313" t="s">
        <v>7245</v>
      </c>
      <c r="F164" s="261" t="s">
        <v>6996</v>
      </c>
      <c r="G164" s="261" t="s">
        <v>6997</v>
      </c>
      <c r="H164" s="261"/>
      <c r="I164" s="261"/>
      <c r="J164" s="261"/>
      <c r="K164" s="261"/>
      <c r="L164" s="33">
        <v>0.27</v>
      </c>
      <c r="M164" s="33">
        <v>4.79</v>
      </c>
    </row>
    <row r="165" spans="1:13" ht="15.75">
      <c r="A165" s="34">
        <v>164</v>
      </c>
      <c r="B165" s="312" t="s">
        <v>7170</v>
      </c>
      <c r="C165" s="312" t="s">
        <v>7171</v>
      </c>
      <c r="D165" s="28" t="s">
        <v>7246</v>
      </c>
      <c r="E165" s="313" t="s">
        <v>7247</v>
      </c>
      <c r="F165" s="261" t="s">
        <v>6996</v>
      </c>
      <c r="G165" s="261" t="s">
        <v>6997</v>
      </c>
      <c r="H165" s="261"/>
      <c r="I165" s="261"/>
      <c r="J165" s="261"/>
      <c r="K165" s="261"/>
      <c r="L165" s="33">
        <v>0.6</v>
      </c>
      <c r="M165" s="33">
        <v>0.39</v>
      </c>
    </row>
    <row r="166" spans="1:13" ht="15.75">
      <c r="A166" s="34">
        <v>165</v>
      </c>
      <c r="B166" s="312" t="s">
        <v>7170</v>
      </c>
      <c r="C166" s="312" t="s">
        <v>7171</v>
      </c>
      <c r="D166" s="28" t="s">
        <v>7248</v>
      </c>
      <c r="E166" s="313" t="s">
        <v>7249</v>
      </c>
      <c r="F166" s="261" t="s">
        <v>6996</v>
      </c>
      <c r="G166" s="261" t="s">
        <v>6997</v>
      </c>
      <c r="H166" s="261"/>
      <c r="I166" s="261"/>
      <c r="J166" s="261"/>
      <c r="K166" s="261"/>
      <c r="L166" s="33">
        <v>0.14000000000000001</v>
      </c>
      <c r="M166" s="33">
        <v>3.13</v>
      </c>
    </row>
    <row r="167" spans="1:13" ht="15.75">
      <c r="A167" s="34">
        <v>166</v>
      </c>
      <c r="B167" s="312" t="s">
        <v>7170</v>
      </c>
      <c r="C167" s="312" t="s">
        <v>7171</v>
      </c>
      <c r="D167" s="28" t="s">
        <v>7250</v>
      </c>
      <c r="E167" s="313" t="s">
        <v>7251</v>
      </c>
      <c r="F167" s="261" t="s">
        <v>6996</v>
      </c>
      <c r="G167" s="261" t="s">
        <v>6997</v>
      </c>
      <c r="H167" s="261"/>
      <c r="I167" s="261"/>
      <c r="J167" s="261"/>
      <c r="K167" s="261"/>
      <c r="L167" s="33">
        <v>0.11</v>
      </c>
      <c r="M167" s="33">
        <v>6.7</v>
      </c>
    </row>
    <row r="168" spans="1:13" ht="15.75">
      <c r="A168" s="34">
        <v>167</v>
      </c>
      <c r="B168" s="312" t="s">
        <v>7170</v>
      </c>
      <c r="C168" s="312" t="s">
        <v>7171</v>
      </c>
      <c r="D168" s="28" t="s">
        <v>7252</v>
      </c>
      <c r="E168" s="313" t="s">
        <v>7253</v>
      </c>
      <c r="F168" s="261" t="s">
        <v>6996</v>
      </c>
      <c r="G168" s="261" t="s">
        <v>6997</v>
      </c>
      <c r="H168" s="261"/>
      <c r="I168" s="261"/>
      <c r="J168" s="261"/>
      <c r="K168" s="261"/>
      <c r="L168" s="33">
        <v>0.28000000000000003</v>
      </c>
      <c r="M168" s="33">
        <v>64.97</v>
      </c>
    </row>
    <row r="169" spans="1:13" ht="15.75">
      <c r="A169" s="34">
        <v>168</v>
      </c>
      <c r="B169" s="312" t="s">
        <v>7170</v>
      </c>
      <c r="C169" s="312" t="s">
        <v>7171</v>
      </c>
      <c r="D169" s="28" t="s">
        <v>7254</v>
      </c>
      <c r="E169" s="313" t="s">
        <v>7255</v>
      </c>
      <c r="F169" s="261" t="s">
        <v>6996</v>
      </c>
      <c r="G169" s="261" t="s">
        <v>6997</v>
      </c>
      <c r="H169" s="261"/>
      <c r="I169" s="261"/>
      <c r="J169" s="261"/>
      <c r="K169" s="261"/>
      <c r="L169" s="33">
        <v>0.27</v>
      </c>
      <c r="M169" s="33">
        <v>0.39</v>
      </c>
    </row>
    <row r="170" spans="1:13" ht="15.75">
      <c r="A170" s="34">
        <v>169</v>
      </c>
      <c r="B170" s="312" t="s">
        <v>7170</v>
      </c>
      <c r="C170" s="312" t="s">
        <v>7171</v>
      </c>
      <c r="D170" s="28" t="s">
        <v>7256</v>
      </c>
      <c r="E170" s="313" t="s">
        <v>7257</v>
      </c>
      <c r="F170" s="261" t="s">
        <v>6996</v>
      </c>
      <c r="G170" s="261" t="s">
        <v>6997</v>
      </c>
      <c r="H170" s="261"/>
      <c r="I170" s="261"/>
      <c r="J170" s="261"/>
      <c r="K170" s="261"/>
      <c r="L170" s="33">
        <v>0.39</v>
      </c>
      <c r="M170" s="33">
        <v>0.6</v>
      </c>
    </row>
    <row r="171" spans="1:13" ht="15.75">
      <c r="A171" s="34">
        <v>170</v>
      </c>
      <c r="B171" s="312" t="s">
        <v>7170</v>
      </c>
      <c r="C171" s="312" t="s">
        <v>7171</v>
      </c>
      <c r="D171" s="28" t="s">
        <v>7258</v>
      </c>
      <c r="E171" s="313" t="s">
        <v>7259</v>
      </c>
      <c r="F171" s="261" t="s">
        <v>6996</v>
      </c>
      <c r="G171" s="261" t="s">
        <v>6997</v>
      </c>
      <c r="H171" s="261"/>
      <c r="I171" s="261"/>
      <c r="J171" s="261"/>
      <c r="K171" s="261"/>
      <c r="L171" s="33">
        <v>0.42</v>
      </c>
      <c r="M171" s="33">
        <v>0.34</v>
      </c>
    </row>
    <row r="172" spans="1:13" ht="15.75">
      <c r="A172" s="34">
        <v>171</v>
      </c>
      <c r="B172" s="312" t="s">
        <v>7170</v>
      </c>
      <c r="C172" s="312" t="s">
        <v>7171</v>
      </c>
      <c r="D172" s="28" t="s">
        <v>7260</v>
      </c>
      <c r="E172" s="313" t="s">
        <v>7261</v>
      </c>
      <c r="F172" s="261" t="s">
        <v>6996</v>
      </c>
      <c r="G172" s="261" t="s">
        <v>6997</v>
      </c>
      <c r="H172" s="261"/>
      <c r="I172" s="261"/>
      <c r="J172" s="261"/>
      <c r="K172" s="261"/>
      <c r="L172" s="33">
        <v>0.14000000000000001</v>
      </c>
      <c r="M172" s="33">
        <v>1.37</v>
      </c>
    </row>
    <row r="173" spans="1:13" ht="15.75">
      <c r="A173" s="34">
        <v>172</v>
      </c>
      <c r="B173" s="312" t="s">
        <v>7170</v>
      </c>
      <c r="C173" s="312" t="s">
        <v>7171</v>
      </c>
      <c r="D173" s="28" t="s">
        <v>7262</v>
      </c>
      <c r="E173" s="313" t="s">
        <v>7263</v>
      </c>
      <c r="F173" s="261" t="s">
        <v>6996</v>
      </c>
      <c r="G173" s="261" t="s">
        <v>6997</v>
      </c>
      <c r="H173" s="261"/>
      <c r="I173" s="261"/>
      <c r="J173" s="261"/>
      <c r="K173" s="261"/>
      <c r="L173" s="33">
        <v>0.15</v>
      </c>
      <c r="M173" s="33">
        <v>1.1599999999999999</v>
      </c>
    </row>
    <row r="174" spans="1:13" ht="15.75">
      <c r="A174" s="34">
        <v>173</v>
      </c>
      <c r="B174" s="312" t="s">
        <v>7170</v>
      </c>
      <c r="C174" s="312" t="s">
        <v>7171</v>
      </c>
      <c r="D174" s="28" t="s">
        <v>7264</v>
      </c>
      <c r="E174" s="313" t="s">
        <v>7265</v>
      </c>
      <c r="F174" s="261" t="s">
        <v>6996</v>
      </c>
      <c r="G174" s="261" t="s">
        <v>6997</v>
      </c>
      <c r="H174" s="261"/>
      <c r="I174" s="261"/>
      <c r="J174" s="261"/>
      <c r="K174" s="261"/>
      <c r="L174" s="33">
        <v>0.3</v>
      </c>
      <c r="M174" s="33">
        <v>0.66</v>
      </c>
    </row>
    <row r="175" spans="1:13" ht="15.75">
      <c r="A175" s="34">
        <v>174</v>
      </c>
      <c r="B175" s="312" t="s">
        <v>7170</v>
      </c>
      <c r="C175" s="312" t="s">
        <v>7171</v>
      </c>
      <c r="D175" s="28" t="s">
        <v>7266</v>
      </c>
      <c r="E175" s="313" t="s">
        <v>7267</v>
      </c>
      <c r="F175" s="261" t="s">
        <v>6996</v>
      </c>
      <c r="G175" s="261" t="s">
        <v>6997</v>
      </c>
      <c r="H175" s="261"/>
      <c r="I175" s="261"/>
      <c r="J175" s="261"/>
      <c r="K175" s="261"/>
      <c r="L175" s="33">
        <v>0.41</v>
      </c>
      <c r="M175" s="33">
        <v>2.81</v>
      </c>
    </row>
    <row r="176" spans="1:13" ht="15.75">
      <c r="A176" s="34">
        <v>175</v>
      </c>
      <c r="B176" s="312" t="s">
        <v>7170</v>
      </c>
      <c r="C176" s="312" t="s">
        <v>7171</v>
      </c>
      <c r="D176" s="28" t="s">
        <v>7268</v>
      </c>
      <c r="E176" s="313" t="s">
        <v>7269</v>
      </c>
      <c r="F176" s="261" t="s">
        <v>6996</v>
      </c>
      <c r="G176" s="261" t="s">
        <v>6997</v>
      </c>
      <c r="H176" s="261"/>
      <c r="I176" s="261"/>
      <c r="J176" s="261"/>
      <c r="K176" s="261"/>
      <c r="L176" s="33">
        <v>0.49</v>
      </c>
      <c r="M176" s="33">
        <v>0.64</v>
      </c>
    </row>
    <row r="177" spans="1:14" ht="15.75">
      <c r="A177" s="34">
        <v>176</v>
      </c>
      <c r="B177" s="312" t="s">
        <v>7170</v>
      </c>
      <c r="C177" s="312" t="s">
        <v>7171</v>
      </c>
      <c r="D177" s="28" t="s">
        <v>7270</v>
      </c>
      <c r="E177" s="313" t="s">
        <v>7271</v>
      </c>
      <c r="F177" s="261" t="s">
        <v>6996</v>
      </c>
      <c r="G177" s="261" t="s">
        <v>6997</v>
      </c>
      <c r="H177" s="261"/>
      <c r="I177" s="261"/>
      <c r="J177" s="261"/>
      <c r="K177" s="261"/>
      <c r="L177" s="33">
        <v>0.3</v>
      </c>
      <c r="M177" s="33">
        <v>6.34</v>
      </c>
      <c r="N177" s="261"/>
    </row>
    <row r="178" spans="1:14" ht="15.75">
      <c r="A178" s="34">
        <v>177</v>
      </c>
      <c r="B178" s="312" t="s">
        <v>7170</v>
      </c>
      <c r="C178" s="312" t="s">
        <v>7171</v>
      </c>
      <c r="D178" s="28" t="s">
        <v>7272</v>
      </c>
      <c r="E178" s="313" t="s">
        <v>7273</v>
      </c>
      <c r="F178" s="261" t="s">
        <v>6996</v>
      </c>
      <c r="G178" s="261" t="s">
        <v>6997</v>
      </c>
      <c r="H178" s="261"/>
      <c r="I178" s="261"/>
      <c r="J178" s="261"/>
      <c r="K178" s="261"/>
      <c r="L178" s="33">
        <v>0.36</v>
      </c>
      <c r="M178" s="33">
        <v>6.14</v>
      </c>
      <c r="N178" s="261"/>
    </row>
    <row r="179" spans="1:14" ht="15.75">
      <c r="A179" s="34">
        <v>178</v>
      </c>
      <c r="B179" s="312" t="s">
        <v>7170</v>
      </c>
      <c r="C179" s="312" t="s">
        <v>7171</v>
      </c>
      <c r="D179" s="28" t="s">
        <v>7274</v>
      </c>
      <c r="E179" s="313" t="s">
        <v>7275</v>
      </c>
      <c r="F179" s="261" t="s">
        <v>6996</v>
      </c>
      <c r="G179" s="261" t="s">
        <v>6997</v>
      </c>
      <c r="H179" s="261"/>
      <c r="I179" s="261"/>
      <c r="J179" s="261"/>
      <c r="K179" s="261"/>
      <c r="L179" s="33">
        <v>0.59</v>
      </c>
      <c r="M179" s="33">
        <v>1.2</v>
      </c>
      <c r="N179" s="261"/>
    </row>
    <row r="180" spans="1:14" ht="15.75">
      <c r="A180" s="34">
        <v>179</v>
      </c>
      <c r="B180" s="312" t="s">
        <v>7170</v>
      </c>
      <c r="C180" s="312" t="s">
        <v>7171</v>
      </c>
      <c r="D180" s="28" t="s">
        <v>7276</v>
      </c>
      <c r="E180" s="313" t="s">
        <v>7277</v>
      </c>
      <c r="F180" s="261" t="s">
        <v>6996</v>
      </c>
      <c r="G180" s="261" t="s">
        <v>6997</v>
      </c>
      <c r="H180" s="261"/>
      <c r="I180" s="261"/>
      <c r="J180" s="261"/>
      <c r="K180" s="261"/>
      <c r="L180" s="325">
        <v>7.0000000000000007E-2</v>
      </c>
      <c r="M180" s="325">
        <v>1.81</v>
      </c>
      <c r="N180" s="261" t="s">
        <v>6998</v>
      </c>
    </row>
    <row r="181" spans="1:14" ht="15.75">
      <c r="A181" s="34">
        <v>180</v>
      </c>
      <c r="B181" s="312" t="s">
        <v>7170</v>
      </c>
      <c r="C181" s="312" t="s">
        <v>7171</v>
      </c>
      <c r="D181" s="28" t="s">
        <v>7278</v>
      </c>
      <c r="E181" s="313" t="s">
        <v>7279</v>
      </c>
      <c r="F181" s="261" t="s">
        <v>6996</v>
      </c>
      <c r="G181" s="261" t="s">
        <v>6997</v>
      </c>
      <c r="H181" s="261"/>
      <c r="I181" s="261"/>
      <c r="J181" s="261"/>
      <c r="K181" s="261"/>
      <c r="L181" s="33">
        <v>0.46</v>
      </c>
      <c r="M181" s="33">
        <v>0.66</v>
      </c>
      <c r="N181" s="261"/>
    </row>
    <row r="182" spans="1:14" ht="15.75">
      <c r="A182" s="34">
        <v>181</v>
      </c>
      <c r="B182" s="312" t="s">
        <v>7170</v>
      </c>
      <c r="C182" s="312" t="s">
        <v>7171</v>
      </c>
      <c r="D182" s="28" t="s">
        <v>7280</v>
      </c>
      <c r="E182" s="313" t="s">
        <v>7281</v>
      </c>
      <c r="F182" s="261" t="s">
        <v>6996</v>
      </c>
      <c r="G182" s="261" t="s">
        <v>6997</v>
      </c>
      <c r="H182" s="261"/>
      <c r="I182" s="261"/>
      <c r="J182" s="261"/>
      <c r="K182" s="261"/>
      <c r="L182" s="33">
        <v>0.22</v>
      </c>
      <c r="M182" s="33">
        <v>0.81</v>
      </c>
      <c r="N182" s="261"/>
    </row>
    <row r="183" spans="1:14" ht="15.75">
      <c r="A183" s="34">
        <v>182</v>
      </c>
      <c r="B183" s="312" t="s">
        <v>7170</v>
      </c>
      <c r="C183" s="312" t="s">
        <v>7171</v>
      </c>
      <c r="D183" s="28" t="s">
        <v>7282</v>
      </c>
      <c r="E183" s="313" t="s">
        <v>7283</v>
      </c>
      <c r="F183" s="261" t="s">
        <v>6996</v>
      </c>
      <c r="G183" s="261" t="s">
        <v>6997</v>
      </c>
      <c r="H183" s="261"/>
      <c r="I183" s="261"/>
      <c r="J183" s="261"/>
      <c r="K183" s="261"/>
      <c r="L183" s="33">
        <v>0.35</v>
      </c>
      <c r="M183" s="33">
        <v>0.65</v>
      </c>
      <c r="N183" s="261"/>
    </row>
    <row r="184" spans="1:14" ht="15.75">
      <c r="A184" s="34">
        <v>183</v>
      </c>
      <c r="B184" s="312" t="s">
        <v>7170</v>
      </c>
      <c r="C184" s="312" t="s">
        <v>7171</v>
      </c>
      <c r="D184" s="28" t="s">
        <v>7284</v>
      </c>
      <c r="E184" s="313" t="s">
        <v>7285</v>
      </c>
      <c r="F184" s="261" t="s">
        <v>6996</v>
      </c>
      <c r="G184" s="261" t="s">
        <v>6997</v>
      </c>
      <c r="H184" s="261"/>
      <c r="I184" s="261"/>
      <c r="J184" s="261"/>
      <c r="K184" s="261"/>
      <c r="L184" s="33">
        <v>0.52</v>
      </c>
      <c r="M184" s="33">
        <v>0.38</v>
      </c>
      <c r="N184" s="261"/>
    </row>
    <row r="185" spans="1:14" ht="15.75">
      <c r="A185" s="34">
        <v>184</v>
      </c>
      <c r="B185" s="312" t="s">
        <v>7170</v>
      </c>
      <c r="C185" s="312" t="s">
        <v>7171</v>
      </c>
      <c r="D185" s="28" t="s">
        <v>7286</v>
      </c>
      <c r="E185" s="313" t="s">
        <v>7287</v>
      </c>
      <c r="F185" s="261" t="s">
        <v>6996</v>
      </c>
      <c r="G185" s="261" t="s">
        <v>6997</v>
      </c>
      <c r="H185" s="261"/>
      <c r="I185" s="261"/>
      <c r="J185" s="261"/>
      <c r="K185" s="261"/>
      <c r="L185" s="33">
        <v>0.37</v>
      </c>
      <c r="M185" s="33">
        <v>0.51</v>
      </c>
      <c r="N185" s="261"/>
    </row>
    <row r="186" spans="1:14" ht="15.75">
      <c r="A186" s="34">
        <v>185</v>
      </c>
      <c r="B186" s="312" t="s">
        <v>7170</v>
      </c>
      <c r="C186" s="312" t="s">
        <v>7171</v>
      </c>
      <c r="D186" s="28" t="s">
        <v>7288</v>
      </c>
      <c r="E186" s="313" t="s">
        <v>7289</v>
      </c>
      <c r="F186" s="261" t="s">
        <v>6996</v>
      </c>
      <c r="G186" s="261" t="s">
        <v>6997</v>
      </c>
      <c r="H186" s="261"/>
      <c r="I186" s="261"/>
      <c r="J186" s="261"/>
      <c r="K186" s="261"/>
      <c r="L186" s="33">
        <v>0.56000000000000005</v>
      </c>
      <c r="M186" s="33">
        <v>2.1800000000000002</v>
      </c>
      <c r="N186" s="261"/>
    </row>
    <row r="187" spans="1:14" ht="15.75">
      <c r="A187" s="34">
        <v>186</v>
      </c>
      <c r="B187" s="312" t="s">
        <v>7170</v>
      </c>
      <c r="C187" s="312" t="s">
        <v>7171</v>
      </c>
      <c r="D187" s="28" t="s">
        <v>7290</v>
      </c>
      <c r="E187" s="313" t="s">
        <v>7291</v>
      </c>
      <c r="F187" s="261" t="s">
        <v>6996</v>
      </c>
      <c r="G187" s="261" t="s">
        <v>6997</v>
      </c>
      <c r="H187" s="261"/>
      <c r="I187" s="261"/>
      <c r="J187" s="261"/>
      <c r="K187" s="261"/>
      <c r="L187" s="33">
        <v>0.52</v>
      </c>
      <c r="M187" s="33">
        <v>0.38</v>
      </c>
      <c r="N187" s="261"/>
    </row>
    <row r="188" spans="1:14" ht="15.75">
      <c r="A188" s="34">
        <v>187</v>
      </c>
      <c r="B188" s="312" t="s">
        <v>7170</v>
      </c>
      <c r="C188" s="312" t="s">
        <v>7171</v>
      </c>
      <c r="D188" s="28" t="s">
        <v>7292</v>
      </c>
      <c r="E188" s="313" t="s">
        <v>7293</v>
      </c>
      <c r="F188" s="261" t="s">
        <v>6996</v>
      </c>
      <c r="G188" s="261" t="s">
        <v>6997</v>
      </c>
      <c r="H188" s="261"/>
      <c r="I188" s="261"/>
      <c r="J188" s="261"/>
      <c r="K188" s="261"/>
      <c r="L188" s="33">
        <v>0.36</v>
      </c>
      <c r="M188" s="33">
        <v>0.26</v>
      </c>
      <c r="N188" s="261"/>
    </row>
    <row r="189" spans="1:14" ht="15.75">
      <c r="A189" s="34">
        <v>188</v>
      </c>
      <c r="B189" s="312" t="s">
        <v>7170</v>
      </c>
      <c r="C189" s="312" t="s">
        <v>7171</v>
      </c>
      <c r="D189" s="28" t="s">
        <v>7294</v>
      </c>
      <c r="E189" s="313" t="s">
        <v>7295</v>
      </c>
      <c r="F189" s="261" t="s">
        <v>6996</v>
      </c>
      <c r="G189" s="261" t="s">
        <v>6997</v>
      </c>
      <c r="H189" s="261"/>
      <c r="I189" s="261"/>
      <c r="J189" s="261"/>
      <c r="K189" s="261"/>
      <c r="L189" s="325">
        <v>0</v>
      </c>
      <c r="M189" s="325">
        <v>22.39</v>
      </c>
      <c r="N189" s="261" t="s">
        <v>6998</v>
      </c>
    </row>
    <row r="190" spans="1:14" ht="15.75">
      <c r="A190" s="34">
        <v>189</v>
      </c>
      <c r="B190" s="312" t="s">
        <v>7170</v>
      </c>
      <c r="C190" s="312" t="s">
        <v>7171</v>
      </c>
      <c r="D190" s="28" t="s">
        <v>7296</v>
      </c>
      <c r="E190" s="313" t="s">
        <v>7297</v>
      </c>
      <c r="F190" s="261" t="s">
        <v>6996</v>
      </c>
      <c r="G190" s="261" t="s">
        <v>6997</v>
      </c>
      <c r="H190" s="261"/>
      <c r="I190" s="261"/>
      <c r="J190" s="261"/>
      <c r="K190" s="261"/>
      <c r="L190" s="33">
        <v>0.43</v>
      </c>
      <c r="M190" s="33">
        <v>1.08</v>
      </c>
      <c r="N190" s="261"/>
    </row>
    <row r="191" spans="1:14" ht="15.75">
      <c r="A191" s="34">
        <v>190</v>
      </c>
      <c r="B191" s="312" t="s">
        <v>7170</v>
      </c>
      <c r="C191" s="312" t="s">
        <v>7171</v>
      </c>
      <c r="D191" s="28" t="s">
        <v>7298</v>
      </c>
      <c r="E191" s="313" t="s">
        <v>7299</v>
      </c>
      <c r="F191" s="261" t="s">
        <v>6996</v>
      </c>
      <c r="G191" s="261" t="s">
        <v>6997</v>
      </c>
      <c r="H191" s="261"/>
      <c r="I191" s="261"/>
      <c r="J191" s="261"/>
      <c r="K191" s="261"/>
      <c r="L191" s="33">
        <v>0.2</v>
      </c>
      <c r="M191" s="33">
        <v>1.24</v>
      </c>
      <c r="N191" s="261"/>
    </row>
    <row r="192" spans="1:14" ht="15.75">
      <c r="A192" s="34">
        <v>191</v>
      </c>
      <c r="B192" s="312" t="s">
        <v>7170</v>
      </c>
      <c r="C192" s="312" t="s">
        <v>7171</v>
      </c>
      <c r="D192" s="28" t="s">
        <v>7300</v>
      </c>
      <c r="E192" s="313" t="s">
        <v>7301</v>
      </c>
      <c r="F192" s="261" t="s">
        <v>6996</v>
      </c>
      <c r="G192" s="261" t="s">
        <v>6997</v>
      </c>
      <c r="H192" s="261"/>
      <c r="I192" s="261"/>
      <c r="J192" s="261"/>
      <c r="K192" s="261"/>
      <c r="L192" s="33">
        <v>0.28000000000000003</v>
      </c>
      <c r="M192" s="33">
        <v>2.2200000000000002</v>
      </c>
      <c r="N192" s="261"/>
    </row>
    <row r="193" spans="1:14" ht="15.75">
      <c r="A193" s="34">
        <v>192</v>
      </c>
      <c r="B193" s="312" t="s">
        <v>7170</v>
      </c>
      <c r="C193" s="312" t="s">
        <v>7171</v>
      </c>
      <c r="D193" s="28" t="s">
        <v>7302</v>
      </c>
      <c r="E193" s="313" t="s">
        <v>7303</v>
      </c>
      <c r="F193" s="261" t="s">
        <v>6996</v>
      </c>
      <c r="G193" s="261" t="s">
        <v>6997</v>
      </c>
      <c r="H193" s="261"/>
      <c r="I193" s="261"/>
      <c r="J193" s="261"/>
      <c r="K193" s="261"/>
      <c r="L193" s="33">
        <v>0.33</v>
      </c>
      <c r="M193" s="33">
        <v>0.99</v>
      </c>
      <c r="N193" s="261"/>
    </row>
    <row r="194" spans="1:14" ht="15.75">
      <c r="A194" s="34">
        <v>193</v>
      </c>
      <c r="B194" s="312" t="s">
        <v>7170</v>
      </c>
      <c r="C194" s="312" t="s">
        <v>7171</v>
      </c>
      <c r="D194" s="28" t="s">
        <v>7304</v>
      </c>
      <c r="E194" s="313" t="s">
        <v>7305</v>
      </c>
      <c r="F194" s="261" t="s">
        <v>6996</v>
      </c>
      <c r="G194" s="261" t="s">
        <v>6997</v>
      </c>
      <c r="H194" s="261"/>
      <c r="I194" s="261"/>
      <c r="J194" s="261"/>
      <c r="K194" s="261"/>
      <c r="L194" s="33">
        <v>0.43</v>
      </c>
      <c r="M194" s="33">
        <v>0.86</v>
      </c>
      <c r="N194" s="261"/>
    </row>
    <row r="195" spans="1:14" ht="15.75">
      <c r="A195" s="34">
        <v>194</v>
      </c>
      <c r="B195" s="312" t="s">
        <v>7170</v>
      </c>
      <c r="C195" s="312" t="s">
        <v>7171</v>
      </c>
      <c r="D195" s="28" t="s">
        <v>7306</v>
      </c>
      <c r="E195" s="313" t="s">
        <v>7307</v>
      </c>
      <c r="F195" s="261" t="s">
        <v>6996</v>
      </c>
      <c r="G195" s="261" t="s">
        <v>6997</v>
      </c>
      <c r="H195" s="261"/>
      <c r="I195" s="261"/>
      <c r="J195" s="261"/>
      <c r="K195" s="261"/>
      <c r="L195" s="325">
        <v>0</v>
      </c>
      <c r="M195" s="325">
        <v>22.42</v>
      </c>
      <c r="N195" s="261" t="s">
        <v>6998</v>
      </c>
    </row>
    <row r="196" spans="1:14" ht="15.75">
      <c r="A196" s="34">
        <v>195</v>
      </c>
      <c r="B196" s="312" t="s">
        <v>7170</v>
      </c>
      <c r="C196" s="312" t="s">
        <v>7171</v>
      </c>
      <c r="D196" s="28" t="s">
        <v>7308</v>
      </c>
      <c r="E196" s="313" t="s">
        <v>7309</v>
      </c>
      <c r="F196" s="261" t="s">
        <v>6996</v>
      </c>
      <c r="G196" s="261" t="s">
        <v>6997</v>
      </c>
      <c r="H196" s="261"/>
      <c r="I196" s="261"/>
      <c r="J196" s="261"/>
      <c r="K196" s="261"/>
      <c r="L196" s="33">
        <v>0.23</v>
      </c>
      <c r="M196" s="33">
        <v>3.67</v>
      </c>
      <c r="N196" s="261"/>
    </row>
    <row r="197" spans="1:14" ht="15.75">
      <c r="A197" s="34">
        <v>196</v>
      </c>
      <c r="B197" s="312" t="s">
        <v>7170</v>
      </c>
      <c r="C197" s="312" t="s">
        <v>7171</v>
      </c>
      <c r="D197" s="28" t="s">
        <v>7310</v>
      </c>
      <c r="E197" s="313" t="s">
        <v>7311</v>
      </c>
      <c r="F197" s="261" t="s">
        <v>6996</v>
      </c>
      <c r="G197" s="261" t="s">
        <v>6997</v>
      </c>
      <c r="H197" s="261"/>
      <c r="I197" s="261"/>
      <c r="J197" s="261"/>
      <c r="K197" s="261"/>
      <c r="L197" s="33">
        <v>0.25</v>
      </c>
      <c r="M197" s="33">
        <v>3.54</v>
      </c>
      <c r="N197" s="261"/>
    </row>
    <row r="198" spans="1:14" ht="15.75">
      <c r="A198" s="34">
        <v>197</v>
      </c>
      <c r="B198" s="312" t="s">
        <v>7170</v>
      </c>
      <c r="C198" s="312" t="s">
        <v>7171</v>
      </c>
      <c r="D198" s="28" t="s">
        <v>7312</v>
      </c>
      <c r="E198" s="313" t="s">
        <v>7313</v>
      </c>
      <c r="F198" s="261" t="s">
        <v>6996</v>
      </c>
      <c r="G198" s="261" t="s">
        <v>6997</v>
      </c>
      <c r="H198" s="261"/>
      <c r="I198" s="261"/>
      <c r="J198" s="261"/>
      <c r="K198" s="261"/>
      <c r="L198" s="33">
        <v>0.11</v>
      </c>
      <c r="M198" s="33">
        <v>1.1100000000000001</v>
      </c>
      <c r="N198" s="261"/>
    </row>
    <row r="199" spans="1:14" ht="15.75">
      <c r="A199" s="34">
        <v>198</v>
      </c>
      <c r="B199" s="312" t="s">
        <v>7170</v>
      </c>
      <c r="C199" s="312" t="s">
        <v>7171</v>
      </c>
      <c r="D199" s="28" t="s">
        <v>7314</v>
      </c>
      <c r="E199" s="313" t="s">
        <v>7315</v>
      </c>
      <c r="F199" s="261" t="s">
        <v>6996</v>
      </c>
      <c r="G199" s="261" t="s">
        <v>6997</v>
      </c>
      <c r="H199" s="261"/>
      <c r="I199" s="261"/>
      <c r="J199" s="261"/>
      <c r="K199" s="261"/>
      <c r="L199" s="33">
        <v>0.32</v>
      </c>
      <c r="M199" s="33">
        <v>0.27</v>
      </c>
      <c r="N199" s="261"/>
    </row>
    <row r="200" spans="1:14" ht="15.75">
      <c r="A200" s="34">
        <v>199</v>
      </c>
      <c r="B200" s="312" t="s">
        <v>7170</v>
      </c>
      <c r="C200" s="312" t="s">
        <v>7171</v>
      </c>
      <c r="D200" s="28" t="s">
        <v>7316</v>
      </c>
      <c r="E200" s="313" t="s">
        <v>7317</v>
      </c>
      <c r="F200" s="261" t="s">
        <v>6996</v>
      </c>
      <c r="G200" s="261" t="s">
        <v>6997</v>
      </c>
      <c r="H200" s="261"/>
      <c r="I200" s="261"/>
      <c r="J200" s="261"/>
      <c r="K200" s="261"/>
      <c r="L200" s="325">
        <v>7.0000000000000007E-2</v>
      </c>
      <c r="M200" s="325">
        <v>1.51</v>
      </c>
      <c r="N200" s="261" t="s">
        <v>6998</v>
      </c>
    </row>
    <row r="201" spans="1:14" ht="15.75">
      <c r="A201" s="34">
        <v>200</v>
      </c>
      <c r="B201" s="312" t="s">
        <v>7170</v>
      </c>
      <c r="C201" s="312" t="s">
        <v>7171</v>
      </c>
      <c r="D201" s="28" t="s">
        <v>7318</v>
      </c>
      <c r="E201" s="313" t="s">
        <v>7319</v>
      </c>
      <c r="F201" s="261" t="s">
        <v>6996</v>
      </c>
      <c r="G201" s="261" t="s">
        <v>6997</v>
      </c>
      <c r="H201" s="261"/>
      <c r="I201" s="261"/>
      <c r="J201" s="261"/>
      <c r="K201" s="261"/>
      <c r="L201" s="33">
        <v>0.42</v>
      </c>
      <c r="M201" s="33">
        <v>0.49</v>
      </c>
      <c r="N201" s="261"/>
    </row>
    <row r="202" spans="1:14" ht="15.75">
      <c r="A202" s="34">
        <v>201</v>
      </c>
      <c r="B202" s="312" t="s">
        <v>7170</v>
      </c>
      <c r="C202" s="312" t="s">
        <v>7171</v>
      </c>
      <c r="D202" s="28" t="s">
        <v>7320</v>
      </c>
      <c r="E202" s="313" t="s">
        <v>7321</v>
      </c>
      <c r="F202" s="261" t="s">
        <v>6996</v>
      </c>
      <c r="G202" s="261" t="s">
        <v>6997</v>
      </c>
      <c r="H202" s="261"/>
      <c r="I202" s="261"/>
      <c r="J202" s="261"/>
      <c r="K202" s="261"/>
      <c r="L202" s="33">
        <v>0.17</v>
      </c>
      <c r="M202" s="33">
        <v>0.98</v>
      </c>
      <c r="N202" s="261"/>
    </row>
    <row r="203" spans="1:14" ht="15.75">
      <c r="A203" s="34">
        <v>202</v>
      </c>
      <c r="B203" s="312" t="s">
        <v>7170</v>
      </c>
      <c r="C203" s="312" t="s">
        <v>7171</v>
      </c>
      <c r="D203" s="28" t="s">
        <v>7322</v>
      </c>
      <c r="E203" s="313" t="s">
        <v>7323</v>
      </c>
      <c r="F203" s="261" t="s">
        <v>6996</v>
      </c>
      <c r="G203" s="261" t="s">
        <v>6997</v>
      </c>
      <c r="H203" s="261"/>
      <c r="I203" s="261"/>
      <c r="J203" s="261"/>
      <c r="K203" s="261"/>
      <c r="L203" s="33">
        <v>0.19</v>
      </c>
      <c r="M203" s="33">
        <v>3.21</v>
      </c>
      <c r="N203" s="261"/>
    </row>
    <row r="204" spans="1:14" ht="15.75">
      <c r="A204" s="34">
        <v>203</v>
      </c>
      <c r="B204" s="312" t="s">
        <v>7170</v>
      </c>
      <c r="C204" s="312" t="s">
        <v>7171</v>
      </c>
      <c r="D204" s="28" t="s">
        <v>7324</v>
      </c>
      <c r="E204" s="313" t="s">
        <v>7325</v>
      </c>
      <c r="F204" s="261" t="s">
        <v>6996</v>
      </c>
      <c r="G204" s="261" t="s">
        <v>6997</v>
      </c>
      <c r="H204" s="261"/>
      <c r="I204" s="261"/>
      <c r="J204" s="261"/>
      <c r="K204" s="261"/>
      <c r="L204" s="325">
        <v>7.0000000000000007E-2</v>
      </c>
      <c r="M204" s="325">
        <v>1.74</v>
      </c>
      <c r="N204" s="261" t="s">
        <v>6998</v>
      </c>
    </row>
    <row r="205" spans="1:14" ht="15.75">
      <c r="A205" s="34">
        <v>204</v>
      </c>
      <c r="B205" s="312" t="s">
        <v>7170</v>
      </c>
      <c r="C205" s="312" t="s">
        <v>7171</v>
      </c>
      <c r="D205" s="28" t="s">
        <v>7326</v>
      </c>
      <c r="E205" s="313" t="s">
        <v>7327</v>
      </c>
      <c r="F205" s="261" t="s">
        <v>6996</v>
      </c>
      <c r="G205" s="261" t="s">
        <v>6997</v>
      </c>
      <c r="H205" s="261"/>
      <c r="I205" s="261"/>
      <c r="J205" s="261"/>
      <c r="K205" s="261"/>
      <c r="L205" s="33">
        <v>0.13</v>
      </c>
      <c r="M205" s="33">
        <v>0.54</v>
      </c>
      <c r="N205" s="261"/>
    </row>
    <row r="206" spans="1:14" ht="15.75">
      <c r="A206" s="34">
        <v>205</v>
      </c>
      <c r="B206" s="312" t="s">
        <v>7170</v>
      </c>
      <c r="C206" s="312" t="s">
        <v>7171</v>
      </c>
      <c r="D206" s="28" t="s">
        <v>7328</v>
      </c>
      <c r="E206" s="313" t="s">
        <v>7329</v>
      </c>
      <c r="F206" s="261" t="s">
        <v>6996</v>
      </c>
      <c r="G206" s="261" t="s">
        <v>6997</v>
      </c>
      <c r="H206" s="261"/>
      <c r="I206" s="261"/>
      <c r="J206" s="261"/>
      <c r="K206" s="261"/>
      <c r="L206" s="33">
        <v>0.15</v>
      </c>
      <c r="M206" s="33">
        <v>0.78</v>
      </c>
      <c r="N206" s="261"/>
    </row>
    <row r="207" spans="1:14" ht="15.75">
      <c r="A207" s="34">
        <v>206</v>
      </c>
      <c r="B207" s="312" t="s">
        <v>7170</v>
      </c>
      <c r="C207" s="312" t="s">
        <v>7171</v>
      </c>
      <c r="D207" s="28" t="s">
        <v>7330</v>
      </c>
      <c r="E207" s="313" t="s">
        <v>7331</v>
      </c>
      <c r="F207" s="261" t="s">
        <v>6996</v>
      </c>
      <c r="G207" s="261" t="s">
        <v>6997</v>
      </c>
      <c r="H207" s="261"/>
      <c r="I207" s="261"/>
      <c r="J207" s="261"/>
      <c r="K207" s="261"/>
      <c r="L207" s="33">
        <v>0.25</v>
      </c>
      <c r="M207" s="33">
        <v>1.63</v>
      </c>
      <c r="N207" s="261"/>
    </row>
    <row r="208" spans="1:14" ht="15.75">
      <c r="A208" s="34">
        <v>207</v>
      </c>
      <c r="B208" s="312" t="s">
        <v>7170</v>
      </c>
      <c r="C208" s="312" t="s">
        <v>7171</v>
      </c>
      <c r="D208" s="28" t="s">
        <v>7332</v>
      </c>
      <c r="E208" s="313" t="s">
        <v>7333</v>
      </c>
      <c r="F208" s="261" t="s">
        <v>6996</v>
      </c>
      <c r="G208" s="261" t="s">
        <v>6997</v>
      </c>
      <c r="H208" s="261"/>
      <c r="I208" s="261"/>
      <c r="J208" s="261"/>
      <c r="K208" s="261"/>
      <c r="L208" s="33">
        <v>0.14000000000000001</v>
      </c>
      <c r="M208" s="33">
        <v>5.12</v>
      </c>
      <c r="N208" s="261"/>
    </row>
    <row r="209" spans="1:14" ht="15.75">
      <c r="A209" s="34">
        <v>208</v>
      </c>
      <c r="B209" s="312" t="s">
        <v>7170</v>
      </c>
      <c r="C209" s="312" t="s">
        <v>7171</v>
      </c>
      <c r="D209" s="28" t="s">
        <v>7334</v>
      </c>
      <c r="E209" s="313" t="s">
        <v>7335</v>
      </c>
      <c r="F209" s="261" t="s">
        <v>6996</v>
      </c>
      <c r="G209" s="261" t="s">
        <v>6997</v>
      </c>
      <c r="H209" s="261"/>
      <c r="I209" s="261"/>
      <c r="J209" s="261"/>
      <c r="K209" s="261"/>
      <c r="L209" s="33">
        <v>0.42</v>
      </c>
      <c r="M209" s="33">
        <v>1.74</v>
      </c>
      <c r="N209" s="261"/>
    </row>
    <row r="210" spans="1:14" ht="15.75">
      <c r="A210" s="34">
        <v>209</v>
      </c>
      <c r="B210" s="312" t="s">
        <v>7170</v>
      </c>
      <c r="C210" s="312" t="s">
        <v>7171</v>
      </c>
      <c r="D210" s="28" t="s">
        <v>7336</v>
      </c>
      <c r="E210" s="313" t="s">
        <v>7337</v>
      </c>
      <c r="F210" s="261" t="s">
        <v>6996</v>
      </c>
      <c r="G210" s="261" t="s">
        <v>6997</v>
      </c>
      <c r="H210" s="261"/>
      <c r="I210" s="261"/>
      <c r="J210" s="261"/>
      <c r="K210" s="261"/>
      <c r="L210" s="33">
        <v>0.17</v>
      </c>
      <c r="M210" s="33">
        <v>1.5</v>
      </c>
      <c r="N210" s="261"/>
    </row>
    <row r="211" spans="1:14" ht="15.75">
      <c r="A211" s="34">
        <v>210</v>
      </c>
      <c r="B211" s="312" t="s">
        <v>7170</v>
      </c>
      <c r="C211" s="312" t="s">
        <v>7171</v>
      </c>
      <c r="D211" s="28" t="s">
        <v>7338</v>
      </c>
      <c r="E211" s="313" t="s">
        <v>7339</v>
      </c>
      <c r="F211" s="261" t="s">
        <v>6996</v>
      </c>
      <c r="G211" s="261" t="s">
        <v>6997</v>
      </c>
      <c r="H211" s="261"/>
      <c r="I211" s="261"/>
      <c r="J211" s="261"/>
      <c r="K211" s="261"/>
      <c r="L211" s="33">
        <v>0.63</v>
      </c>
      <c r="M211" s="33">
        <v>0.3</v>
      </c>
      <c r="N211" s="261"/>
    </row>
    <row r="212" spans="1:14" ht="15.75">
      <c r="A212" s="34">
        <v>211</v>
      </c>
      <c r="B212" s="312" t="s">
        <v>7170</v>
      </c>
      <c r="C212" s="312" t="s">
        <v>7171</v>
      </c>
      <c r="D212" s="28" t="s">
        <v>7340</v>
      </c>
      <c r="E212" s="313" t="s">
        <v>7341</v>
      </c>
      <c r="F212" s="261" t="s">
        <v>6996</v>
      </c>
      <c r="G212" s="261" t="s">
        <v>6997</v>
      </c>
      <c r="H212" s="261"/>
      <c r="I212" s="261"/>
      <c r="J212" s="261"/>
      <c r="K212" s="261"/>
      <c r="L212" s="33">
        <v>0.57999999999999996</v>
      </c>
      <c r="M212" s="33">
        <v>0.35</v>
      </c>
      <c r="N212" s="261"/>
    </row>
    <row r="213" spans="1:14" ht="15.75">
      <c r="A213" s="34">
        <v>212</v>
      </c>
      <c r="B213" s="312" t="s">
        <v>7170</v>
      </c>
      <c r="C213" s="312" t="s">
        <v>7171</v>
      </c>
      <c r="D213" s="28" t="s">
        <v>7342</v>
      </c>
      <c r="E213" s="313" t="s">
        <v>7343</v>
      </c>
      <c r="F213" s="261" t="s">
        <v>6996</v>
      </c>
      <c r="G213" s="261" t="s">
        <v>6997</v>
      </c>
      <c r="H213" s="261"/>
      <c r="I213" s="261"/>
      <c r="J213" s="261"/>
      <c r="K213" s="261"/>
      <c r="L213" s="33">
        <v>0.57999999999999996</v>
      </c>
      <c r="M213" s="33">
        <v>0.78</v>
      </c>
      <c r="N213" s="261"/>
    </row>
    <row r="214" spans="1:14" ht="15.75">
      <c r="A214" s="34">
        <v>213</v>
      </c>
      <c r="B214" s="312" t="s">
        <v>7170</v>
      </c>
      <c r="C214" s="312" t="s">
        <v>7171</v>
      </c>
      <c r="D214" s="28" t="s">
        <v>7344</v>
      </c>
      <c r="E214" s="313" t="s">
        <v>7345</v>
      </c>
      <c r="F214" s="261" t="s">
        <v>6996</v>
      </c>
      <c r="G214" s="261" t="s">
        <v>6997</v>
      </c>
      <c r="H214" s="261"/>
      <c r="I214" s="261"/>
      <c r="J214" s="261"/>
      <c r="K214" s="261"/>
      <c r="L214" s="33">
        <v>0.11</v>
      </c>
      <c r="M214" s="33">
        <v>1.87</v>
      </c>
      <c r="N214" s="261"/>
    </row>
    <row r="215" spans="1:14" ht="15.75">
      <c r="A215" s="34">
        <v>214</v>
      </c>
      <c r="B215" s="312" t="s">
        <v>7170</v>
      </c>
      <c r="C215" s="312" t="s">
        <v>7171</v>
      </c>
      <c r="D215" s="28" t="s">
        <v>7346</v>
      </c>
      <c r="E215" s="313" t="s">
        <v>7347</v>
      </c>
      <c r="F215" s="261" t="s">
        <v>6996</v>
      </c>
      <c r="G215" s="261" t="s">
        <v>6997</v>
      </c>
      <c r="H215" s="261"/>
      <c r="I215" s="261"/>
      <c r="J215" s="261"/>
      <c r="K215" s="261"/>
      <c r="L215" s="33">
        <v>0.25</v>
      </c>
      <c r="M215" s="33">
        <v>0.26</v>
      </c>
      <c r="N215" s="261"/>
    </row>
    <row r="216" spans="1:14" ht="15.75">
      <c r="A216" s="34">
        <v>215</v>
      </c>
      <c r="B216" s="312" t="s">
        <v>7170</v>
      </c>
      <c r="C216" s="312" t="s">
        <v>7171</v>
      </c>
      <c r="D216" s="28" t="s">
        <v>7348</v>
      </c>
      <c r="E216" s="313" t="s">
        <v>7349</v>
      </c>
      <c r="F216" s="261" t="s">
        <v>6996</v>
      </c>
      <c r="G216" s="261" t="s">
        <v>6997</v>
      </c>
      <c r="H216" s="261"/>
      <c r="I216" s="261"/>
      <c r="J216" s="261"/>
      <c r="K216" s="261"/>
      <c r="L216" s="33">
        <v>0.62</v>
      </c>
      <c r="M216" s="33">
        <v>0.61</v>
      </c>
      <c r="N216" s="261"/>
    </row>
    <row r="217" spans="1:14" ht="15.75">
      <c r="A217" s="34">
        <v>216</v>
      </c>
      <c r="B217" s="312" t="s">
        <v>7170</v>
      </c>
      <c r="C217" s="312" t="s">
        <v>7171</v>
      </c>
      <c r="D217" s="28" t="s">
        <v>7350</v>
      </c>
      <c r="E217" s="313" t="s">
        <v>7351</v>
      </c>
      <c r="F217" s="261" t="s">
        <v>6996</v>
      </c>
      <c r="G217" s="261" t="s">
        <v>6997</v>
      </c>
      <c r="H217" s="261"/>
      <c r="I217" s="261"/>
      <c r="J217" s="261"/>
      <c r="K217" s="261"/>
      <c r="L217" s="33">
        <v>0.48</v>
      </c>
      <c r="M217" s="33">
        <v>5.05</v>
      </c>
      <c r="N217" s="261"/>
    </row>
    <row r="218" spans="1:14" ht="15.75">
      <c r="A218" s="34">
        <v>217</v>
      </c>
      <c r="B218" s="312" t="s">
        <v>7170</v>
      </c>
      <c r="C218" s="312" t="s">
        <v>7171</v>
      </c>
      <c r="D218" s="28" t="s">
        <v>7352</v>
      </c>
      <c r="E218" s="313" t="s">
        <v>7353</v>
      </c>
      <c r="F218" s="261" t="s">
        <v>6996</v>
      </c>
      <c r="G218" s="261" t="s">
        <v>6997</v>
      </c>
      <c r="H218" s="261"/>
      <c r="I218" s="261"/>
      <c r="J218" s="261"/>
      <c r="K218" s="261"/>
      <c r="L218" s="33">
        <v>0.19</v>
      </c>
      <c r="M218" s="33">
        <v>0.56000000000000005</v>
      </c>
      <c r="N218" s="261"/>
    </row>
    <row r="219" spans="1:14" ht="15.75">
      <c r="A219" s="34">
        <v>218</v>
      </c>
      <c r="B219" s="312" t="s">
        <v>7170</v>
      </c>
      <c r="C219" s="312" t="s">
        <v>7171</v>
      </c>
      <c r="D219" s="28" t="s">
        <v>7354</v>
      </c>
      <c r="E219" s="313" t="s">
        <v>7355</v>
      </c>
      <c r="F219" s="261" t="s">
        <v>6996</v>
      </c>
      <c r="G219" s="261" t="s">
        <v>6997</v>
      </c>
      <c r="H219" s="261"/>
      <c r="I219" s="261"/>
      <c r="J219" s="261"/>
      <c r="K219" s="261"/>
      <c r="L219" s="33">
        <v>0.67</v>
      </c>
      <c r="M219" s="33">
        <v>0.13</v>
      </c>
      <c r="N219" s="261"/>
    </row>
    <row r="220" spans="1:14" ht="15.75">
      <c r="A220" s="34">
        <v>219</v>
      </c>
      <c r="B220" s="312" t="s">
        <v>7170</v>
      </c>
      <c r="C220" s="312" t="s">
        <v>7171</v>
      </c>
      <c r="D220" s="28" t="s">
        <v>7356</v>
      </c>
      <c r="E220" s="313" t="s">
        <v>7357</v>
      </c>
      <c r="F220" s="261" t="s">
        <v>6996</v>
      </c>
      <c r="G220" s="261" t="s">
        <v>6997</v>
      </c>
      <c r="H220" s="261"/>
      <c r="I220" s="261"/>
      <c r="J220" s="261"/>
      <c r="K220" s="261"/>
      <c r="L220" s="33">
        <v>0.28999999999999998</v>
      </c>
      <c r="M220" s="33">
        <v>0.21</v>
      </c>
      <c r="N220" s="261"/>
    </row>
    <row r="221" spans="1:14" ht="15.75">
      <c r="A221" s="34">
        <v>220</v>
      </c>
      <c r="B221" s="312" t="s">
        <v>7170</v>
      </c>
      <c r="C221" s="312" t="s">
        <v>7171</v>
      </c>
      <c r="D221" s="28" t="s">
        <v>7358</v>
      </c>
      <c r="E221" s="313" t="s">
        <v>7359</v>
      </c>
      <c r="F221" s="261" t="s">
        <v>6996</v>
      </c>
      <c r="G221" s="261" t="s">
        <v>6997</v>
      </c>
      <c r="H221" s="261"/>
      <c r="I221" s="261"/>
      <c r="J221" s="261"/>
      <c r="K221" s="261"/>
      <c r="L221" s="325">
        <v>0</v>
      </c>
      <c r="M221" s="325">
        <v>4.38</v>
      </c>
      <c r="N221" s="261" t="s">
        <v>6998</v>
      </c>
    </row>
    <row r="222" spans="1:14" ht="15.75">
      <c r="A222" s="34">
        <v>221</v>
      </c>
      <c r="B222" s="312" t="s">
        <v>7170</v>
      </c>
      <c r="C222" s="312" t="s">
        <v>7171</v>
      </c>
      <c r="D222" s="28" t="s">
        <v>7360</v>
      </c>
      <c r="E222" s="313" t="s">
        <v>7361</v>
      </c>
      <c r="F222" s="261" t="s">
        <v>6996</v>
      </c>
      <c r="G222" s="261" t="s">
        <v>6997</v>
      </c>
      <c r="H222" s="261"/>
      <c r="I222" s="261"/>
      <c r="J222" s="261"/>
      <c r="K222" s="261"/>
      <c r="L222" s="33">
        <v>0.17</v>
      </c>
      <c r="M222" s="33">
        <v>1.31</v>
      </c>
      <c r="N222" s="261"/>
    </row>
    <row r="223" spans="1:14" ht="15.75">
      <c r="A223" s="34">
        <v>222</v>
      </c>
      <c r="B223" s="312" t="s">
        <v>7170</v>
      </c>
      <c r="C223" s="312" t="s">
        <v>7171</v>
      </c>
      <c r="D223" s="28" t="s">
        <v>7362</v>
      </c>
      <c r="E223" s="313" t="s">
        <v>7363</v>
      </c>
      <c r="F223" s="261" t="s">
        <v>6996</v>
      </c>
      <c r="G223" s="261" t="s">
        <v>6997</v>
      </c>
      <c r="H223" s="261"/>
      <c r="I223" s="261"/>
      <c r="J223" s="261"/>
      <c r="K223" s="261"/>
      <c r="L223" s="33">
        <v>0.46</v>
      </c>
      <c r="M223" s="33">
        <v>1.74</v>
      </c>
      <c r="N223" s="261"/>
    </row>
    <row r="224" spans="1:14" ht="15.75">
      <c r="A224" s="34">
        <v>223</v>
      </c>
      <c r="B224" s="312" t="s">
        <v>7170</v>
      </c>
      <c r="C224" s="312" t="s">
        <v>7171</v>
      </c>
      <c r="D224" s="28" t="s">
        <v>7364</v>
      </c>
      <c r="E224" s="313" t="s">
        <v>7365</v>
      </c>
      <c r="F224" s="261" t="s">
        <v>6996</v>
      </c>
      <c r="G224" s="261" t="s">
        <v>6997</v>
      </c>
      <c r="H224" s="261"/>
      <c r="I224" s="261"/>
      <c r="J224" s="261"/>
      <c r="K224" s="261"/>
      <c r="L224" s="33">
        <v>0.41</v>
      </c>
      <c r="M224" s="33">
        <v>1.72</v>
      </c>
      <c r="N224" s="261"/>
    </row>
    <row r="225" spans="1:13" ht="15.75">
      <c r="A225" s="34">
        <v>224</v>
      </c>
      <c r="B225" s="312" t="s">
        <v>7170</v>
      </c>
      <c r="C225" s="312" t="s">
        <v>7171</v>
      </c>
      <c r="D225" s="28" t="s">
        <v>7366</v>
      </c>
      <c r="E225" s="313" t="s">
        <v>7367</v>
      </c>
      <c r="F225" s="261" t="s">
        <v>6996</v>
      </c>
      <c r="G225" s="261" t="s">
        <v>6997</v>
      </c>
      <c r="H225" s="261"/>
      <c r="I225" s="261"/>
      <c r="J225" s="261"/>
      <c r="K225" s="261"/>
      <c r="L225" s="33">
        <v>0.28000000000000003</v>
      </c>
      <c r="M225" s="33">
        <v>0.68</v>
      </c>
    </row>
    <row r="226" spans="1:13" ht="15.75">
      <c r="A226" s="34">
        <v>225</v>
      </c>
      <c r="B226" s="312" t="s">
        <v>7170</v>
      </c>
      <c r="C226" s="312" t="s">
        <v>7171</v>
      </c>
      <c r="D226" s="28" t="s">
        <v>7368</v>
      </c>
      <c r="E226" s="313" t="s">
        <v>7369</v>
      </c>
      <c r="F226" s="261" t="s">
        <v>6996</v>
      </c>
      <c r="G226" s="261" t="s">
        <v>6997</v>
      </c>
      <c r="H226" s="261"/>
      <c r="I226" s="261"/>
      <c r="J226" s="261"/>
      <c r="K226" s="261"/>
      <c r="L226" s="33">
        <v>0.16</v>
      </c>
      <c r="M226" s="33">
        <v>0.74</v>
      </c>
    </row>
    <row r="227" spans="1:13" ht="15.75">
      <c r="A227" s="34">
        <v>226</v>
      </c>
      <c r="B227" s="312" t="s">
        <v>7170</v>
      </c>
      <c r="C227" s="312" t="s">
        <v>7171</v>
      </c>
      <c r="D227" s="28" t="s">
        <v>7370</v>
      </c>
      <c r="E227" s="313" t="s">
        <v>7371</v>
      </c>
      <c r="F227" s="261" t="s">
        <v>6996</v>
      </c>
      <c r="G227" s="261" t="s">
        <v>6997</v>
      </c>
      <c r="H227" s="261"/>
      <c r="I227" s="261"/>
      <c r="J227" s="261"/>
      <c r="K227" s="261"/>
      <c r="L227" s="33">
        <v>0.3</v>
      </c>
      <c r="M227" s="33">
        <v>0.68</v>
      </c>
    </row>
    <row r="228" spans="1:13">
      <c r="A228" s="34">
        <v>227</v>
      </c>
      <c r="B228" s="312" t="s">
        <v>7170</v>
      </c>
      <c r="C228" s="312" t="s">
        <v>7171</v>
      </c>
      <c r="D228" s="314" t="s">
        <v>7372</v>
      </c>
      <c r="E228" s="261" t="s">
        <v>7373</v>
      </c>
      <c r="F228" s="261" t="s">
        <v>6996</v>
      </c>
      <c r="G228" s="261" t="s">
        <v>6997</v>
      </c>
      <c r="H228" s="261"/>
      <c r="I228" s="261"/>
      <c r="J228" s="261"/>
      <c r="K228" s="261"/>
      <c r="L228" s="314">
        <v>0.4</v>
      </c>
      <c r="M228" s="314">
        <v>0.23</v>
      </c>
    </row>
    <row r="229" spans="1:13">
      <c r="A229" s="34">
        <v>228</v>
      </c>
      <c r="B229" s="312" t="s">
        <v>7170</v>
      </c>
      <c r="C229" s="312" t="s">
        <v>7171</v>
      </c>
      <c r="D229" s="28" t="s">
        <v>7374</v>
      </c>
      <c r="E229" s="261" t="s">
        <v>7375</v>
      </c>
      <c r="F229" s="261" t="s">
        <v>6996</v>
      </c>
      <c r="G229" s="261" t="s">
        <v>6997</v>
      </c>
      <c r="H229" s="261"/>
      <c r="I229" s="261"/>
      <c r="J229" s="261"/>
      <c r="K229" s="261"/>
      <c r="L229" s="314">
        <v>0.44</v>
      </c>
      <c r="M229" s="314">
        <v>0.31</v>
      </c>
    </row>
    <row r="230" spans="1:13">
      <c r="A230" s="34">
        <v>229</v>
      </c>
      <c r="B230" s="312" t="s">
        <v>7170</v>
      </c>
      <c r="C230" s="312" t="s">
        <v>7171</v>
      </c>
      <c r="D230" s="28" t="s">
        <v>7376</v>
      </c>
      <c r="E230" s="261" t="s">
        <v>7377</v>
      </c>
      <c r="F230" s="261" t="s">
        <v>6996</v>
      </c>
      <c r="G230" s="261" t="s">
        <v>6997</v>
      </c>
      <c r="H230" s="261"/>
      <c r="I230" s="261"/>
      <c r="J230" s="261"/>
      <c r="K230" s="261"/>
      <c r="L230" s="314">
        <v>0.51</v>
      </c>
      <c r="M230" s="314">
        <v>0.46</v>
      </c>
    </row>
    <row r="231" spans="1:13">
      <c r="A231" s="34">
        <v>230</v>
      </c>
      <c r="B231" s="312" t="s">
        <v>7170</v>
      </c>
      <c r="C231" s="312" t="s">
        <v>7171</v>
      </c>
      <c r="D231" s="28" t="s">
        <v>7378</v>
      </c>
      <c r="E231" s="261" t="s">
        <v>7379</v>
      </c>
      <c r="F231" s="261" t="s">
        <v>6996</v>
      </c>
      <c r="G231" s="261" t="s">
        <v>6997</v>
      </c>
      <c r="H231" s="261"/>
      <c r="I231" s="261"/>
      <c r="J231" s="261"/>
      <c r="K231" s="261"/>
      <c r="L231" s="314">
        <v>1.1000000000000001</v>
      </c>
      <c r="M231" s="314">
        <v>0.25</v>
      </c>
    </row>
    <row r="232" spans="1:13">
      <c r="A232" s="34">
        <v>231</v>
      </c>
      <c r="B232" s="312" t="s">
        <v>7170</v>
      </c>
      <c r="C232" s="312" t="s">
        <v>7171</v>
      </c>
      <c r="D232" s="28" t="s">
        <v>7380</v>
      </c>
      <c r="E232" s="261" t="s">
        <v>7381</v>
      </c>
      <c r="F232" s="261" t="s">
        <v>6996</v>
      </c>
      <c r="G232" s="261" t="s">
        <v>6997</v>
      </c>
      <c r="H232" s="261"/>
      <c r="I232" s="261"/>
      <c r="J232" s="261"/>
      <c r="K232" s="261"/>
      <c r="L232" s="314">
        <v>0.61</v>
      </c>
      <c r="M232" s="314">
        <v>0.7</v>
      </c>
    </row>
    <row r="233" spans="1:13">
      <c r="A233" s="34">
        <v>232</v>
      </c>
      <c r="B233" s="312" t="s">
        <v>7170</v>
      </c>
      <c r="C233" s="312" t="s">
        <v>7171</v>
      </c>
      <c r="D233" s="28" t="s">
        <v>7382</v>
      </c>
      <c r="E233" s="261" t="s">
        <v>7383</v>
      </c>
      <c r="F233" s="261" t="s">
        <v>6996</v>
      </c>
      <c r="G233" s="261" t="s">
        <v>6997</v>
      </c>
      <c r="H233" s="261"/>
      <c r="I233" s="261"/>
      <c r="J233" s="261"/>
      <c r="K233" s="261"/>
      <c r="L233" s="314">
        <v>0.38</v>
      </c>
      <c r="M233" s="314">
        <v>1.71</v>
      </c>
    </row>
    <row r="234" spans="1:13">
      <c r="A234" s="34">
        <v>233</v>
      </c>
      <c r="B234" s="312" t="s">
        <v>7170</v>
      </c>
      <c r="C234" s="312" t="s">
        <v>7171</v>
      </c>
      <c r="D234" s="28" t="s">
        <v>7384</v>
      </c>
      <c r="E234" s="261" t="s">
        <v>7385</v>
      </c>
      <c r="F234" s="261" t="s">
        <v>6996</v>
      </c>
      <c r="G234" s="261" t="s">
        <v>6997</v>
      </c>
      <c r="H234" s="261"/>
      <c r="I234" s="261"/>
      <c r="J234" s="261"/>
      <c r="K234" s="261"/>
      <c r="L234" s="314">
        <v>1.22</v>
      </c>
      <c r="M234" s="314">
        <v>1.02</v>
      </c>
    </row>
    <row r="235" spans="1:13">
      <c r="A235" s="34">
        <v>234</v>
      </c>
      <c r="B235" s="312" t="s">
        <v>7170</v>
      </c>
      <c r="C235" s="312" t="s">
        <v>7171</v>
      </c>
      <c r="D235" s="28" t="s">
        <v>7386</v>
      </c>
      <c r="E235" s="261" t="s">
        <v>7387</v>
      </c>
      <c r="F235" s="261" t="s">
        <v>6996</v>
      </c>
      <c r="G235" s="261" t="s">
        <v>6997</v>
      </c>
      <c r="H235" s="261"/>
      <c r="I235" s="261"/>
      <c r="J235" s="261"/>
      <c r="K235" s="261"/>
      <c r="L235" s="314">
        <v>0.52</v>
      </c>
      <c r="M235" s="314">
        <v>0.38</v>
      </c>
    </row>
    <row r="236" spans="1:13">
      <c r="A236" s="34">
        <v>235</v>
      </c>
      <c r="B236" s="312" t="s">
        <v>7170</v>
      </c>
      <c r="C236" s="312" t="s">
        <v>7171</v>
      </c>
      <c r="D236" s="28" t="s">
        <v>7388</v>
      </c>
      <c r="E236" s="261" t="s">
        <v>7389</v>
      </c>
      <c r="F236" s="261" t="s">
        <v>6996</v>
      </c>
      <c r="G236" s="261" t="s">
        <v>6997</v>
      </c>
      <c r="H236" s="261"/>
      <c r="I236" s="261"/>
      <c r="J236" s="261"/>
      <c r="K236" s="261"/>
      <c r="L236" s="314">
        <v>0.37</v>
      </c>
      <c r="M236" s="314">
        <v>2.02</v>
      </c>
    </row>
    <row r="237" spans="1:13">
      <c r="A237" s="34">
        <v>236</v>
      </c>
      <c r="B237" s="312" t="s">
        <v>7170</v>
      </c>
      <c r="C237" s="312" t="s">
        <v>7171</v>
      </c>
      <c r="D237" s="28" t="s">
        <v>7390</v>
      </c>
      <c r="E237" s="261" t="s">
        <v>7391</v>
      </c>
      <c r="F237" s="261" t="s">
        <v>6996</v>
      </c>
      <c r="G237" s="261" t="s">
        <v>6997</v>
      </c>
      <c r="H237" s="261"/>
      <c r="I237" s="261"/>
      <c r="J237" s="261"/>
      <c r="K237" s="261"/>
      <c r="L237" s="314">
        <v>0.54</v>
      </c>
      <c r="M237" s="314">
        <v>0.77</v>
      </c>
    </row>
    <row r="238" spans="1:13">
      <c r="A238" s="34">
        <v>237</v>
      </c>
      <c r="B238" s="312" t="s">
        <v>7170</v>
      </c>
      <c r="C238" s="312" t="s">
        <v>7171</v>
      </c>
      <c r="D238" s="28" t="s">
        <v>7392</v>
      </c>
      <c r="E238" s="261" t="s">
        <v>7393</v>
      </c>
      <c r="F238" s="261" t="s">
        <v>6996</v>
      </c>
      <c r="G238" s="261" t="s">
        <v>6997</v>
      </c>
      <c r="H238" s="261"/>
      <c r="I238" s="261"/>
      <c r="J238" s="261"/>
      <c r="K238" s="261"/>
      <c r="L238" s="314">
        <v>0.25</v>
      </c>
      <c r="M238" s="314">
        <v>0.36</v>
      </c>
    </row>
    <row r="239" spans="1:13">
      <c r="A239" s="34">
        <v>238</v>
      </c>
      <c r="B239" s="312" t="s">
        <v>7170</v>
      </c>
      <c r="C239" s="312" t="s">
        <v>7171</v>
      </c>
      <c r="D239" s="28" t="s">
        <v>7394</v>
      </c>
      <c r="E239" s="261" t="s">
        <v>7395</v>
      </c>
      <c r="F239" s="261" t="s">
        <v>6996</v>
      </c>
      <c r="G239" s="261" t="s">
        <v>6997</v>
      </c>
      <c r="H239" s="261"/>
      <c r="I239" s="261"/>
      <c r="J239" s="261"/>
      <c r="K239" s="261"/>
      <c r="L239" s="314">
        <v>0.5</v>
      </c>
      <c r="M239" s="314">
        <v>1.79</v>
      </c>
    </row>
    <row r="240" spans="1:13">
      <c r="A240" s="34">
        <v>239</v>
      </c>
      <c r="B240" s="312" t="s">
        <v>7170</v>
      </c>
      <c r="C240" s="312" t="s">
        <v>7171</v>
      </c>
      <c r="D240" s="28" t="s">
        <v>7396</v>
      </c>
      <c r="E240" s="261" t="s">
        <v>7397</v>
      </c>
      <c r="F240" s="261" t="s">
        <v>6996</v>
      </c>
      <c r="G240" s="261" t="s">
        <v>6997</v>
      </c>
      <c r="H240" s="261"/>
      <c r="I240" s="261"/>
      <c r="J240" s="261"/>
      <c r="K240" s="261"/>
      <c r="L240" s="314">
        <v>0.41</v>
      </c>
      <c r="M240" s="314">
        <v>0.23</v>
      </c>
    </row>
    <row r="241" spans="1:13">
      <c r="A241" s="34">
        <v>240</v>
      </c>
      <c r="B241" s="312" t="s">
        <v>7170</v>
      </c>
      <c r="C241" s="312" t="s">
        <v>7171</v>
      </c>
      <c r="D241" s="28" t="s">
        <v>7398</v>
      </c>
      <c r="E241" s="261" t="s">
        <v>7399</v>
      </c>
      <c r="F241" s="261" t="s">
        <v>6996</v>
      </c>
      <c r="G241" s="261" t="s">
        <v>6997</v>
      </c>
      <c r="H241" s="261"/>
      <c r="I241" s="261"/>
      <c r="J241" s="261"/>
      <c r="K241" s="261"/>
      <c r="L241" s="314">
        <v>0.22</v>
      </c>
      <c r="M241" s="314">
        <v>0.62</v>
      </c>
    </row>
    <row r="242" spans="1:13">
      <c r="A242" s="34">
        <v>241</v>
      </c>
      <c r="B242" s="312" t="s">
        <v>7170</v>
      </c>
      <c r="C242" s="312" t="s">
        <v>7171</v>
      </c>
      <c r="D242" s="28" t="s">
        <v>7400</v>
      </c>
      <c r="E242" s="261" t="s">
        <v>7401</v>
      </c>
      <c r="F242" s="261" t="s">
        <v>6996</v>
      </c>
      <c r="G242" s="261" t="s">
        <v>6997</v>
      </c>
      <c r="H242" s="261"/>
      <c r="I242" s="261"/>
      <c r="J242" s="261"/>
      <c r="K242" s="261"/>
      <c r="L242" s="314">
        <v>0.47</v>
      </c>
      <c r="M242" s="314">
        <v>10.54</v>
      </c>
    </row>
    <row r="243" spans="1:13">
      <c r="A243" s="34">
        <v>242</v>
      </c>
      <c r="B243" s="312" t="s">
        <v>7170</v>
      </c>
      <c r="C243" s="312" t="s">
        <v>7171</v>
      </c>
      <c r="D243" s="28" t="s">
        <v>7402</v>
      </c>
      <c r="E243" s="261" t="s">
        <v>7403</v>
      </c>
      <c r="F243" s="261" t="s">
        <v>6996</v>
      </c>
      <c r="G243" s="261" t="s">
        <v>6997</v>
      </c>
      <c r="H243" s="261"/>
      <c r="I243" s="261"/>
      <c r="J243" s="261"/>
      <c r="K243" s="261"/>
      <c r="L243" s="314">
        <v>0.39</v>
      </c>
      <c r="M243" s="314">
        <v>1.05</v>
      </c>
    </row>
    <row r="244" spans="1:13">
      <c r="A244" s="34">
        <v>243</v>
      </c>
      <c r="B244" s="312" t="s">
        <v>7170</v>
      </c>
      <c r="C244" s="312" t="s">
        <v>7171</v>
      </c>
      <c r="D244" s="28" t="s">
        <v>7404</v>
      </c>
      <c r="E244" s="261" t="s">
        <v>7405</v>
      </c>
      <c r="F244" s="261" t="s">
        <v>6996</v>
      </c>
      <c r="G244" s="261" t="s">
        <v>6997</v>
      </c>
      <c r="H244" s="261"/>
      <c r="I244" s="261"/>
      <c r="J244" s="261"/>
      <c r="K244" s="261"/>
      <c r="L244" s="314">
        <v>0.15</v>
      </c>
      <c r="M244" s="314">
        <v>0.23</v>
      </c>
    </row>
    <row r="245" spans="1:13">
      <c r="A245" s="34">
        <v>244</v>
      </c>
      <c r="B245" s="312" t="s">
        <v>7170</v>
      </c>
      <c r="C245" s="312" t="s">
        <v>7171</v>
      </c>
      <c r="D245" s="28" t="s">
        <v>7406</v>
      </c>
      <c r="E245" s="261" t="s">
        <v>7407</v>
      </c>
      <c r="F245" s="261" t="s">
        <v>6996</v>
      </c>
      <c r="G245" s="261" t="s">
        <v>6997</v>
      </c>
      <c r="H245" s="261"/>
      <c r="I245" s="261"/>
      <c r="J245" s="261"/>
      <c r="K245" s="261"/>
      <c r="L245" s="314">
        <v>0.37</v>
      </c>
      <c r="M245" s="314">
        <v>0.51</v>
      </c>
    </row>
    <row r="246" spans="1:13">
      <c r="A246" s="34">
        <v>245</v>
      </c>
      <c r="B246" s="312" t="s">
        <v>7170</v>
      </c>
      <c r="C246" s="312" t="s">
        <v>7171</v>
      </c>
      <c r="D246" s="28" t="s">
        <v>7408</v>
      </c>
      <c r="E246" s="261" t="s">
        <v>7409</v>
      </c>
      <c r="F246" s="261" t="s">
        <v>6996</v>
      </c>
      <c r="G246" s="261" t="s">
        <v>6997</v>
      </c>
      <c r="H246" s="261"/>
      <c r="I246" s="261"/>
      <c r="J246" s="261"/>
      <c r="K246" s="261"/>
      <c r="L246" s="314">
        <v>0.51</v>
      </c>
      <c r="M246" s="314">
        <v>0.77</v>
      </c>
    </row>
    <row r="247" spans="1:13">
      <c r="A247" s="34">
        <v>246</v>
      </c>
      <c r="B247" s="312" t="s">
        <v>7170</v>
      </c>
      <c r="C247" s="312" t="s">
        <v>7171</v>
      </c>
      <c r="D247" s="28" t="s">
        <v>7410</v>
      </c>
      <c r="E247" s="261" t="s">
        <v>7411</v>
      </c>
      <c r="F247" s="261" t="s">
        <v>6996</v>
      </c>
      <c r="G247" s="261" t="s">
        <v>6997</v>
      </c>
      <c r="H247" s="261"/>
      <c r="I247" s="261"/>
      <c r="J247" s="261"/>
      <c r="K247" s="261"/>
      <c r="L247" s="314">
        <v>0.76</v>
      </c>
      <c r="M247" s="314">
        <v>0.55000000000000004</v>
      </c>
    </row>
    <row r="248" spans="1:13">
      <c r="A248" s="34">
        <v>247</v>
      </c>
      <c r="B248" s="312" t="s">
        <v>7170</v>
      </c>
      <c r="C248" s="312" t="s">
        <v>7171</v>
      </c>
      <c r="D248" s="28" t="s">
        <v>7412</v>
      </c>
      <c r="E248" s="261" t="s">
        <v>7413</v>
      </c>
      <c r="F248" s="261" t="s">
        <v>6996</v>
      </c>
      <c r="G248" s="261" t="s">
        <v>6997</v>
      </c>
      <c r="H248" s="261"/>
      <c r="I248" s="261"/>
      <c r="J248" s="261"/>
      <c r="K248" s="261"/>
      <c r="L248" s="314">
        <v>0.28999999999999998</v>
      </c>
      <c r="M248" s="314">
        <v>0.47</v>
      </c>
    </row>
    <row r="249" spans="1:13">
      <c r="A249" s="34">
        <v>248</v>
      </c>
      <c r="B249" s="312" t="s">
        <v>7170</v>
      </c>
      <c r="C249" s="312" t="s">
        <v>7171</v>
      </c>
      <c r="D249" s="28" t="s">
        <v>7414</v>
      </c>
      <c r="E249" s="261" t="s">
        <v>7415</v>
      </c>
      <c r="F249" s="261" t="s">
        <v>6996</v>
      </c>
      <c r="G249" s="261" t="s">
        <v>6997</v>
      </c>
      <c r="H249" s="261"/>
      <c r="I249" s="261"/>
      <c r="J249" s="261"/>
      <c r="K249" s="261"/>
      <c r="L249" s="314">
        <v>0.21</v>
      </c>
      <c r="M249" s="314">
        <v>0.39</v>
      </c>
    </row>
    <row r="250" spans="1:13">
      <c r="A250" s="34">
        <v>249</v>
      </c>
      <c r="B250" s="312" t="s">
        <v>7170</v>
      </c>
      <c r="C250" s="312" t="s">
        <v>7171</v>
      </c>
      <c r="D250" s="28" t="s">
        <v>7416</v>
      </c>
      <c r="E250" s="261" t="s">
        <v>7417</v>
      </c>
      <c r="F250" s="261" t="s">
        <v>6996</v>
      </c>
      <c r="G250" s="261" t="s">
        <v>6997</v>
      </c>
      <c r="H250" s="261"/>
      <c r="I250" s="261"/>
      <c r="J250" s="261"/>
      <c r="K250" s="261"/>
      <c r="L250" s="314">
        <v>0.47</v>
      </c>
      <c r="M250" s="314">
        <v>1.06</v>
      </c>
    </row>
    <row r="251" spans="1:13">
      <c r="A251" s="34">
        <v>250</v>
      </c>
      <c r="B251" s="312" t="s">
        <v>7170</v>
      </c>
      <c r="C251" s="312" t="s">
        <v>7171</v>
      </c>
      <c r="D251" s="28" t="s">
        <v>7418</v>
      </c>
      <c r="E251" s="261" t="s">
        <v>7419</v>
      </c>
      <c r="F251" s="261" t="s">
        <v>6996</v>
      </c>
      <c r="G251" s="261" t="s">
        <v>6997</v>
      </c>
      <c r="H251" s="261"/>
      <c r="I251" s="261"/>
      <c r="J251" s="261"/>
      <c r="K251" s="261"/>
      <c r="L251" s="314">
        <v>0.74</v>
      </c>
      <c r="M251" s="314">
        <v>0.64</v>
      </c>
    </row>
    <row r="252" spans="1:13">
      <c r="A252" s="34">
        <v>251</v>
      </c>
      <c r="B252" s="312" t="s">
        <v>7170</v>
      </c>
      <c r="C252" s="312" t="s">
        <v>7171</v>
      </c>
      <c r="D252" s="28" t="s">
        <v>7420</v>
      </c>
      <c r="E252" s="261" t="s">
        <v>7421</v>
      </c>
      <c r="F252" s="261" t="s">
        <v>6996</v>
      </c>
      <c r="G252" s="261" t="s">
        <v>6997</v>
      </c>
      <c r="H252" s="261"/>
      <c r="I252" s="261"/>
      <c r="J252" s="261"/>
      <c r="K252" s="261"/>
      <c r="L252" s="314">
        <v>0.3</v>
      </c>
      <c r="M252" s="314">
        <v>0.52</v>
      </c>
    </row>
    <row r="253" spans="1:13">
      <c r="A253" s="34">
        <v>252</v>
      </c>
      <c r="B253" s="312" t="s">
        <v>7170</v>
      </c>
      <c r="C253" s="312" t="s">
        <v>7171</v>
      </c>
      <c r="D253" s="28" t="s">
        <v>7422</v>
      </c>
      <c r="E253" s="261" t="s">
        <v>7423</v>
      </c>
      <c r="F253" s="261" t="s">
        <v>6996</v>
      </c>
      <c r="G253" s="261" t="s">
        <v>6997</v>
      </c>
      <c r="H253" s="261"/>
      <c r="I253" s="261"/>
      <c r="J253" s="261"/>
      <c r="K253" s="261"/>
      <c r="L253" s="314">
        <v>0.39</v>
      </c>
      <c r="M253" s="314">
        <v>0.17</v>
      </c>
    </row>
    <row r="254" spans="1:13">
      <c r="A254" s="34">
        <v>253</v>
      </c>
      <c r="B254" s="312" t="s">
        <v>7170</v>
      </c>
      <c r="C254" s="312" t="s">
        <v>7171</v>
      </c>
      <c r="D254" s="28" t="s">
        <v>7424</v>
      </c>
      <c r="E254" s="261" t="s">
        <v>7425</v>
      </c>
      <c r="F254" s="261" t="s">
        <v>6996</v>
      </c>
      <c r="G254" s="261" t="s">
        <v>6997</v>
      </c>
      <c r="H254" s="261"/>
      <c r="I254" s="261"/>
      <c r="J254" s="261"/>
      <c r="K254" s="261"/>
      <c r="L254" s="314">
        <v>0.79</v>
      </c>
      <c r="M254" s="314">
        <v>0.56999999999999995</v>
      </c>
    </row>
    <row r="255" spans="1:13">
      <c r="A255" s="34">
        <v>254</v>
      </c>
      <c r="B255" s="312" t="s">
        <v>7170</v>
      </c>
      <c r="C255" s="312" t="s">
        <v>7171</v>
      </c>
      <c r="D255" s="28" t="s">
        <v>7426</v>
      </c>
      <c r="E255" s="261" t="s">
        <v>7427</v>
      </c>
      <c r="F255" s="261" t="s">
        <v>6996</v>
      </c>
      <c r="G255" s="261" t="s">
        <v>6997</v>
      </c>
      <c r="H255" s="261"/>
      <c r="I255" s="261"/>
      <c r="J255" s="261"/>
      <c r="K255" s="261"/>
      <c r="L255" s="314">
        <v>0.39</v>
      </c>
      <c r="M255" s="314">
        <v>0.34</v>
      </c>
    </row>
    <row r="256" spans="1:13">
      <c r="A256" s="34">
        <v>255</v>
      </c>
      <c r="B256" s="312" t="s">
        <v>7170</v>
      </c>
      <c r="C256" s="312" t="s">
        <v>7171</v>
      </c>
      <c r="D256" s="28" t="s">
        <v>7428</v>
      </c>
      <c r="E256" s="261" t="s">
        <v>7429</v>
      </c>
      <c r="F256" s="261" t="s">
        <v>6996</v>
      </c>
      <c r="G256" s="261" t="s">
        <v>6997</v>
      </c>
      <c r="H256" s="261"/>
      <c r="I256" s="261"/>
      <c r="J256" s="261"/>
      <c r="K256" s="261"/>
      <c r="L256" s="314">
        <v>0.46</v>
      </c>
      <c r="M256" s="314">
        <v>0.31</v>
      </c>
    </row>
    <row r="257" spans="1:13">
      <c r="A257" s="34">
        <v>256</v>
      </c>
      <c r="B257" s="312" t="s">
        <v>7170</v>
      </c>
      <c r="C257" s="312" t="s">
        <v>7171</v>
      </c>
      <c r="D257" s="28" t="s">
        <v>7430</v>
      </c>
      <c r="E257" s="261" t="s">
        <v>7431</v>
      </c>
      <c r="F257" s="261" t="s">
        <v>6996</v>
      </c>
      <c r="G257" s="261" t="s">
        <v>6997</v>
      </c>
      <c r="H257" s="261"/>
      <c r="I257" s="261"/>
      <c r="J257" s="261"/>
      <c r="K257" s="261"/>
      <c r="L257" s="314">
        <v>0.56000000000000005</v>
      </c>
      <c r="M257" s="314">
        <v>0.27</v>
      </c>
    </row>
    <row r="258" spans="1:13">
      <c r="A258" s="34">
        <v>257</v>
      </c>
      <c r="B258" s="312" t="s">
        <v>7170</v>
      </c>
      <c r="C258" s="312" t="s">
        <v>7171</v>
      </c>
      <c r="D258" s="28" t="s">
        <v>7432</v>
      </c>
      <c r="E258" s="261" t="s">
        <v>7433</v>
      </c>
      <c r="F258" s="261" t="s">
        <v>6996</v>
      </c>
      <c r="G258" s="261" t="s">
        <v>6997</v>
      </c>
      <c r="H258" s="261"/>
      <c r="I258" s="261"/>
      <c r="J258" s="261"/>
      <c r="K258" s="261"/>
      <c r="L258" s="314">
        <v>0.39</v>
      </c>
      <c r="M258" s="314">
        <v>0.57999999999999996</v>
      </c>
    </row>
    <row r="259" spans="1:13">
      <c r="A259" s="34">
        <v>258</v>
      </c>
      <c r="B259" s="312" t="s">
        <v>7170</v>
      </c>
      <c r="C259" s="312" t="s">
        <v>7171</v>
      </c>
      <c r="D259" s="28" t="s">
        <v>7434</v>
      </c>
      <c r="E259" s="261" t="s">
        <v>7435</v>
      </c>
      <c r="F259" s="261" t="s">
        <v>6996</v>
      </c>
      <c r="G259" s="261" t="s">
        <v>6997</v>
      </c>
      <c r="H259" s="261"/>
      <c r="I259" s="261"/>
      <c r="J259" s="261"/>
      <c r="K259" s="261"/>
      <c r="L259" s="314">
        <v>0.04</v>
      </c>
      <c r="M259" s="314">
        <v>2.23</v>
      </c>
    </row>
    <row r="260" spans="1:13">
      <c r="A260" s="34">
        <v>259</v>
      </c>
      <c r="B260" s="312" t="s">
        <v>7170</v>
      </c>
      <c r="C260" s="312" t="s">
        <v>7171</v>
      </c>
      <c r="D260" s="28" t="s">
        <v>7436</v>
      </c>
      <c r="E260" s="261" t="s">
        <v>7437</v>
      </c>
      <c r="F260" s="261" t="s">
        <v>6996</v>
      </c>
      <c r="G260" s="261" t="s">
        <v>6997</v>
      </c>
      <c r="H260" s="261"/>
      <c r="I260" s="261"/>
      <c r="J260" s="261"/>
      <c r="K260" s="261"/>
      <c r="L260" s="314">
        <v>0.52</v>
      </c>
      <c r="M260" s="314">
        <v>0.28000000000000003</v>
      </c>
    </row>
    <row r="261" spans="1:13">
      <c r="A261" s="34">
        <v>260</v>
      </c>
      <c r="B261" s="312" t="s">
        <v>7170</v>
      </c>
      <c r="C261" s="312" t="s">
        <v>7171</v>
      </c>
      <c r="D261" s="28" t="s">
        <v>7438</v>
      </c>
      <c r="E261" s="261" t="s">
        <v>7439</v>
      </c>
      <c r="F261" s="261" t="s">
        <v>6996</v>
      </c>
      <c r="G261" s="261" t="s">
        <v>6997</v>
      </c>
      <c r="H261" s="261"/>
      <c r="I261" s="261"/>
      <c r="J261" s="261"/>
      <c r="K261" s="261"/>
      <c r="L261" s="314">
        <v>0.48</v>
      </c>
      <c r="M261" s="314">
        <v>0.4</v>
      </c>
    </row>
    <row r="262" spans="1:13">
      <c r="A262" s="34">
        <v>261</v>
      </c>
      <c r="B262" s="312" t="s">
        <v>7170</v>
      </c>
      <c r="C262" s="312" t="s">
        <v>7171</v>
      </c>
      <c r="D262" s="28" t="s">
        <v>7440</v>
      </c>
      <c r="E262" s="261" t="s">
        <v>7441</v>
      </c>
      <c r="F262" s="261" t="s">
        <v>6996</v>
      </c>
      <c r="G262" s="261" t="s">
        <v>6997</v>
      </c>
      <c r="H262" s="261"/>
      <c r="I262" s="261"/>
      <c r="J262" s="261"/>
      <c r="K262" s="261"/>
      <c r="L262" s="314">
        <v>0.49</v>
      </c>
      <c r="M262" s="314">
        <v>0.4</v>
      </c>
    </row>
    <row r="263" spans="1:13">
      <c r="A263" s="34">
        <v>262</v>
      </c>
      <c r="B263" s="312" t="s">
        <v>7170</v>
      </c>
      <c r="C263" s="312" t="s">
        <v>7171</v>
      </c>
      <c r="D263" s="28" t="s">
        <v>7442</v>
      </c>
      <c r="E263" s="261" t="s">
        <v>7443</v>
      </c>
      <c r="F263" s="261" t="s">
        <v>6996</v>
      </c>
      <c r="G263" s="261" t="s">
        <v>6997</v>
      </c>
      <c r="H263" s="261"/>
      <c r="I263" s="261"/>
      <c r="J263" s="261"/>
      <c r="K263" s="261"/>
      <c r="L263" s="314">
        <v>0.5</v>
      </c>
      <c r="M263" s="314">
        <v>0.35</v>
      </c>
    </row>
    <row r="264" spans="1:13">
      <c r="A264" s="34">
        <v>263</v>
      </c>
      <c r="B264" s="312" t="s">
        <v>7170</v>
      </c>
      <c r="C264" s="312" t="s">
        <v>7171</v>
      </c>
      <c r="D264" s="28" t="s">
        <v>7444</v>
      </c>
      <c r="E264" s="261" t="s">
        <v>7445</v>
      </c>
      <c r="F264" s="261" t="s">
        <v>6996</v>
      </c>
      <c r="G264" s="261" t="s">
        <v>6997</v>
      </c>
      <c r="H264" s="261"/>
      <c r="I264" s="261"/>
      <c r="J264" s="261"/>
      <c r="K264" s="261"/>
      <c r="L264" s="261"/>
      <c r="M264" s="261"/>
    </row>
    <row r="265" spans="1:13">
      <c r="A265" s="34">
        <v>264</v>
      </c>
      <c r="B265" s="312" t="s">
        <v>7170</v>
      </c>
      <c r="C265" s="312" t="s">
        <v>7171</v>
      </c>
      <c r="D265" s="28" t="s">
        <v>7446</v>
      </c>
      <c r="E265" s="261" t="s">
        <v>7447</v>
      </c>
      <c r="F265" s="261" t="s">
        <v>6996</v>
      </c>
      <c r="G265" s="261" t="s">
        <v>6997</v>
      </c>
      <c r="H265" s="261"/>
      <c r="I265" s="261"/>
      <c r="J265" s="261"/>
      <c r="K265" s="261"/>
      <c r="L265" s="261"/>
      <c r="M265" s="261"/>
    </row>
    <row r="266" spans="1:13">
      <c r="A266" s="34">
        <v>265</v>
      </c>
      <c r="B266" s="312" t="s">
        <v>7170</v>
      </c>
      <c r="C266" s="312" t="s">
        <v>7171</v>
      </c>
      <c r="D266" s="28" t="s">
        <v>7448</v>
      </c>
      <c r="E266" s="261" t="s">
        <v>7449</v>
      </c>
      <c r="F266" s="261" t="s">
        <v>6996</v>
      </c>
      <c r="G266" s="261" t="s">
        <v>6997</v>
      </c>
      <c r="H266" s="261"/>
      <c r="I266" s="261"/>
      <c r="J266" s="261"/>
      <c r="K266" s="261"/>
      <c r="L266" s="261"/>
      <c r="M266" s="261"/>
    </row>
    <row r="267" spans="1:13">
      <c r="A267" s="34">
        <v>266</v>
      </c>
      <c r="B267" s="312" t="s">
        <v>7170</v>
      </c>
      <c r="C267" s="312" t="s">
        <v>7171</v>
      </c>
      <c r="D267" s="28" t="s">
        <v>7450</v>
      </c>
      <c r="E267" s="261" t="s">
        <v>7451</v>
      </c>
      <c r="F267" s="261" t="s">
        <v>6996</v>
      </c>
      <c r="G267" s="261" t="s">
        <v>6997</v>
      </c>
      <c r="H267" s="261"/>
      <c r="I267" s="261"/>
      <c r="J267" s="261"/>
      <c r="K267" s="261"/>
      <c r="L267" s="261"/>
      <c r="M267" s="261"/>
    </row>
    <row r="268" spans="1:13">
      <c r="A268" s="34">
        <v>267</v>
      </c>
      <c r="B268" s="312" t="s">
        <v>7170</v>
      </c>
      <c r="C268" s="312" t="s">
        <v>7171</v>
      </c>
      <c r="D268" s="28" t="s">
        <v>7452</v>
      </c>
      <c r="E268" s="261" t="s">
        <v>7453</v>
      </c>
      <c r="F268" s="261" t="s">
        <v>6996</v>
      </c>
      <c r="G268" s="261" t="s">
        <v>6997</v>
      </c>
      <c r="H268" s="261"/>
      <c r="I268" s="261"/>
      <c r="J268" s="261"/>
      <c r="K268" s="261"/>
      <c r="L268" s="261"/>
      <c r="M268" s="261"/>
    </row>
    <row r="269" spans="1:13">
      <c r="A269" s="34">
        <v>268</v>
      </c>
      <c r="B269" s="312" t="s">
        <v>7170</v>
      </c>
      <c r="C269" s="312" t="s">
        <v>7171</v>
      </c>
      <c r="D269" s="28" t="s">
        <v>7454</v>
      </c>
      <c r="E269" s="261" t="s">
        <v>7455</v>
      </c>
      <c r="F269" s="261" t="s">
        <v>6996</v>
      </c>
      <c r="G269" s="261" t="s">
        <v>6997</v>
      </c>
      <c r="H269" s="261"/>
      <c r="I269" s="261"/>
      <c r="J269" s="261"/>
      <c r="K269" s="261"/>
      <c r="L269" s="261"/>
      <c r="M269" s="261"/>
    </row>
    <row r="270" spans="1:13">
      <c r="A270" s="34">
        <v>269</v>
      </c>
      <c r="B270" s="312" t="s">
        <v>7170</v>
      </c>
      <c r="C270" s="312" t="s">
        <v>7171</v>
      </c>
      <c r="D270" s="28" t="s">
        <v>7456</v>
      </c>
      <c r="E270" s="261" t="s">
        <v>7457</v>
      </c>
      <c r="F270" s="261" t="s">
        <v>6996</v>
      </c>
      <c r="G270" s="261" t="s">
        <v>6997</v>
      </c>
      <c r="H270" s="261"/>
      <c r="I270" s="261"/>
      <c r="J270" s="261"/>
      <c r="K270" s="261"/>
      <c r="L270" s="261"/>
      <c r="M270" s="261"/>
    </row>
    <row r="271" spans="1:13">
      <c r="A271" s="34">
        <v>270</v>
      </c>
      <c r="B271" s="312" t="s">
        <v>7170</v>
      </c>
      <c r="C271" s="312" t="s">
        <v>7171</v>
      </c>
      <c r="D271" s="28" t="s">
        <v>7458</v>
      </c>
      <c r="E271" s="261" t="s">
        <v>7459</v>
      </c>
      <c r="F271" s="261" t="s">
        <v>6996</v>
      </c>
      <c r="G271" s="261" t="s">
        <v>6997</v>
      </c>
      <c r="H271" s="261"/>
      <c r="I271" s="261"/>
      <c r="J271" s="261"/>
      <c r="K271" s="261"/>
      <c r="L271" s="261"/>
      <c r="M271" s="261"/>
    </row>
    <row r="272" spans="1:13">
      <c r="A272" s="34">
        <v>271</v>
      </c>
      <c r="B272" s="312" t="s">
        <v>7170</v>
      </c>
      <c r="C272" s="312" t="s">
        <v>7171</v>
      </c>
      <c r="D272" s="28" t="s">
        <v>7460</v>
      </c>
      <c r="E272" s="261" t="s">
        <v>7461</v>
      </c>
      <c r="F272" s="261" t="s">
        <v>6996</v>
      </c>
      <c r="G272" s="261" t="s">
        <v>6997</v>
      </c>
      <c r="H272" s="261"/>
      <c r="I272" s="261"/>
      <c r="J272" s="261"/>
      <c r="K272" s="261"/>
      <c r="L272" s="261"/>
      <c r="M272" s="261"/>
    </row>
    <row r="273" spans="1:13">
      <c r="A273" s="34">
        <v>272</v>
      </c>
      <c r="B273" s="312" t="s">
        <v>7170</v>
      </c>
      <c r="C273" s="312" t="s">
        <v>7171</v>
      </c>
      <c r="D273" s="28" t="s">
        <v>7462</v>
      </c>
      <c r="E273" s="261" t="s">
        <v>7463</v>
      </c>
      <c r="F273" s="261" t="s">
        <v>6996</v>
      </c>
      <c r="G273" s="261" t="s">
        <v>6997</v>
      </c>
      <c r="H273" s="261"/>
      <c r="I273" s="261"/>
      <c r="J273" s="261"/>
      <c r="K273" s="261"/>
      <c r="L273" s="261"/>
      <c r="M273" s="261"/>
    </row>
    <row r="274" spans="1:13">
      <c r="A274" s="34">
        <v>273</v>
      </c>
      <c r="B274" s="312" t="s">
        <v>7170</v>
      </c>
      <c r="C274" s="312" t="s">
        <v>7171</v>
      </c>
      <c r="D274" s="28" t="s">
        <v>7464</v>
      </c>
      <c r="E274" s="261" t="s">
        <v>7465</v>
      </c>
      <c r="F274" s="261" t="s">
        <v>6996</v>
      </c>
      <c r="G274" s="261" t="s">
        <v>6997</v>
      </c>
      <c r="H274" s="261"/>
      <c r="I274" s="261"/>
      <c r="J274" s="261"/>
      <c r="K274" s="261"/>
      <c r="L274" s="261"/>
      <c r="M274" s="261"/>
    </row>
    <row r="275" spans="1:13">
      <c r="A275" s="34">
        <v>274</v>
      </c>
      <c r="B275" s="312" t="s">
        <v>7170</v>
      </c>
      <c r="C275" s="312" t="s">
        <v>7171</v>
      </c>
      <c r="D275" s="28" t="s">
        <v>7466</v>
      </c>
      <c r="E275" s="261" t="s">
        <v>7467</v>
      </c>
      <c r="F275" s="261" t="s">
        <v>6996</v>
      </c>
      <c r="G275" s="261" t="s">
        <v>6997</v>
      </c>
      <c r="H275" s="261"/>
      <c r="I275" s="261"/>
      <c r="J275" s="261"/>
      <c r="K275" s="261"/>
      <c r="L275" s="261"/>
      <c r="M275" s="261"/>
    </row>
    <row r="276" spans="1:13">
      <c r="A276" s="34">
        <v>275</v>
      </c>
      <c r="B276" s="312" t="s">
        <v>7170</v>
      </c>
      <c r="C276" s="312" t="s">
        <v>7171</v>
      </c>
      <c r="D276" s="28" t="s">
        <v>7468</v>
      </c>
      <c r="E276" s="261" t="s">
        <v>7469</v>
      </c>
      <c r="F276" s="261" t="s">
        <v>6996</v>
      </c>
      <c r="G276" s="261" t="s">
        <v>6997</v>
      </c>
      <c r="H276" s="261"/>
      <c r="I276" s="261"/>
      <c r="J276" s="261"/>
      <c r="K276" s="261"/>
      <c r="L276" s="261"/>
      <c r="M276" s="261"/>
    </row>
    <row r="277" spans="1:13">
      <c r="A277" s="34">
        <v>276</v>
      </c>
      <c r="B277" s="312" t="s">
        <v>7170</v>
      </c>
      <c r="C277" s="312" t="s">
        <v>7171</v>
      </c>
      <c r="D277" s="28" t="s">
        <v>7470</v>
      </c>
      <c r="E277" s="261" t="s">
        <v>7471</v>
      </c>
      <c r="F277" s="261" t="s">
        <v>6996</v>
      </c>
      <c r="G277" s="261" t="s">
        <v>6997</v>
      </c>
      <c r="H277" s="261"/>
      <c r="I277" s="261"/>
      <c r="J277" s="261"/>
      <c r="K277" s="261"/>
      <c r="L277" s="261"/>
      <c r="M277" s="261"/>
    </row>
    <row r="278" spans="1:13">
      <c r="A278" s="34">
        <v>277</v>
      </c>
      <c r="B278" s="312" t="s">
        <v>7170</v>
      </c>
      <c r="C278" s="312" t="s">
        <v>7171</v>
      </c>
      <c r="D278" s="28" t="s">
        <v>7472</v>
      </c>
      <c r="E278" s="261" t="s">
        <v>7473</v>
      </c>
      <c r="F278" s="261" t="s">
        <v>6996</v>
      </c>
      <c r="G278" s="261" t="s">
        <v>6997</v>
      </c>
      <c r="H278" s="261"/>
      <c r="I278" s="261"/>
      <c r="J278" s="261"/>
      <c r="K278" s="261"/>
      <c r="L278" s="261"/>
      <c r="M278" s="261"/>
    </row>
    <row r="279" spans="1:13">
      <c r="A279" s="34">
        <v>278</v>
      </c>
      <c r="B279" s="312" t="s">
        <v>7170</v>
      </c>
      <c r="C279" s="312" t="s">
        <v>7171</v>
      </c>
      <c r="D279" s="28" t="s">
        <v>7474</v>
      </c>
      <c r="E279" s="261" t="s">
        <v>7475</v>
      </c>
      <c r="F279" s="261" t="s">
        <v>6996</v>
      </c>
      <c r="G279" s="261" t="s">
        <v>6997</v>
      </c>
      <c r="H279" s="261"/>
      <c r="I279" s="261"/>
      <c r="J279" s="261"/>
      <c r="K279" s="261"/>
      <c r="L279" s="261"/>
      <c r="M279" s="261"/>
    </row>
    <row r="280" spans="1:13">
      <c r="A280" s="34">
        <v>279</v>
      </c>
      <c r="B280" s="312" t="s">
        <v>7170</v>
      </c>
      <c r="C280" s="312" t="s">
        <v>7171</v>
      </c>
      <c r="D280" s="28" t="s">
        <v>7476</v>
      </c>
      <c r="E280" s="261" t="s">
        <v>7477</v>
      </c>
      <c r="F280" s="261" t="s">
        <v>6996</v>
      </c>
      <c r="G280" s="261" t="s">
        <v>6997</v>
      </c>
      <c r="H280" s="261"/>
      <c r="I280" s="261"/>
      <c r="J280" s="261"/>
      <c r="K280" s="261"/>
      <c r="L280" s="261"/>
      <c r="M280" s="261"/>
    </row>
    <row r="281" spans="1:13">
      <c r="A281" s="34">
        <v>280</v>
      </c>
      <c r="B281" s="312" t="s">
        <v>7170</v>
      </c>
      <c r="C281" s="312" t="s">
        <v>7171</v>
      </c>
      <c r="D281" s="28" t="s">
        <v>7478</v>
      </c>
      <c r="E281" s="261" t="s">
        <v>7479</v>
      </c>
      <c r="F281" s="261" t="s">
        <v>6996</v>
      </c>
      <c r="G281" s="261" t="s">
        <v>6997</v>
      </c>
      <c r="H281" s="261"/>
      <c r="I281" s="261"/>
      <c r="J281" s="261"/>
      <c r="K281" s="261"/>
      <c r="L281" s="261"/>
      <c r="M281" s="261"/>
    </row>
    <row r="282" spans="1:13">
      <c r="A282" s="34">
        <v>281</v>
      </c>
      <c r="B282" s="312" t="s">
        <v>7170</v>
      </c>
      <c r="C282" s="312" t="s">
        <v>7171</v>
      </c>
      <c r="D282" s="28" t="s">
        <v>7480</v>
      </c>
      <c r="E282" s="261" t="s">
        <v>7481</v>
      </c>
      <c r="F282" s="261" t="s">
        <v>6996</v>
      </c>
      <c r="G282" s="261" t="s">
        <v>6997</v>
      </c>
      <c r="H282" s="261"/>
      <c r="I282" s="261"/>
      <c r="J282" s="261"/>
      <c r="K282" s="261"/>
      <c r="L282" s="261"/>
      <c r="M282" s="261"/>
    </row>
    <row r="283" spans="1:13">
      <c r="A283" s="34">
        <v>282</v>
      </c>
      <c r="B283" s="312" t="s">
        <v>7170</v>
      </c>
      <c r="C283" s="312" t="s">
        <v>7171</v>
      </c>
      <c r="D283" s="28" t="s">
        <v>7482</v>
      </c>
      <c r="E283" s="261" t="s">
        <v>7483</v>
      </c>
      <c r="F283" s="261" t="s">
        <v>6996</v>
      </c>
      <c r="G283" s="261" t="s">
        <v>6997</v>
      </c>
      <c r="H283" s="261"/>
      <c r="I283" s="261"/>
      <c r="J283" s="261"/>
      <c r="K283" s="261"/>
      <c r="L283" s="261"/>
      <c r="M283" s="261"/>
    </row>
    <row r="284" spans="1:13">
      <c r="A284" s="34">
        <v>283</v>
      </c>
      <c r="B284" s="312" t="s">
        <v>7170</v>
      </c>
      <c r="C284" s="312" t="s">
        <v>7171</v>
      </c>
      <c r="D284" s="28" t="s">
        <v>7484</v>
      </c>
      <c r="E284" s="261" t="s">
        <v>7485</v>
      </c>
      <c r="F284" s="261" t="s">
        <v>6996</v>
      </c>
      <c r="G284" s="261" t="s">
        <v>6997</v>
      </c>
      <c r="H284" s="261"/>
      <c r="I284" s="261"/>
      <c r="J284" s="261"/>
      <c r="K284" s="261"/>
      <c r="L284" s="261"/>
      <c r="M284" s="261"/>
    </row>
    <row r="285" spans="1:13">
      <c r="A285" s="34">
        <v>284</v>
      </c>
      <c r="B285" s="312" t="s">
        <v>7170</v>
      </c>
      <c r="C285" s="312" t="s">
        <v>7171</v>
      </c>
      <c r="D285" s="28" t="s">
        <v>7486</v>
      </c>
      <c r="E285" s="261" t="s">
        <v>7487</v>
      </c>
      <c r="F285" s="261" t="s">
        <v>6996</v>
      </c>
      <c r="G285" s="261" t="s">
        <v>6997</v>
      </c>
      <c r="H285" s="261"/>
      <c r="I285" s="261"/>
      <c r="J285" s="261"/>
      <c r="K285" s="261"/>
      <c r="L285" s="261"/>
      <c r="M285" s="261"/>
    </row>
    <row r="286" spans="1:13">
      <c r="A286" s="34">
        <v>285</v>
      </c>
      <c r="B286" s="312" t="s">
        <v>7170</v>
      </c>
      <c r="C286" s="312" t="s">
        <v>7171</v>
      </c>
      <c r="D286" s="28" t="s">
        <v>7488</v>
      </c>
      <c r="E286" s="261" t="s">
        <v>7489</v>
      </c>
      <c r="F286" s="261" t="s">
        <v>6996</v>
      </c>
      <c r="G286" s="261" t="s">
        <v>6997</v>
      </c>
      <c r="H286" s="261"/>
      <c r="I286" s="261"/>
      <c r="J286" s="261"/>
      <c r="K286" s="261"/>
      <c r="L286" s="261"/>
      <c r="M286" s="261"/>
    </row>
    <row r="287" spans="1:13">
      <c r="A287" s="34">
        <v>286</v>
      </c>
      <c r="B287" s="312" t="s">
        <v>7170</v>
      </c>
      <c r="C287" s="312" t="s">
        <v>7171</v>
      </c>
      <c r="D287" s="28" t="s">
        <v>7490</v>
      </c>
      <c r="E287" s="261" t="s">
        <v>7491</v>
      </c>
      <c r="F287" s="261" t="s">
        <v>6996</v>
      </c>
      <c r="G287" s="261" t="s">
        <v>6997</v>
      </c>
      <c r="H287" s="261"/>
      <c r="I287" s="261"/>
      <c r="J287" s="261"/>
      <c r="K287" s="261"/>
      <c r="L287" s="261"/>
      <c r="M287" s="261"/>
    </row>
    <row r="288" spans="1:13">
      <c r="A288" s="34">
        <v>287</v>
      </c>
      <c r="B288" s="312" t="s">
        <v>7170</v>
      </c>
      <c r="C288" s="312" t="s">
        <v>7171</v>
      </c>
      <c r="D288" s="28" t="s">
        <v>7492</v>
      </c>
      <c r="E288" s="261" t="s">
        <v>7493</v>
      </c>
      <c r="F288" s="261" t="s">
        <v>6996</v>
      </c>
      <c r="G288" s="261" t="s">
        <v>6997</v>
      </c>
      <c r="H288" s="261"/>
      <c r="I288" s="261"/>
      <c r="J288" s="261"/>
      <c r="K288" s="261"/>
      <c r="L288" s="261"/>
      <c r="M288" s="261"/>
    </row>
    <row r="289" spans="1:13">
      <c r="A289" s="34">
        <v>288</v>
      </c>
      <c r="B289" s="312" t="s">
        <v>7170</v>
      </c>
      <c r="C289" s="312" t="s">
        <v>7171</v>
      </c>
      <c r="D289" s="28" t="s">
        <v>7494</v>
      </c>
      <c r="E289" s="261" t="s">
        <v>7495</v>
      </c>
      <c r="F289" s="261" t="s">
        <v>6996</v>
      </c>
      <c r="G289" s="261" t="s">
        <v>6997</v>
      </c>
      <c r="H289" s="261"/>
      <c r="I289" s="261"/>
      <c r="J289" s="261"/>
      <c r="K289" s="261"/>
      <c r="L289" s="261"/>
      <c r="M289" s="261"/>
    </row>
    <row r="290" spans="1:13">
      <c r="A290" s="34">
        <v>289</v>
      </c>
      <c r="B290" s="312" t="s">
        <v>7170</v>
      </c>
      <c r="C290" s="312" t="s">
        <v>7171</v>
      </c>
      <c r="D290" s="28" t="s">
        <v>7496</v>
      </c>
      <c r="E290" s="261" t="s">
        <v>7497</v>
      </c>
      <c r="F290" s="261" t="s">
        <v>6996</v>
      </c>
      <c r="G290" s="261" t="s">
        <v>6997</v>
      </c>
      <c r="H290" s="261"/>
      <c r="I290" s="261"/>
      <c r="J290" s="261"/>
      <c r="K290" s="261"/>
      <c r="L290" s="261"/>
      <c r="M290" s="261"/>
    </row>
    <row r="291" spans="1:13">
      <c r="A291" s="34">
        <v>290</v>
      </c>
      <c r="B291" s="312" t="s">
        <v>7170</v>
      </c>
      <c r="C291" s="312" t="s">
        <v>7171</v>
      </c>
      <c r="D291" s="28" t="s">
        <v>7498</v>
      </c>
      <c r="E291" s="261" t="s">
        <v>7499</v>
      </c>
      <c r="F291" s="261" t="s">
        <v>6996</v>
      </c>
      <c r="G291" s="261" t="s">
        <v>6997</v>
      </c>
      <c r="H291" s="261"/>
      <c r="I291" s="261"/>
      <c r="J291" s="261"/>
      <c r="K291" s="261"/>
      <c r="L291" s="261"/>
      <c r="M291" s="261"/>
    </row>
    <row r="292" spans="1:13">
      <c r="A292" s="34">
        <v>291</v>
      </c>
      <c r="B292" s="312" t="s">
        <v>7170</v>
      </c>
      <c r="C292" s="312" t="s">
        <v>7171</v>
      </c>
      <c r="D292" s="28" t="s">
        <v>7500</v>
      </c>
      <c r="E292" s="261" t="s">
        <v>7501</v>
      </c>
      <c r="F292" s="261" t="s">
        <v>6996</v>
      </c>
      <c r="G292" s="261" t="s">
        <v>6997</v>
      </c>
      <c r="H292" s="261"/>
      <c r="I292" s="261"/>
      <c r="J292" s="261"/>
      <c r="K292" s="261"/>
      <c r="L292" s="261"/>
      <c r="M292" s="261"/>
    </row>
    <row r="293" spans="1:13">
      <c r="A293" s="34">
        <v>292</v>
      </c>
      <c r="B293" s="312" t="s">
        <v>7170</v>
      </c>
      <c r="C293" s="312" t="s">
        <v>7171</v>
      </c>
      <c r="D293" s="28" t="s">
        <v>7502</v>
      </c>
      <c r="E293" s="261" t="s">
        <v>7503</v>
      </c>
      <c r="F293" s="261" t="s">
        <v>6996</v>
      </c>
      <c r="G293" s="261" t="s">
        <v>6997</v>
      </c>
      <c r="H293" s="261"/>
      <c r="I293" s="261"/>
      <c r="J293" s="261"/>
      <c r="K293" s="261"/>
      <c r="L293" s="261"/>
      <c r="M293" s="261"/>
    </row>
    <row r="294" spans="1:13">
      <c r="A294" s="34">
        <v>293</v>
      </c>
      <c r="B294" s="312" t="s">
        <v>7170</v>
      </c>
      <c r="C294" s="312" t="s">
        <v>7171</v>
      </c>
      <c r="D294" s="28" t="s">
        <v>7504</v>
      </c>
      <c r="E294" s="261" t="s">
        <v>7505</v>
      </c>
      <c r="F294" s="261" t="s">
        <v>6996</v>
      </c>
      <c r="G294" s="261" t="s">
        <v>6997</v>
      </c>
      <c r="H294" s="261"/>
      <c r="I294" s="261"/>
      <c r="J294" s="261"/>
      <c r="K294" s="261"/>
      <c r="L294" s="261"/>
      <c r="M294" s="261"/>
    </row>
    <row r="295" spans="1:13">
      <c r="A295" s="34">
        <v>294</v>
      </c>
      <c r="B295" s="312" t="s">
        <v>7170</v>
      </c>
      <c r="C295" s="312" t="s">
        <v>7171</v>
      </c>
      <c r="D295" s="28" t="s">
        <v>7506</v>
      </c>
      <c r="E295" s="261" t="s">
        <v>7507</v>
      </c>
      <c r="F295" s="261" t="s">
        <v>6996</v>
      </c>
      <c r="G295" s="261" t="s">
        <v>6997</v>
      </c>
      <c r="H295" s="261"/>
      <c r="I295" s="261"/>
      <c r="J295" s="261"/>
      <c r="K295" s="261"/>
      <c r="L295" s="261"/>
      <c r="M295" s="261"/>
    </row>
    <row r="296" spans="1:13">
      <c r="A296" s="34">
        <v>295</v>
      </c>
      <c r="B296" s="312" t="s">
        <v>7170</v>
      </c>
      <c r="C296" s="312" t="s">
        <v>7171</v>
      </c>
      <c r="D296" s="28" t="s">
        <v>7508</v>
      </c>
      <c r="E296" s="261" t="s">
        <v>7509</v>
      </c>
      <c r="F296" s="261" t="s">
        <v>6996</v>
      </c>
      <c r="G296" s="261" t="s">
        <v>6997</v>
      </c>
      <c r="H296" s="261"/>
      <c r="I296" s="261"/>
      <c r="J296" s="261"/>
      <c r="K296" s="261"/>
      <c r="L296" s="261"/>
      <c r="M296" s="261"/>
    </row>
    <row r="297" spans="1:13">
      <c r="A297" s="34">
        <v>296</v>
      </c>
      <c r="B297" s="312" t="s">
        <v>7170</v>
      </c>
      <c r="C297" s="312" t="s">
        <v>7171</v>
      </c>
      <c r="D297" s="28" t="s">
        <v>7510</v>
      </c>
      <c r="E297" s="261" t="s">
        <v>7511</v>
      </c>
      <c r="F297" s="261" t="s">
        <v>6996</v>
      </c>
      <c r="G297" s="261" t="s">
        <v>6997</v>
      </c>
      <c r="H297" s="261"/>
      <c r="I297" s="261"/>
      <c r="J297" s="261"/>
      <c r="K297" s="261"/>
      <c r="L297" s="261"/>
      <c r="M297" s="261"/>
    </row>
    <row r="298" spans="1:13">
      <c r="A298" s="34">
        <v>297</v>
      </c>
      <c r="B298" s="312" t="s">
        <v>7170</v>
      </c>
      <c r="C298" s="312" t="s">
        <v>7171</v>
      </c>
      <c r="D298" s="28" t="s">
        <v>7512</v>
      </c>
      <c r="E298" s="261" t="s">
        <v>7513</v>
      </c>
      <c r="F298" s="261" t="s">
        <v>6996</v>
      </c>
      <c r="G298" s="261" t="s">
        <v>6997</v>
      </c>
      <c r="H298" s="261"/>
      <c r="I298" s="261"/>
      <c r="J298" s="261"/>
      <c r="K298" s="261"/>
      <c r="L298" s="261"/>
      <c r="M298" s="261"/>
    </row>
    <row r="299" spans="1:13">
      <c r="A299" s="34">
        <v>298</v>
      </c>
      <c r="B299" s="312" t="s">
        <v>7170</v>
      </c>
      <c r="C299" s="312" t="s">
        <v>7171</v>
      </c>
      <c r="D299" s="28" t="s">
        <v>7514</v>
      </c>
      <c r="E299" s="261" t="s">
        <v>7515</v>
      </c>
      <c r="F299" s="261" t="s">
        <v>6996</v>
      </c>
      <c r="G299" s="261" t="s">
        <v>6997</v>
      </c>
      <c r="H299" s="261"/>
      <c r="I299" s="261"/>
      <c r="J299" s="261"/>
      <c r="K299" s="261"/>
      <c r="L299" s="261"/>
      <c r="M299" s="261"/>
    </row>
    <row r="300" spans="1:13">
      <c r="A300" s="34">
        <v>299</v>
      </c>
      <c r="B300" s="312" t="s">
        <v>7170</v>
      </c>
      <c r="C300" s="312" t="s">
        <v>7171</v>
      </c>
      <c r="D300" s="28" t="s">
        <v>7516</v>
      </c>
      <c r="E300" s="261" t="s">
        <v>7517</v>
      </c>
      <c r="F300" s="261" t="s">
        <v>6996</v>
      </c>
      <c r="G300" s="261" t="s">
        <v>6997</v>
      </c>
      <c r="H300" s="261"/>
      <c r="I300" s="261"/>
      <c r="J300" s="261"/>
      <c r="K300" s="261"/>
      <c r="L300" s="261"/>
      <c r="M300" s="261"/>
    </row>
    <row r="301" spans="1:13">
      <c r="A301" s="34">
        <v>300</v>
      </c>
      <c r="B301" s="312" t="s">
        <v>7170</v>
      </c>
      <c r="C301" s="312" t="s">
        <v>7171</v>
      </c>
      <c r="D301" s="28" t="s">
        <v>7518</v>
      </c>
      <c r="E301" s="261" t="s">
        <v>7519</v>
      </c>
      <c r="F301" s="261" t="s">
        <v>6996</v>
      </c>
      <c r="G301" s="261" t="s">
        <v>6997</v>
      </c>
      <c r="H301" s="261"/>
      <c r="I301" s="261"/>
      <c r="J301" s="261"/>
      <c r="K301" s="261"/>
      <c r="L301" s="261"/>
      <c r="M301" s="261"/>
    </row>
    <row r="302" spans="1:13">
      <c r="A302" s="34">
        <v>301</v>
      </c>
      <c r="B302" s="312" t="s">
        <v>7170</v>
      </c>
      <c r="C302" s="312" t="s">
        <v>7171</v>
      </c>
      <c r="D302" s="28" t="s">
        <v>7520</v>
      </c>
      <c r="E302" s="261" t="s">
        <v>7521</v>
      </c>
      <c r="F302" s="261" t="s">
        <v>6996</v>
      </c>
      <c r="G302" s="261" t="s">
        <v>6997</v>
      </c>
      <c r="H302" s="261"/>
      <c r="I302" s="261"/>
      <c r="J302" s="261"/>
      <c r="K302" s="261"/>
      <c r="L302" s="261"/>
      <c r="M302" s="261"/>
    </row>
    <row r="303" spans="1:13">
      <c r="A303" s="34">
        <v>302</v>
      </c>
      <c r="B303" s="312" t="s">
        <v>7170</v>
      </c>
      <c r="C303" s="312" t="s">
        <v>7171</v>
      </c>
      <c r="D303" s="28" t="s">
        <v>7522</v>
      </c>
      <c r="E303" s="261" t="s">
        <v>7523</v>
      </c>
      <c r="F303" s="261" t="s">
        <v>6996</v>
      </c>
      <c r="G303" s="261" t="s">
        <v>6997</v>
      </c>
      <c r="H303" s="261"/>
      <c r="I303" s="261"/>
      <c r="J303" s="261"/>
      <c r="K303" s="261"/>
      <c r="L303" s="261"/>
      <c r="M303" s="261"/>
    </row>
    <row r="304" spans="1:13">
      <c r="A304" s="34">
        <v>303</v>
      </c>
      <c r="B304" s="312" t="s">
        <v>7170</v>
      </c>
      <c r="C304" s="312" t="s">
        <v>7171</v>
      </c>
      <c r="D304" s="28" t="s">
        <v>7524</v>
      </c>
      <c r="E304" s="261" t="s">
        <v>7525</v>
      </c>
      <c r="F304" s="261" t="s">
        <v>6996</v>
      </c>
      <c r="G304" s="261" t="s">
        <v>6997</v>
      </c>
      <c r="H304" s="261"/>
      <c r="I304" s="261"/>
      <c r="J304" s="261"/>
      <c r="K304" s="261"/>
      <c r="L304" s="261"/>
      <c r="M304" s="261"/>
    </row>
    <row r="305" spans="1:13">
      <c r="A305" s="34">
        <v>304</v>
      </c>
      <c r="B305" s="312" t="s">
        <v>7170</v>
      </c>
      <c r="C305" s="312" t="s">
        <v>7171</v>
      </c>
      <c r="D305" s="28" t="s">
        <v>7526</v>
      </c>
      <c r="E305" s="261" t="s">
        <v>7527</v>
      </c>
      <c r="F305" s="261" t="s">
        <v>6996</v>
      </c>
      <c r="G305" s="261" t="s">
        <v>6997</v>
      </c>
      <c r="H305" s="261"/>
      <c r="I305" s="261"/>
      <c r="J305" s="261"/>
      <c r="K305" s="261"/>
      <c r="L305" s="261"/>
      <c r="M305" s="261"/>
    </row>
    <row r="306" spans="1:13">
      <c r="A306" s="34">
        <v>305</v>
      </c>
      <c r="B306" s="312" t="s">
        <v>7170</v>
      </c>
      <c r="C306" s="312" t="s">
        <v>7171</v>
      </c>
      <c r="D306" s="28" t="s">
        <v>7528</v>
      </c>
      <c r="E306" s="261" t="s">
        <v>7529</v>
      </c>
      <c r="F306" s="261" t="s">
        <v>6996</v>
      </c>
      <c r="G306" s="261" t="s">
        <v>6997</v>
      </c>
      <c r="H306" s="261"/>
      <c r="I306" s="261"/>
      <c r="J306" s="261"/>
      <c r="K306" s="261"/>
      <c r="L306" s="261"/>
      <c r="M306" s="261"/>
    </row>
    <row r="307" spans="1:13">
      <c r="A307" s="34">
        <v>306</v>
      </c>
      <c r="B307" s="312" t="s">
        <v>7170</v>
      </c>
      <c r="C307" s="312" t="s">
        <v>7171</v>
      </c>
      <c r="D307" s="28" t="s">
        <v>7530</v>
      </c>
      <c r="E307" s="261" t="s">
        <v>7531</v>
      </c>
      <c r="F307" s="261" t="s">
        <v>6996</v>
      </c>
      <c r="G307" s="261" t="s">
        <v>6997</v>
      </c>
      <c r="H307" s="261"/>
      <c r="I307" s="261"/>
      <c r="J307" s="261"/>
      <c r="K307" s="261"/>
      <c r="L307" s="261"/>
      <c r="M307" s="261"/>
    </row>
    <row r="308" spans="1:13">
      <c r="A308" s="34">
        <v>307</v>
      </c>
      <c r="B308" s="312" t="s">
        <v>7170</v>
      </c>
      <c r="C308" s="312" t="s">
        <v>7171</v>
      </c>
      <c r="D308" s="28" t="s">
        <v>7532</v>
      </c>
      <c r="E308" s="261" t="s">
        <v>7533</v>
      </c>
      <c r="F308" s="261" t="s">
        <v>6996</v>
      </c>
      <c r="G308" s="261" t="s">
        <v>6997</v>
      </c>
      <c r="H308" s="261"/>
      <c r="I308" s="261"/>
      <c r="J308" s="261"/>
      <c r="K308" s="261"/>
      <c r="L308" s="261"/>
      <c r="M308" s="261"/>
    </row>
    <row r="309" spans="1:13">
      <c r="A309" s="34">
        <v>308</v>
      </c>
      <c r="B309" s="312" t="s">
        <v>7170</v>
      </c>
      <c r="C309" s="312" t="s">
        <v>7171</v>
      </c>
      <c r="D309" s="28" t="s">
        <v>7534</v>
      </c>
      <c r="E309" s="261" t="s">
        <v>7535</v>
      </c>
      <c r="F309" s="261" t="s">
        <v>6996</v>
      </c>
      <c r="G309" s="261" t="s">
        <v>6997</v>
      </c>
      <c r="H309" s="261"/>
      <c r="I309" s="261"/>
      <c r="J309" s="261"/>
      <c r="K309" s="261"/>
      <c r="L309" s="261"/>
      <c r="M309" s="261"/>
    </row>
    <row r="310" spans="1:13">
      <c r="A310" s="34">
        <v>309</v>
      </c>
      <c r="B310" s="312" t="s">
        <v>7170</v>
      </c>
      <c r="C310" s="312" t="s">
        <v>7171</v>
      </c>
      <c r="D310" s="28" t="s">
        <v>7536</v>
      </c>
      <c r="E310" s="261" t="s">
        <v>7537</v>
      </c>
      <c r="F310" s="261" t="s">
        <v>6996</v>
      </c>
      <c r="G310" s="261" t="s">
        <v>6997</v>
      </c>
      <c r="H310" s="261"/>
      <c r="I310" s="261"/>
      <c r="J310" s="261"/>
      <c r="K310" s="261"/>
      <c r="L310" s="261"/>
      <c r="M310" s="261"/>
    </row>
    <row r="311" spans="1:13">
      <c r="A311" s="34">
        <v>310</v>
      </c>
      <c r="B311" s="312" t="s">
        <v>7170</v>
      </c>
      <c r="C311" s="312" t="s">
        <v>7171</v>
      </c>
      <c r="D311" s="28" t="s">
        <v>7538</v>
      </c>
      <c r="E311" s="261" t="s">
        <v>7539</v>
      </c>
      <c r="F311" s="261" t="s">
        <v>6996</v>
      </c>
      <c r="G311" s="261" t="s">
        <v>6997</v>
      </c>
      <c r="H311" s="261"/>
      <c r="I311" s="261"/>
      <c r="J311" s="261"/>
      <c r="K311" s="261"/>
      <c r="L311" s="261"/>
      <c r="M311" s="261"/>
    </row>
    <row r="312" spans="1:13">
      <c r="A312" s="34">
        <v>311</v>
      </c>
      <c r="B312" s="312" t="s">
        <v>7170</v>
      </c>
      <c r="C312" s="312" t="s">
        <v>7171</v>
      </c>
      <c r="D312" s="28" t="s">
        <v>7540</v>
      </c>
      <c r="E312" s="261" t="s">
        <v>7541</v>
      </c>
      <c r="F312" s="261" t="s">
        <v>6996</v>
      </c>
      <c r="G312" s="261" t="s">
        <v>6997</v>
      </c>
      <c r="H312" s="261"/>
      <c r="I312" s="261"/>
      <c r="J312" s="261"/>
      <c r="K312" s="261"/>
      <c r="L312" s="261"/>
      <c r="M312" s="261"/>
    </row>
    <row r="313" spans="1:13">
      <c r="A313" s="34">
        <v>312</v>
      </c>
      <c r="B313" s="312" t="s">
        <v>7170</v>
      </c>
      <c r="C313" s="312" t="s">
        <v>7171</v>
      </c>
      <c r="D313" s="28" t="s">
        <v>7542</v>
      </c>
      <c r="E313" s="261" t="s">
        <v>7543</v>
      </c>
      <c r="F313" s="261" t="s">
        <v>6996</v>
      </c>
      <c r="G313" s="261" t="s">
        <v>6997</v>
      </c>
      <c r="H313" s="261"/>
      <c r="I313" s="261"/>
      <c r="J313" s="261"/>
      <c r="K313" s="261"/>
      <c r="L313" s="261"/>
      <c r="M313" s="261"/>
    </row>
    <row r="314" spans="1:13">
      <c r="A314" s="34">
        <v>313</v>
      </c>
      <c r="B314" s="312" t="s">
        <v>7170</v>
      </c>
      <c r="C314" s="312" t="s">
        <v>7171</v>
      </c>
      <c r="D314" s="28" t="s">
        <v>7544</v>
      </c>
      <c r="E314" s="261" t="s">
        <v>7545</v>
      </c>
      <c r="F314" s="261" t="s">
        <v>6996</v>
      </c>
      <c r="G314" s="261" t="s">
        <v>6997</v>
      </c>
      <c r="H314" s="261"/>
      <c r="I314" s="261"/>
      <c r="J314" s="261"/>
      <c r="K314" s="261"/>
      <c r="L314" s="261"/>
      <c r="M314" s="261"/>
    </row>
    <row r="315" spans="1:13">
      <c r="A315" s="34">
        <v>314</v>
      </c>
      <c r="B315" s="312" t="s">
        <v>7170</v>
      </c>
      <c r="C315" s="312" t="s">
        <v>7171</v>
      </c>
      <c r="D315" s="28" t="s">
        <v>7546</v>
      </c>
      <c r="E315" s="261" t="s">
        <v>7547</v>
      </c>
      <c r="F315" s="261" t="s">
        <v>6996</v>
      </c>
      <c r="G315" s="261" t="s">
        <v>6997</v>
      </c>
      <c r="H315" s="261"/>
      <c r="I315" s="261"/>
      <c r="J315" s="261"/>
      <c r="K315" s="261"/>
      <c r="L315" s="261"/>
      <c r="M315" s="261"/>
    </row>
    <row r="316" spans="1:13">
      <c r="A316" s="34">
        <v>315</v>
      </c>
      <c r="B316" s="312" t="s">
        <v>7170</v>
      </c>
      <c r="C316" s="312" t="s">
        <v>7171</v>
      </c>
      <c r="D316" s="28" t="s">
        <v>7548</v>
      </c>
      <c r="E316" s="261" t="s">
        <v>7549</v>
      </c>
      <c r="F316" s="261" t="s">
        <v>6996</v>
      </c>
      <c r="G316" s="261" t="s">
        <v>6997</v>
      </c>
      <c r="H316" s="261"/>
      <c r="I316" s="261"/>
      <c r="J316" s="261"/>
      <c r="K316" s="261"/>
      <c r="L316" s="261"/>
      <c r="M316" s="261"/>
    </row>
    <row r="317" spans="1:13">
      <c r="A317" s="34">
        <v>316</v>
      </c>
      <c r="B317" s="312" t="s">
        <v>7170</v>
      </c>
      <c r="C317" s="312" t="s">
        <v>7171</v>
      </c>
      <c r="D317" s="28" t="s">
        <v>7550</v>
      </c>
      <c r="E317" s="261" t="s">
        <v>7551</v>
      </c>
      <c r="F317" s="261" t="s">
        <v>6996</v>
      </c>
      <c r="G317" s="261" t="s">
        <v>6997</v>
      </c>
      <c r="H317" s="261"/>
      <c r="I317" s="261"/>
      <c r="J317" s="261"/>
      <c r="K317" s="261"/>
      <c r="L317" s="261"/>
      <c r="M317" s="261"/>
    </row>
    <row r="318" spans="1:13">
      <c r="A318" s="34">
        <v>317</v>
      </c>
      <c r="B318" s="312" t="s">
        <v>7170</v>
      </c>
      <c r="C318" s="312" t="s">
        <v>7171</v>
      </c>
      <c r="D318" s="28" t="s">
        <v>7552</v>
      </c>
      <c r="E318" s="261" t="s">
        <v>7553</v>
      </c>
      <c r="F318" s="261" t="s">
        <v>6996</v>
      </c>
      <c r="G318" s="261" t="s">
        <v>6997</v>
      </c>
      <c r="H318" s="261"/>
      <c r="I318" s="261"/>
      <c r="J318" s="261"/>
      <c r="K318" s="261"/>
      <c r="L318" s="261"/>
      <c r="M318" s="261"/>
    </row>
    <row r="319" spans="1:13">
      <c r="A319" s="34">
        <v>318</v>
      </c>
      <c r="B319" s="312" t="s">
        <v>7170</v>
      </c>
      <c r="C319" s="312" t="s">
        <v>7171</v>
      </c>
      <c r="D319" s="28" t="s">
        <v>7554</v>
      </c>
      <c r="E319" s="261" t="s">
        <v>7555</v>
      </c>
      <c r="F319" s="261" t="s">
        <v>6996</v>
      </c>
      <c r="G319" s="261" t="s">
        <v>6997</v>
      </c>
      <c r="H319" s="261"/>
      <c r="I319" s="261"/>
      <c r="J319" s="261"/>
      <c r="K319" s="261"/>
      <c r="L319" s="261"/>
      <c r="M319" s="261"/>
    </row>
    <row r="320" spans="1:13">
      <c r="A320" s="34">
        <v>319</v>
      </c>
      <c r="B320" s="312" t="s">
        <v>7170</v>
      </c>
      <c r="C320" s="312" t="s">
        <v>7171</v>
      </c>
      <c r="D320" s="28" t="s">
        <v>7556</v>
      </c>
      <c r="E320" s="261" t="s">
        <v>7557</v>
      </c>
      <c r="F320" s="261" t="s">
        <v>6996</v>
      </c>
      <c r="G320" s="261" t="s">
        <v>6997</v>
      </c>
      <c r="H320" s="261"/>
      <c r="I320" s="261"/>
      <c r="J320" s="261"/>
      <c r="K320" s="261"/>
      <c r="L320" s="261"/>
      <c r="M320" s="261"/>
    </row>
    <row r="321" spans="1:13">
      <c r="A321" s="34">
        <v>320</v>
      </c>
      <c r="B321" s="312" t="s">
        <v>7170</v>
      </c>
      <c r="C321" s="312" t="s">
        <v>7171</v>
      </c>
      <c r="D321" s="28" t="s">
        <v>7558</v>
      </c>
      <c r="E321" s="261" t="s">
        <v>7559</v>
      </c>
      <c r="F321" s="261" t="s">
        <v>6996</v>
      </c>
      <c r="G321" s="261" t="s">
        <v>6997</v>
      </c>
      <c r="H321" s="261"/>
      <c r="I321" s="261"/>
      <c r="J321" s="261"/>
      <c r="K321" s="261"/>
      <c r="L321" s="261"/>
      <c r="M321" s="261"/>
    </row>
    <row r="322" spans="1:13">
      <c r="A322" s="34">
        <v>321</v>
      </c>
      <c r="B322" s="312" t="s">
        <v>7170</v>
      </c>
      <c r="C322" s="312" t="s">
        <v>7171</v>
      </c>
      <c r="D322" s="28" t="s">
        <v>7560</v>
      </c>
      <c r="E322" s="261" t="s">
        <v>7561</v>
      </c>
      <c r="F322" s="261" t="s">
        <v>6996</v>
      </c>
      <c r="G322" s="261" t="s">
        <v>6997</v>
      </c>
      <c r="H322" s="261"/>
      <c r="I322" s="261"/>
      <c r="J322" s="261"/>
      <c r="K322" s="261"/>
      <c r="L322" s="261"/>
      <c r="M322" s="261"/>
    </row>
    <row r="323" spans="1:13">
      <c r="A323" s="34">
        <v>322</v>
      </c>
      <c r="B323" s="312" t="s">
        <v>7170</v>
      </c>
      <c r="C323" s="312" t="s">
        <v>7171</v>
      </c>
      <c r="D323" s="28" t="s">
        <v>7562</v>
      </c>
      <c r="E323" s="261" t="s">
        <v>7563</v>
      </c>
      <c r="F323" s="261" t="s">
        <v>6996</v>
      </c>
      <c r="G323" s="261" t="s">
        <v>6997</v>
      </c>
      <c r="H323" s="261"/>
      <c r="I323" s="261"/>
      <c r="J323" s="261"/>
      <c r="K323" s="261"/>
      <c r="L323" s="261"/>
      <c r="M323" s="261"/>
    </row>
    <row r="324" spans="1:13">
      <c r="A324" s="34">
        <v>323</v>
      </c>
      <c r="B324" s="312" t="s">
        <v>7170</v>
      </c>
      <c r="C324" s="312" t="s">
        <v>7171</v>
      </c>
      <c r="D324" s="28" t="s">
        <v>7564</v>
      </c>
      <c r="E324" s="261" t="s">
        <v>7565</v>
      </c>
      <c r="F324" s="261" t="s">
        <v>6996</v>
      </c>
      <c r="G324" s="261" t="s">
        <v>6997</v>
      </c>
      <c r="H324" s="261"/>
      <c r="I324" s="261"/>
      <c r="J324" s="261"/>
      <c r="K324" s="261"/>
      <c r="L324" s="261"/>
      <c r="M324" s="261"/>
    </row>
    <row r="325" spans="1:13">
      <c r="A325" s="34">
        <v>324</v>
      </c>
      <c r="B325" s="312" t="s">
        <v>7170</v>
      </c>
      <c r="C325" s="312" t="s">
        <v>7171</v>
      </c>
      <c r="D325" s="28" t="s">
        <v>7566</v>
      </c>
      <c r="E325" s="261" t="s">
        <v>7567</v>
      </c>
      <c r="F325" s="261" t="s">
        <v>6996</v>
      </c>
      <c r="G325" s="261" t="s">
        <v>6997</v>
      </c>
      <c r="H325" s="261"/>
      <c r="I325" s="261"/>
      <c r="J325" s="261"/>
      <c r="K325" s="261"/>
      <c r="L325" s="261"/>
      <c r="M325" s="261"/>
    </row>
    <row r="326" spans="1:13">
      <c r="A326" s="34">
        <v>325</v>
      </c>
      <c r="B326" s="312" t="s">
        <v>7170</v>
      </c>
      <c r="C326" s="312" t="s">
        <v>7171</v>
      </c>
      <c r="D326" s="28" t="s">
        <v>7568</v>
      </c>
      <c r="E326" s="261" t="s">
        <v>7569</v>
      </c>
      <c r="F326" s="261" t="s">
        <v>6996</v>
      </c>
      <c r="G326" s="261" t="s">
        <v>6997</v>
      </c>
      <c r="H326" s="261"/>
      <c r="I326" s="261"/>
      <c r="J326" s="261"/>
      <c r="K326" s="261"/>
      <c r="L326" s="261"/>
      <c r="M326" s="261"/>
    </row>
    <row r="327" spans="1:13">
      <c r="A327" s="34">
        <v>326</v>
      </c>
      <c r="B327" s="312" t="s">
        <v>7170</v>
      </c>
      <c r="C327" s="312" t="s">
        <v>7171</v>
      </c>
      <c r="D327" s="28" t="s">
        <v>7570</v>
      </c>
      <c r="E327" s="261" t="s">
        <v>7571</v>
      </c>
      <c r="F327" s="261" t="s">
        <v>6996</v>
      </c>
      <c r="G327" s="261" t="s">
        <v>6997</v>
      </c>
      <c r="H327" s="261"/>
      <c r="I327" s="261"/>
      <c r="J327" s="261"/>
      <c r="K327" s="261"/>
      <c r="L327" s="261"/>
      <c r="M327" s="261"/>
    </row>
    <row r="328" spans="1:13">
      <c r="A328" s="34">
        <v>327</v>
      </c>
      <c r="B328" s="312" t="s">
        <v>7170</v>
      </c>
      <c r="C328" s="312" t="s">
        <v>7171</v>
      </c>
      <c r="D328" s="28" t="s">
        <v>7572</v>
      </c>
      <c r="E328" s="261" t="s">
        <v>7573</v>
      </c>
      <c r="F328" s="261" t="s">
        <v>6996</v>
      </c>
      <c r="G328" s="261" t="s">
        <v>6997</v>
      </c>
      <c r="H328" s="261"/>
      <c r="I328" s="261"/>
      <c r="J328" s="261"/>
      <c r="K328" s="261"/>
      <c r="L328" s="261"/>
      <c r="M328" s="261"/>
    </row>
    <row r="329" spans="1:13">
      <c r="A329" s="34">
        <v>328</v>
      </c>
      <c r="B329" s="312" t="s">
        <v>7170</v>
      </c>
      <c r="C329" s="312" t="s">
        <v>7171</v>
      </c>
      <c r="D329" s="28" t="s">
        <v>7574</v>
      </c>
      <c r="E329" s="261" t="s">
        <v>7575</v>
      </c>
      <c r="F329" s="261" t="s">
        <v>6996</v>
      </c>
      <c r="G329" s="261" t="s">
        <v>6997</v>
      </c>
      <c r="H329" s="261"/>
      <c r="I329" s="261"/>
      <c r="J329" s="261"/>
      <c r="K329" s="261"/>
      <c r="L329" s="261"/>
      <c r="M329" s="261"/>
    </row>
    <row r="330" spans="1:13">
      <c r="A330" s="34">
        <v>329</v>
      </c>
      <c r="B330" s="312" t="s">
        <v>7170</v>
      </c>
      <c r="C330" s="312" t="s">
        <v>7171</v>
      </c>
      <c r="D330" s="28" t="s">
        <v>7576</v>
      </c>
      <c r="E330" s="261" t="s">
        <v>7577</v>
      </c>
      <c r="F330" s="261" t="s">
        <v>6996</v>
      </c>
      <c r="G330" s="261" t="s">
        <v>6997</v>
      </c>
      <c r="H330" s="261"/>
      <c r="I330" s="261"/>
      <c r="J330" s="261"/>
      <c r="K330" s="261"/>
      <c r="L330" s="261"/>
      <c r="M330" s="261"/>
    </row>
    <row r="331" spans="1:13">
      <c r="A331" s="34">
        <v>330</v>
      </c>
      <c r="B331" s="312" t="s">
        <v>7170</v>
      </c>
      <c r="C331" s="312" t="s">
        <v>7171</v>
      </c>
      <c r="D331" s="28" t="s">
        <v>7578</v>
      </c>
      <c r="E331" s="261" t="s">
        <v>7579</v>
      </c>
      <c r="F331" s="261" t="s">
        <v>6996</v>
      </c>
      <c r="G331" s="261" t="s">
        <v>6997</v>
      </c>
      <c r="H331" s="261"/>
      <c r="I331" s="261"/>
      <c r="J331" s="261"/>
      <c r="K331" s="261"/>
      <c r="L331" s="261"/>
      <c r="M331" s="261"/>
    </row>
    <row r="332" spans="1:13">
      <c r="A332" s="34">
        <v>331</v>
      </c>
      <c r="B332" s="312" t="s">
        <v>7170</v>
      </c>
      <c r="C332" s="312" t="s">
        <v>7171</v>
      </c>
      <c r="D332" s="28" t="s">
        <v>7580</v>
      </c>
      <c r="E332" s="261" t="s">
        <v>7581</v>
      </c>
      <c r="F332" s="261" t="s">
        <v>6996</v>
      </c>
      <c r="G332" s="261" t="s">
        <v>6997</v>
      </c>
      <c r="H332" s="261"/>
      <c r="I332" s="261"/>
      <c r="J332" s="261"/>
      <c r="K332" s="261"/>
      <c r="L332" s="261"/>
      <c r="M332" s="261"/>
    </row>
    <row r="333" spans="1:13">
      <c r="A333" s="34">
        <v>332</v>
      </c>
      <c r="B333" s="312" t="s">
        <v>7170</v>
      </c>
      <c r="C333" s="312" t="s">
        <v>7171</v>
      </c>
      <c r="D333" s="28" t="s">
        <v>7582</v>
      </c>
      <c r="E333" s="261" t="s">
        <v>7583</v>
      </c>
      <c r="F333" s="261" t="s">
        <v>6996</v>
      </c>
      <c r="G333" s="261" t="s">
        <v>6997</v>
      </c>
      <c r="H333" s="261"/>
      <c r="I333" s="261"/>
      <c r="J333" s="261"/>
      <c r="K333" s="261"/>
      <c r="L333" s="261"/>
      <c r="M333" s="261"/>
    </row>
    <row r="334" spans="1:13">
      <c r="A334" s="34">
        <v>333</v>
      </c>
      <c r="B334" s="312" t="s">
        <v>7170</v>
      </c>
      <c r="C334" s="312" t="s">
        <v>7171</v>
      </c>
      <c r="D334" s="28" t="s">
        <v>7584</v>
      </c>
      <c r="E334" s="261" t="s">
        <v>7585</v>
      </c>
      <c r="F334" s="261" t="s">
        <v>6996</v>
      </c>
      <c r="G334" s="261" t="s">
        <v>6997</v>
      </c>
      <c r="H334" s="261"/>
      <c r="I334" s="261"/>
      <c r="J334" s="261"/>
      <c r="K334" s="261"/>
      <c r="L334" s="261"/>
      <c r="M334" s="261"/>
    </row>
    <row r="335" spans="1:13">
      <c r="A335" s="34">
        <v>334</v>
      </c>
      <c r="B335" s="312" t="s">
        <v>7170</v>
      </c>
      <c r="C335" s="312" t="s">
        <v>7171</v>
      </c>
      <c r="D335" s="28" t="s">
        <v>7586</v>
      </c>
      <c r="E335" s="261" t="s">
        <v>7587</v>
      </c>
      <c r="F335" s="261" t="s">
        <v>6996</v>
      </c>
      <c r="G335" s="261" t="s">
        <v>6997</v>
      </c>
      <c r="H335" s="261"/>
      <c r="I335" s="261"/>
      <c r="J335" s="261"/>
      <c r="K335" s="261"/>
      <c r="L335" s="261"/>
      <c r="M335" s="261"/>
    </row>
    <row r="336" spans="1:13">
      <c r="A336" s="34">
        <v>335</v>
      </c>
      <c r="B336" s="312" t="s">
        <v>7170</v>
      </c>
      <c r="C336" s="312" t="s">
        <v>7171</v>
      </c>
      <c r="D336" s="28" t="s">
        <v>7588</v>
      </c>
      <c r="E336" s="261" t="s">
        <v>7589</v>
      </c>
      <c r="F336" s="261" t="s">
        <v>6996</v>
      </c>
      <c r="G336" s="261" t="s">
        <v>6997</v>
      </c>
      <c r="H336" s="261"/>
      <c r="I336" s="261"/>
      <c r="J336" s="261"/>
      <c r="K336" s="261"/>
      <c r="L336" s="261"/>
      <c r="M336" s="261"/>
    </row>
    <row r="337" spans="1:13">
      <c r="A337" s="34">
        <v>336</v>
      </c>
      <c r="B337" s="312" t="s">
        <v>7170</v>
      </c>
      <c r="C337" s="312" t="s">
        <v>7171</v>
      </c>
      <c r="D337" s="28" t="s">
        <v>7590</v>
      </c>
      <c r="E337" s="261" t="s">
        <v>7591</v>
      </c>
      <c r="F337" s="261" t="s">
        <v>6996</v>
      </c>
      <c r="G337" s="261" t="s">
        <v>6997</v>
      </c>
      <c r="H337" s="261"/>
      <c r="I337" s="261"/>
      <c r="J337" s="261"/>
      <c r="K337" s="261"/>
      <c r="L337" s="261"/>
      <c r="M337" s="261"/>
    </row>
    <row r="338" spans="1:13">
      <c r="A338" s="34">
        <v>337</v>
      </c>
      <c r="B338" s="312" t="s">
        <v>7170</v>
      </c>
      <c r="C338" s="312" t="s">
        <v>7171</v>
      </c>
      <c r="D338" s="28" t="s">
        <v>7592</v>
      </c>
      <c r="E338" s="261" t="s">
        <v>7593</v>
      </c>
      <c r="F338" s="261" t="s">
        <v>6996</v>
      </c>
      <c r="G338" s="261" t="s">
        <v>6997</v>
      </c>
      <c r="H338" s="261"/>
      <c r="I338" s="261"/>
      <c r="J338" s="261"/>
      <c r="K338" s="261"/>
      <c r="L338" s="261"/>
      <c r="M338" s="261"/>
    </row>
    <row r="339" spans="1:13">
      <c r="A339" s="34">
        <v>338</v>
      </c>
      <c r="B339" s="312" t="s">
        <v>7170</v>
      </c>
      <c r="C339" s="312" t="s">
        <v>7171</v>
      </c>
      <c r="D339" s="28" t="s">
        <v>7594</v>
      </c>
      <c r="E339" s="261" t="s">
        <v>7595</v>
      </c>
      <c r="F339" s="261" t="s">
        <v>6996</v>
      </c>
      <c r="G339" s="261" t="s">
        <v>6997</v>
      </c>
      <c r="H339" s="261"/>
      <c r="I339" s="261"/>
      <c r="J339" s="261"/>
      <c r="K339" s="261"/>
      <c r="L339" s="261"/>
      <c r="M339" s="261"/>
    </row>
    <row r="340" spans="1:13">
      <c r="A340" s="34">
        <v>339</v>
      </c>
      <c r="B340" s="312" t="s">
        <v>7170</v>
      </c>
      <c r="C340" s="312" t="s">
        <v>7171</v>
      </c>
      <c r="D340" s="28" t="s">
        <v>7596</v>
      </c>
      <c r="E340" s="261" t="s">
        <v>7597</v>
      </c>
      <c r="F340" s="261" t="s">
        <v>6996</v>
      </c>
      <c r="G340" s="261" t="s">
        <v>6997</v>
      </c>
      <c r="H340" s="261"/>
      <c r="I340" s="261"/>
      <c r="J340" s="261"/>
      <c r="K340" s="261"/>
      <c r="L340" s="261"/>
      <c r="M340" s="261"/>
    </row>
    <row r="341" spans="1:13">
      <c r="A341" s="34">
        <v>340</v>
      </c>
      <c r="B341" s="312" t="s">
        <v>7170</v>
      </c>
      <c r="C341" s="312" t="s">
        <v>7171</v>
      </c>
      <c r="D341" s="28" t="s">
        <v>7598</v>
      </c>
      <c r="E341" s="261" t="s">
        <v>7599</v>
      </c>
      <c r="F341" s="261" t="s">
        <v>6996</v>
      </c>
      <c r="G341" s="261" t="s">
        <v>6997</v>
      </c>
      <c r="H341" s="261"/>
      <c r="I341" s="261"/>
      <c r="J341" s="261"/>
      <c r="K341" s="261"/>
      <c r="L341" s="261"/>
      <c r="M341" s="261"/>
    </row>
    <row r="342" spans="1:13">
      <c r="A342" s="34">
        <v>341</v>
      </c>
      <c r="B342" s="312" t="s">
        <v>7170</v>
      </c>
      <c r="C342" s="312" t="s">
        <v>7171</v>
      </c>
      <c r="D342" s="28" t="s">
        <v>7600</v>
      </c>
      <c r="E342" s="261" t="s">
        <v>7601</v>
      </c>
      <c r="F342" s="261" t="s">
        <v>6996</v>
      </c>
      <c r="G342" s="261" t="s">
        <v>6997</v>
      </c>
      <c r="H342" s="261"/>
      <c r="I342" s="261"/>
      <c r="J342" s="261"/>
      <c r="K342" s="261"/>
      <c r="L342" s="261"/>
      <c r="M342" s="261"/>
    </row>
    <row r="343" spans="1:13">
      <c r="A343" s="34">
        <v>342</v>
      </c>
      <c r="B343" s="312" t="s">
        <v>7170</v>
      </c>
      <c r="C343" s="312" t="s">
        <v>7171</v>
      </c>
      <c r="D343" s="28" t="s">
        <v>7602</v>
      </c>
      <c r="E343" s="261" t="s">
        <v>7603</v>
      </c>
      <c r="F343" s="261" t="s">
        <v>6996</v>
      </c>
      <c r="G343" s="261" t="s">
        <v>6997</v>
      </c>
      <c r="H343" s="261"/>
      <c r="I343" s="261"/>
      <c r="J343" s="261"/>
      <c r="K343" s="261"/>
      <c r="L343" s="261"/>
      <c r="M343" s="261"/>
    </row>
    <row r="344" spans="1:13">
      <c r="A344" s="34">
        <v>343</v>
      </c>
      <c r="B344" s="312" t="s">
        <v>7170</v>
      </c>
      <c r="C344" s="312" t="s">
        <v>7171</v>
      </c>
      <c r="D344" s="28" t="s">
        <v>7604</v>
      </c>
      <c r="E344" s="261" t="s">
        <v>7605</v>
      </c>
      <c r="F344" s="261" t="s">
        <v>6996</v>
      </c>
      <c r="G344" s="261" t="s">
        <v>6997</v>
      </c>
      <c r="H344" s="261"/>
      <c r="I344" s="261"/>
      <c r="J344" s="261"/>
      <c r="K344" s="261"/>
      <c r="L344" s="261"/>
      <c r="M344" s="261"/>
    </row>
    <row r="345" spans="1:13">
      <c r="A345" s="34">
        <v>344</v>
      </c>
      <c r="B345" s="312" t="s">
        <v>7170</v>
      </c>
      <c r="C345" s="312" t="s">
        <v>7171</v>
      </c>
      <c r="D345" s="28" t="s">
        <v>7606</v>
      </c>
      <c r="E345" s="261" t="s">
        <v>7607</v>
      </c>
      <c r="F345" s="261" t="s">
        <v>6996</v>
      </c>
      <c r="G345" s="261" t="s">
        <v>6997</v>
      </c>
      <c r="H345" s="261"/>
      <c r="I345" s="261"/>
      <c r="J345" s="261"/>
      <c r="K345" s="261"/>
      <c r="L345" s="261"/>
      <c r="M345" s="261"/>
    </row>
    <row r="346" spans="1:13">
      <c r="A346" s="34">
        <v>345</v>
      </c>
      <c r="B346" s="312" t="s">
        <v>7170</v>
      </c>
      <c r="C346" s="312" t="s">
        <v>7171</v>
      </c>
      <c r="D346" s="28" t="s">
        <v>7608</v>
      </c>
      <c r="E346" s="261" t="s">
        <v>7609</v>
      </c>
      <c r="F346" s="261" t="s">
        <v>6996</v>
      </c>
      <c r="G346" s="261" t="s">
        <v>6997</v>
      </c>
      <c r="H346" s="261"/>
      <c r="I346" s="261"/>
      <c r="J346" s="261"/>
      <c r="K346" s="261"/>
      <c r="L346" s="261"/>
      <c r="M346" s="261"/>
    </row>
    <row r="347" spans="1:13">
      <c r="A347" s="34">
        <v>346</v>
      </c>
      <c r="B347" s="312" t="s">
        <v>7170</v>
      </c>
      <c r="C347" s="312" t="s">
        <v>7171</v>
      </c>
      <c r="D347" s="28" t="s">
        <v>7610</v>
      </c>
      <c r="E347" s="261" t="s">
        <v>7611</v>
      </c>
      <c r="F347" s="261" t="s">
        <v>6996</v>
      </c>
      <c r="G347" s="261" t="s">
        <v>6997</v>
      </c>
      <c r="H347" s="261"/>
      <c r="I347" s="261"/>
      <c r="J347" s="261"/>
      <c r="K347" s="261"/>
      <c r="L347" s="261"/>
      <c r="M347" s="261"/>
    </row>
    <row r="348" spans="1:13">
      <c r="A348" s="34">
        <v>347</v>
      </c>
      <c r="B348" s="312" t="s">
        <v>7170</v>
      </c>
      <c r="C348" s="312" t="s">
        <v>7171</v>
      </c>
      <c r="D348" s="28" t="s">
        <v>7612</v>
      </c>
      <c r="E348" s="261" t="s">
        <v>7613</v>
      </c>
      <c r="F348" s="261" t="s">
        <v>6996</v>
      </c>
      <c r="G348" s="261" t="s">
        <v>6997</v>
      </c>
      <c r="H348" s="261"/>
      <c r="I348" s="261"/>
      <c r="J348" s="261"/>
      <c r="K348" s="261"/>
      <c r="L348" s="261"/>
      <c r="M348" s="261"/>
    </row>
    <row r="349" spans="1:13">
      <c r="A349" s="34">
        <v>348</v>
      </c>
      <c r="B349" s="312" t="s">
        <v>7170</v>
      </c>
      <c r="C349" s="312" t="s">
        <v>7171</v>
      </c>
      <c r="D349" s="28" t="s">
        <v>7614</v>
      </c>
      <c r="E349" s="261" t="s">
        <v>7615</v>
      </c>
      <c r="F349" s="261" t="s">
        <v>6996</v>
      </c>
      <c r="G349" s="261" t="s">
        <v>6997</v>
      </c>
      <c r="H349" s="261"/>
      <c r="I349" s="261"/>
      <c r="J349" s="261"/>
      <c r="K349" s="261"/>
      <c r="L349" s="261"/>
      <c r="M349" s="261"/>
    </row>
    <row r="350" spans="1:13">
      <c r="A350" s="34">
        <v>349</v>
      </c>
      <c r="B350" s="312" t="s">
        <v>7170</v>
      </c>
      <c r="C350" s="312" t="s">
        <v>7171</v>
      </c>
      <c r="D350" s="28" t="s">
        <v>7616</v>
      </c>
      <c r="E350" s="261" t="s">
        <v>7617</v>
      </c>
      <c r="F350" s="261" t="s">
        <v>6996</v>
      </c>
      <c r="G350" s="261" t="s">
        <v>6997</v>
      </c>
      <c r="H350" s="261"/>
      <c r="I350" s="261"/>
      <c r="J350" s="261"/>
      <c r="K350" s="261"/>
      <c r="L350" s="261"/>
      <c r="M350" s="261"/>
    </row>
    <row r="351" spans="1:13">
      <c r="A351" s="34">
        <v>350</v>
      </c>
      <c r="B351" s="312" t="s">
        <v>7170</v>
      </c>
      <c r="C351" s="312" t="s">
        <v>7171</v>
      </c>
      <c r="D351" s="28" t="s">
        <v>7618</v>
      </c>
      <c r="E351" s="261" t="s">
        <v>7619</v>
      </c>
      <c r="F351" s="261" t="s">
        <v>6996</v>
      </c>
      <c r="G351" s="261" t="s">
        <v>6997</v>
      </c>
      <c r="H351" s="261"/>
      <c r="I351" s="261"/>
      <c r="J351" s="261"/>
      <c r="K351" s="261"/>
      <c r="L351" s="261"/>
      <c r="M351" s="261"/>
    </row>
    <row r="352" spans="1:13">
      <c r="A352" s="34">
        <v>351</v>
      </c>
      <c r="B352" s="312" t="s">
        <v>7170</v>
      </c>
      <c r="C352" s="312" t="s">
        <v>7171</v>
      </c>
      <c r="D352" s="28" t="s">
        <v>7620</v>
      </c>
      <c r="E352" s="261" t="s">
        <v>7621</v>
      </c>
      <c r="F352" s="261" t="s">
        <v>6996</v>
      </c>
      <c r="G352" s="261" t="s">
        <v>6997</v>
      </c>
      <c r="H352" s="261"/>
      <c r="I352" s="261"/>
      <c r="J352" s="261"/>
      <c r="K352" s="261"/>
      <c r="L352" s="261"/>
      <c r="M352" s="261"/>
    </row>
    <row r="353" spans="1:13">
      <c r="A353" s="34">
        <v>352</v>
      </c>
      <c r="B353" s="312" t="s">
        <v>7170</v>
      </c>
      <c r="C353" s="312" t="s">
        <v>7171</v>
      </c>
      <c r="D353" s="28" t="s">
        <v>7622</v>
      </c>
      <c r="E353" s="261" t="s">
        <v>7623</v>
      </c>
      <c r="F353" s="261" t="s">
        <v>6996</v>
      </c>
      <c r="G353" s="261" t="s">
        <v>6997</v>
      </c>
      <c r="H353" s="261"/>
      <c r="I353" s="261"/>
      <c r="J353" s="261"/>
      <c r="K353" s="261"/>
      <c r="L353" s="261"/>
      <c r="M353" s="261"/>
    </row>
    <row r="354" spans="1:13">
      <c r="A354" s="34">
        <v>353</v>
      </c>
      <c r="B354" s="312" t="s">
        <v>7170</v>
      </c>
      <c r="C354" s="312" t="s">
        <v>7171</v>
      </c>
      <c r="D354" s="28" t="s">
        <v>7624</v>
      </c>
      <c r="E354" s="261" t="s">
        <v>7625</v>
      </c>
      <c r="F354" s="261" t="s">
        <v>6996</v>
      </c>
      <c r="G354" s="261" t="s">
        <v>6997</v>
      </c>
      <c r="H354" s="261"/>
      <c r="I354" s="261"/>
      <c r="J354" s="261"/>
      <c r="K354" s="261"/>
      <c r="L354" s="261"/>
      <c r="M354" s="261"/>
    </row>
    <row r="355" spans="1:13">
      <c r="A355" s="34">
        <v>354</v>
      </c>
      <c r="B355" s="312" t="s">
        <v>7170</v>
      </c>
      <c r="C355" s="312" t="s">
        <v>7171</v>
      </c>
      <c r="D355" s="28" t="s">
        <v>7626</v>
      </c>
      <c r="E355" s="261" t="s">
        <v>7627</v>
      </c>
      <c r="F355" s="261" t="s">
        <v>6996</v>
      </c>
      <c r="G355" s="261" t="s">
        <v>6997</v>
      </c>
      <c r="H355" s="261"/>
      <c r="I355" s="261"/>
      <c r="J355" s="261"/>
      <c r="K355" s="261"/>
      <c r="L355" s="261"/>
      <c r="M355" s="261"/>
    </row>
    <row r="356" spans="1:13">
      <c r="A356" s="34">
        <v>355</v>
      </c>
      <c r="B356" s="312" t="s">
        <v>7170</v>
      </c>
      <c r="C356" s="312" t="s">
        <v>7171</v>
      </c>
      <c r="D356" s="28" t="s">
        <v>7628</v>
      </c>
      <c r="E356" s="261" t="s">
        <v>7629</v>
      </c>
      <c r="F356" s="261" t="s">
        <v>6996</v>
      </c>
      <c r="G356" s="261" t="s">
        <v>6997</v>
      </c>
      <c r="H356" s="261"/>
      <c r="I356" s="261"/>
      <c r="J356" s="261"/>
      <c r="K356" s="261"/>
      <c r="L356" s="261"/>
      <c r="M356" s="261"/>
    </row>
    <row r="357" spans="1:13">
      <c r="A357" s="34">
        <v>356</v>
      </c>
      <c r="B357" s="312" t="s">
        <v>7170</v>
      </c>
      <c r="C357" s="312" t="s">
        <v>7171</v>
      </c>
      <c r="D357" s="28" t="s">
        <v>7630</v>
      </c>
      <c r="E357" s="261" t="s">
        <v>7631</v>
      </c>
      <c r="F357" s="261" t="s">
        <v>6996</v>
      </c>
      <c r="G357" s="261" t="s">
        <v>6997</v>
      </c>
      <c r="H357" s="261"/>
      <c r="I357" s="261"/>
      <c r="J357" s="261"/>
      <c r="K357" s="261"/>
      <c r="L357" s="261"/>
      <c r="M357" s="261"/>
    </row>
    <row r="358" spans="1:13">
      <c r="A358" s="34">
        <v>357</v>
      </c>
      <c r="B358" s="312" t="s">
        <v>7170</v>
      </c>
      <c r="C358" s="312" t="s">
        <v>7171</v>
      </c>
      <c r="D358" s="28" t="s">
        <v>7632</v>
      </c>
      <c r="E358" s="261" t="s">
        <v>7633</v>
      </c>
      <c r="F358" s="261" t="s">
        <v>6996</v>
      </c>
      <c r="G358" s="261" t="s">
        <v>6997</v>
      </c>
      <c r="H358" s="261"/>
      <c r="I358" s="261"/>
      <c r="J358" s="261"/>
      <c r="K358" s="261"/>
      <c r="L358" s="261"/>
      <c r="M358" s="261"/>
    </row>
    <row r="359" spans="1:13">
      <c r="A359" s="34">
        <v>358</v>
      </c>
      <c r="B359" s="312" t="s">
        <v>7170</v>
      </c>
      <c r="C359" s="312" t="s">
        <v>7171</v>
      </c>
      <c r="D359" s="28" t="s">
        <v>7634</v>
      </c>
      <c r="E359" s="261" t="s">
        <v>7635</v>
      </c>
      <c r="F359" s="261" t="s">
        <v>6996</v>
      </c>
      <c r="G359" s="261" t="s">
        <v>6997</v>
      </c>
      <c r="H359" s="261"/>
      <c r="I359" s="261"/>
      <c r="J359" s="261"/>
      <c r="K359" s="261"/>
      <c r="L359" s="261"/>
      <c r="M359" s="261"/>
    </row>
    <row r="360" spans="1:13">
      <c r="A360" s="34">
        <v>359</v>
      </c>
      <c r="B360" s="312" t="s">
        <v>7170</v>
      </c>
      <c r="C360" s="312" t="s">
        <v>7171</v>
      </c>
      <c r="D360" s="28" t="s">
        <v>7636</v>
      </c>
      <c r="E360" s="261" t="s">
        <v>7637</v>
      </c>
      <c r="F360" s="261" t="s">
        <v>6996</v>
      </c>
      <c r="G360" s="261" t="s">
        <v>6997</v>
      </c>
      <c r="H360" s="261"/>
      <c r="I360" s="261"/>
      <c r="J360" s="261"/>
      <c r="K360" s="261"/>
      <c r="L360" s="261"/>
      <c r="M360" s="261"/>
    </row>
    <row r="361" spans="1:13">
      <c r="A361" s="34">
        <v>360</v>
      </c>
      <c r="B361" s="312" t="s">
        <v>7170</v>
      </c>
      <c r="C361" s="312" t="s">
        <v>7171</v>
      </c>
      <c r="D361" s="28" t="s">
        <v>7638</v>
      </c>
      <c r="E361" s="261" t="s">
        <v>7639</v>
      </c>
      <c r="F361" s="261" t="s">
        <v>6996</v>
      </c>
      <c r="G361" s="261" t="s">
        <v>6997</v>
      </c>
      <c r="H361" s="261"/>
      <c r="I361" s="261"/>
      <c r="J361" s="261"/>
      <c r="K361" s="261"/>
      <c r="L361" s="261"/>
      <c r="M361" s="261"/>
    </row>
    <row r="362" spans="1:13">
      <c r="A362" s="34">
        <v>361</v>
      </c>
      <c r="B362" s="312" t="s">
        <v>7170</v>
      </c>
      <c r="C362" s="312" t="s">
        <v>7171</v>
      </c>
      <c r="D362" s="28" t="s">
        <v>7640</v>
      </c>
      <c r="E362" s="261" t="s">
        <v>7641</v>
      </c>
      <c r="F362" s="261" t="s">
        <v>6996</v>
      </c>
      <c r="G362" s="261" t="s">
        <v>6997</v>
      </c>
      <c r="H362" s="261"/>
      <c r="I362" s="261"/>
      <c r="J362" s="261"/>
      <c r="K362" s="261"/>
      <c r="L362" s="261"/>
      <c r="M362" s="261"/>
    </row>
    <row r="363" spans="1:13">
      <c r="A363" s="34">
        <v>362</v>
      </c>
      <c r="B363" s="312" t="s">
        <v>7170</v>
      </c>
      <c r="C363" s="312" t="s">
        <v>7171</v>
      </c>
      <c r="D363" s="28" t="s">
        <v>7642</v>
      </c>
      <c r="E363" s="261" t="s">
        <v>7643</v>
      </c>
      <c r="F363" s="261" t="s">
        <v>6996</v>
      </c>
      <c r="G363" s="261" t="s">
        <v>6997</v>
      </c>
      <c r="H363" s="261"/>
      <c r="I363" s="261"/>
      <c r="J363" s="261"/>
      <c r="K363" s="261"/>
      <c r="L363" s="261"/>
      <c r="M363" s="261"/>
    </row>
    <row r="364" spans="1:13">
      <c r="A364" s="34">
        <v>363</v>
      </c>
      <c r="B364" s="312" t="s">
        <v>7170</v>
      </c>
      <c r="C364" s="312" t="s">
        <v>7171</v>
      </c>
      <c r="D364" s="28" t="s">
        <v>7644</v>
      </c>
      <c r="E364" s="261" t="s">
        <v>7645</v>
      </c>
      <c r="F364" s="261" t="s">
        <v>6996</v>
      </c>
      <c r="G364" s="261" t="s">
        <v>6997</v>
      </c>
      <c r="H364" s="261"/>
      <c r="I364" s="261"/>
      <c r="J364" s="261"/>
      <c r="K364" s="261"/>
      <c r="L364" s="261"/>
      <c r="M364" s="261"/>
    </row>
    <row r="365" spans="1:13">
      <c r="A365" s="34">
        <v>364</v>
      </c>
      <c r="B365" s="312" t="s">
        <v>7170</v>
      </c>
      <c r="C365" s="312" t="s">
        <v>7171</v>
      </c>
      <c r="D365" s="28" t="s">
        <v>7646</v>
      </c>
      <c r="E365" s="261" t="s">
        <v>7647</v>
      </c>
      <c r="F365" s="261" t="s">
        <v>6996</v>
      </c>
      <c r="G365" s="261" t="s">
        <v>6997</v>
      </c>
      <c r="H365" s="261"/>
      <c r="I365" s="261"/>
      <c r="J365" s="261"/>
      <c r="K365" s="261"/>
      <c r="L365" s="261"/>
      <c r="M365" s="261"/>
    </row>
    <row r="366" spans="1:13">
      <c r="A366" s="34">
        <v>365</v>
      </c>
      <c r="B366" s="312" t="s">
        <v>7170</v>
      </c>
      <c r="C366" s="312" t="s">
        <v>7171</v>
      </c>
      <c r="D366" s="28" t="s">
        <v>7648</v>
      </c>
      <c r="E366" s="261" t="s">
        <v>7649</v>
      </c>
      <c r="F366" s="261" t="s">
        <v>6996</v>
      </c>
      <c r="G366" s="261" t="s">
        <v>6997</v>
      </c>
      <c r="H366" s="261"/>
      <c r="I366" s="261"/>
      <c r="J366" s="261"/>
      <c r="K366" s="261"/>
      <c r="L366" s="261"/>
      <c r="M366" s="261"/>
    </row>
    <row r="367" spans="1:13">
      <c r="A367" s="34">
        <v>366</v>
      </c>
      <c r="B367" s="312" t="s">
        <v>7170</v>
      </c>
      <c r="C367" s="312" t="s">
        <v>7171</v>
      </c>
      <c r="D367" s="28" t="s">
        <v>7650</v>
      </c>
      <c r="E367" s="261" t="s">
        <v>7651</v>
      </c>
      <c r="F367" s="261" t="s">
        <v>6996</v>
      </c>
      <c r="G367" s="261" t="s">
        <v>6997</v>
      </c>
      <c r="H367" s="261"/>
      <c r="I367" s="261"/>
      <c r="J367" s="261"/>
      <c r="K367" s="261"/>
      <c r="L367" s="261"/>
      <c r="M367" s="261"/>
    </row>
    <row r="368" spans="1:13">
      <c r="A368" s="34">
        <v>367</v>
      </c>
      <c r="B368" s="312" t="s">
        <v>7170</v>
      </c>
      <c r="C368" s="312" t="s">
        <v>7171</v>
      </c>
      <c r="D368" s="28" t="s">
        <v>7652</v>
      </c>
      <c r="E368" s="261" t="s">
        <v>7653</v>
      </c>
      <c r="F368" s="261" t="s">
        <v>6996</v>
      </c>
      <c r="G368" s="261" t="s">
        <v>6997</v>
      </c>
      <c r="H368" s="261"/>
      <c r="I368" s="261"/>
      <c r="J368" s="261"/>
      <c r="K368" s="261"/>
      <c r="L368" s="261"/>
      <c r="M368" s="261"/>
    </row>
    <row r="369" spans="1:13">
      <c r="A369" s="34">
        <v>368</v>
      </c>
      <c r="B369" s="312" t="s">
        <v>7170</v>
      </c>
      <c r="C369" s="312" t="s">
        <v>7171</v>
      </c>
      <c r="D369" s="28" t="s">
        <v>7654</v>
      </c>
      <c r="E369" s="261" t="s">
        <v>7655</v>
      </c>
      <c r="F369" s="261" t="s">
        <v>6996</v>
      </c>
      <c r="G369" s="261" t="s">
        <v>6997</v>
      </c>
      <c r="H369" s="261"/>
      <c r="I369" s="261"/>
      <c r="J369" s="261"/>
      <c r="K369" s="261"/>
      <c r="L369" s="261"/>
      <c r="M369" s="261"/>
    </row>
    <row r="370" spans="1:13">
      <c r="A370" s="34">
        <v>369</v>
      </c>
      <c r="B370" s="312" t="s">
        <v>7170</v>
      </c>
      <c r="C370" s="312" t="s">
        <v>7171</v>
      </c>
      <c r="D370" s="28" t="s">
        <v>7656</v>
      </c>
      <c r="E370" s="261" t="s">
        <v>7657</v>
      </c>
      <c r="F370" s="261" t="s">
        <v>6996</v>
      </c>
      <c r="G370" s="261" t="s">
        <v>6997</v>
      </c>
      <c r="H370" s="261"/>
      <c r="I370" s="261"/>
      <c r="J370" s="261"/>
      <c r="K370" s="261"/>
      <c r="L370" s="261"/>
      <c r="M370" s="261"/>
    </row>
    <row r="371" spans="1:13">
      <c r="A371" s="34">
        <v>370</v>
      </c>
      <c r="B371" s="312" t="s">
        <v>7170</v>
      </c>
      <c r="C371" s="312" t="s">
        <v>7171</v>
      </c>
      <c r="D371" s="28" t="s">
        <v>7658</v>
      </c>
      <c r="E371" s="261" t="s">
        <v>7659</v>
      </c>
      <c r="F371" s="261" t="s">
        <v>6996</v>
      </c>
      <c r="G371" s="261" t="s">
        <v>6997</v>
      </c>
      <c r="H371" s="261"/>
      <c r="I371" s="261"/>
      <c r="J371" s="261"/>
      <c r="K371" s="261"/>
      <c r="L371" s="261"/>
      <c r="M371" s="261"/>
    </row>
    <row r="372" spans="1:13">
      <c r="A372" s="34">
        <v>371</v>
      </c>
      <c r="B372" s="312" t="s">
        <v>7170</v>
      </c>
      <c r="C372" s="312" t="s">
        <v>7171</v>
      </c>
      <c r="D372" s="28" t="s">
        <v>7660</v>
      </c>
      <c r="E372" s="261" t="s">
        <v>7661</v>
      </c>
      <c r="F372" s="261" t="s">
        <v>6996</v>
      </c>
      <c r="G372" s="261" t="s">
        <v>6997</v>
      </c>
      <c r="H372" s="261"/>
      <c r="I372" s="261"/>
      <c r="J372" s="261"/>
      <c r="K372" s="261"/>
      <c r="L372" s="261"/>
      <c r="M372" s="261"/>
    </row>
    <row r="373" spans="1:13">
      <c r="A373" s="34">
        <v>372</v>
      </c>
      <c r="B373" s="312" t="s">
        <v>7170</v>
      </c>
      <c r="C373" s="312" t="s">
        <v>7171</v>
      </c>
      <c r="D373" s="28" t="s">
        <v>7662</v>
      </c>
      <c r="E373" s="261" t="s">
        <v>7663</v>
      </c>
      <c r="F373" s="261" t="s">
        <v>6996</v>
      </c>
      <c r="G373" s="261" t="s">
        <v>6997</v>
      </c>
      <c r="H373" s="261"/>
      <c r="I373" s="261"/>
      <c r="J373" s="261"/>
      <c r="K373" s="261"/>
      <c r="L373" s="261"/>
      <c r="M373" s="261"/>
    </row>
    <row r="374" spans="1:13">
      <c r="A374" s="34">
        <v>373</v>
      </c>
      <c r="B374" s="312" t="s">
        <v>7170</v>
      </c>
      <c r="C374" s="312" t="s">
        <v>7171</v>
      </c>
      <c r="D374" s="28" t="s">
        <v>7664</v>
      </c>
      <c r="E374" s="261" t="s">
        <v>7665</v>
      </c>
      <c r="F374" s="261" t="s">
        <v>6996</v>
      </c>
      <c r="G374" s="261" t="s">
        <v>6997</v>
      </c>
      <c r="H374" s="261"/>
      <c r="I374" s="261"/>
      <c r="J374" s="261"/>
      <c r="K374" s="261"/>
      <c r="L374" s="261"/>
      <c r="M374" s="261"/>
    </row>
    <row r="375" spans="1:13">
      <c r="A375" s="34">
        <v>374</v>
      </c>
      <c r="B375" s="312" t="s">
        <v>7170</v>
      </c>
      <c r="C375" s="312" t="s">
        <v>7171</v>
      </c>
      <c r="D375" s="28" t="s">
        <v>7666</v>
      </c>
      <c r="E375" s="261" t="s">
        <v>7667</v>
      </c>
      <c r="F375" s="261" t="s">
        <v>6996</v>
      </c>
      <c r="G375" s="261" t="s">
        <v>6997</v>
      </c>
      <c r="H375" s="261"/>
      <c r="I375" s="261"/>
      <c r="J375" s="261"/>
      <c r="K375" s="261"/>
      <c r="L375" s="261"/>
      <c r="M375" s="261"/>
    </row>
    <row r="376" spans="1:13">
      <c r="A376" s="34">
        <v>375</v>
      </c>
      <c r="B376" s="312" t="s">
        <v>7170</v>
      </c>
      <c r="C376" s="312" t="s">
        <v>7171</v>
      </c>
      <c r="D376" s="28" t="s">
        <v>7668</v>
      </c>
      <c r="E376" s="261" t="s">
        <v>7669</v>
      </c>
      <c r="F376" s="261" t="s">
        <v>6996</v>
      </c>
      <c r="G376" s="261" t="s">
        <v>6997</v>
      </c>
      <c r="H376" s="261"/>
      <c r="I376" s="261"/>
      <c r="J376" s="261"/>
      <c r="K376" s="261"/>
      <c r="L376" s="261"/>
      <c r="M376" s="261"/>
    </row>
    <row r="377" spans="1:13">
      <c r="A377" s="34">
        <v>376</v>
      </c>
      <c r="B377" s="312" t="s">
        <v>7170</v>
      </c>
      <c r="C377" s="312" t="s">
        <v>7171</v>
      </c>
      <c r="D377" s="28" t="s">
        <v>7670</v>
      </c>
      <c r="E377" s="261" t="s">
        <v>7671</v>
      </c>
      <c r="F377" s="261" t="s">
        <v>6996</v>
      </c>
      <c r="G377" s="261" t="s">
        <v>6997</v>
      </c>
      <c r="H377" s="261"/>
      <c r="I377" s="261"/>
      <c r="J377" s="261"/>
      <c r="K377" s="261"/>
      <c r="L377" s="261"/>
      <c r="M377" s="261"/>
    </row>
    <row r="378" spans="1:13">
      <c r="A378" s="34">
        <v>377</v>
      </c>
      <c r="B378" s="312" t="s">
        <v>7170</v>
      </c>
      <c r="C378" s="312" t="s">
        <v>7171</v>
      </c>
      <c r="D378" s="28" t="s">
        <v>7672</v>
      </c>
      <c r="E378" s="261" t="s">
        <v>7673</v>
      </c>
      <c r="F378" s="261" t="s">
        <v>6996</v>
      </c>
      <c r="G378" s="261" t="s">
        <v>6997</v>
      </c>
      <c r="H378" s="261"/>
      <c r="I378" s="261"/>
      <c r="J378" s="261"/>
      <c r="K378" s="261"/>
      <c r="L378" s="261"/>
      <c r="M378" s="261"/>
    </row>
    <row r="379" spans="1:13">
      <c r="A379" s="34">
        <v>378</v>
      </c>
      <c r="B379" s="312" t="s">
        <v>7170</v>
      </c>
      <c r="C379" s="312" t="s">
        <v>7171</v>
      </c>
      <c r="D379" s="28" t="s">
        <v>7674</v>
      </c>
      <c r="E379" s="261" t="s">
        <v>7675</v>
      </c>
      <c r="F379" s="261" t="s">
        <v>6996</v>
      </c>
      <c r="G379" s="261" t="s">
        <v>6997</v>
      </c>
      <c r="H379" s="261"/>
      <c r="I379" s="261"/>
      <c r="J379" s="261"/>
      <c r="K379" s="261"/>
      <c r="L379" s="261"/>
      <c r="M379" s="261"/>
    </row>
    <row r="380" spans="1:13">
      <c r="A380" s="34">
        <v>379</v>
      </c>
      <c r="B380" s="312" t="s">
        <v>7170</v>
      </c>
      <c r="C380" s="312" t="s">
        <v>7171</v>
      </c>
      <c r="D380" s="28" t="s">
        <v>7676</v>
      </c>
      <c r="E380" s="261" t="s">
        <v>7677</v>
      </c>
      <c r="F380" s="261" t="s">
        <v>6996</v>
      </c>
      <c r="G380" s="261" t="s">
        <v>6997</v>
      </c>
      <c r="H380" s="261"/>
      <c r="I380" s="261"/>
      <c r="J380" s="261"/>
      <c r="K380" s="261"/>
      <c r="L380" s="261"/>
      <c r="M380" s="261"/>
    </row>
    <row r="381" spans="1:13">
      <c r="A381" s="34">
        <v>380</v>
      </c>
      <c r="B381" s="312" t="s">
        <v>7170</v>
      </c>
      <c r="C381" s="312" t="s">
        <v>7171</v>
      </c>
      <c r="D381" s="28" t="s">
        <v>7678</v>
      </c>
      <c r="E381" s="261" t="s">
        <v>7679</v>
      </c>
      <c r="F381" s="261" t="s">
        <v>6996</v>
      </c>
      <c r="G381" s="261" t="s">
        <v>6997</v>
      </c>
      <c r="H381" s="261"/>
      <c r="I381" s="261"/>
      <c r="J381" s="261"/>
      <c r="K381" s="261"/>
      <c r="L381" s="261"/>
      <c r="M381" s="261"/>
    </row>
    <row r="382" spans="1:13">
      <c r="A382" s="34">
        <v>381</v>
      </c>
      <c r="B382" s="312" t="s">
        <v>7170</v>
      </c>
      <c r="C382" s="312" t="s">
        <v>7171</v>
      </c>
      <c r="D382" s="28" t="s">
        <v>7680</v>
      </c>
      <c r="E382" s="261" t="s">
        <v>7681</v>
      </c>
      <c r="F382" s="261" t="s">
        <v>6996</v>
      </c>
      <c r="G382" s="261" t="s">
        <v>6997</v>
      </c>
      <c r="H382" s="261"/>
      <c r="I382" s="261"/>
      <c r="J382" s="261"/>
      <c r="K382" s="261"/>
      <c r="L382" s="261"/>
      <c r="M382" s="261"/>
    </row>
    <row r="383" spans="1:13">
      <c r="A383" s="34">
        <v>382</v>
      </c>
      <c r="B383" s="312" t="s">
        <v>7170</v>
      </c>
      <c r="C383" s="312" t="s">
        <v>7171</v>
      </c>
      <c r="D383" s="28" t="s">
        <v>7682</v>
      </c>
      <c r="E383" s="261" t="s">
        <v>7683</v>
      </c>
      <c r="F383" s="261" t="s">
        <v>6996</v>
      </c>
      <c r="G383" s="261" t="s">
        <v>6997</v>
      </c>
      <c r="H383" s="261"/>
      <c r="I383" s="261"/>
      <c r="J383" s="261"/>
      <c r="K383" s="261"/>
      <c r="L383" s="261"/>
      <c r="M383" s="261"/>
    </row>
    <row r="384" spans="1:13">
      <c r="A384" s="34">
        <v>383</v>
      </c>
      <c r="B384" s="312" t="s">
        <v>7170</v>
      </c>
      <c r="C384" s="312" t="s">
        <v>7171</v>
      </c>
      <c r="D384" s="28" t="s">
        <v>7684</v>
      </c>
      <c r="E384" s="261" t="s">
        <v>7685</v>
      </c>
      <c r="F384" s="261" t="s">
        <v>6996</v>
      </c>
      <c r="G384" s="261" t="s">
        <v>6997</v>
      </c>
      <c r="H384" s="261"/>
      <c r="I384" s="261"/>
      <c r="J384" s="261"/>
      <c r="K384" s="261"/>
      <c r="L384" s="261"/>
      <c r="M384" s="261"/>
    </row>
    <row r="385" spans="1:13">
      <c r="A385" s="34">
        <v>384</v>
      </c>
      <c r="B385" s="312" t="s">
        <v>7170</v>
      </c>
      <c r="C385" s="312" t="s">
        <v>7171</v>
      </c>
      <c r="D385" s="28" t="s">
        <v>7686</v>
      </c>
      <c r="E385" s="261" t="s">
        <v>7687</v>
      </c>
      <c r="F385" s="261" t="s">
        <v>6996</v>
      </c>
      <c r="G385" s="261" t="s">
        <v>6997</v>
      </c>
      <c r="H385" s="261"/>
      <c r="I385" s="261"/>
      <c r="J385" s="261"/>
      <c r="K385" s="261"/>
      <c r="L385" s="261"/>
      <c r="M385" s="261"/>
    </row>
    <row r="386" spans="1:13">
      <c r="A386" s="34">
        <v>385</v>
      </c>
      <c r="B386" s="312" t="s">
        <v>7170</v>
      </c>
      <c r="C386" s="312" t="s">
        <v>7171</v>
      </c>
      <c r="D386" s="28" t="s">
        <v>7688</v>
      </c>
      <c r="E386" s="261" t="s">
        <v>7689</v>
      </c>
      <c r="F386" s="261" t="s">
        <v>6996</v>
      </c>
      <c r="G386" s="261" t="s">
        <v>6997</v>
      </c>
      <c r="H386" s="261"/>
      <c r="I386" s="261"/>
      <c r="J386" s="261"/>
      <c r="K386" s="261"/>
      <c r="L386" s="261"/>
      <c r="M386" s="261"/>
    </row>
    <row r="387" spans="1:13">
      <c r="A387" s="34">
        <v>386</v>
      </c>
      <c r="B387" s="312" t="s">
        <v>7170</v>
      </c>
      <c r="C387" s="312" t="s">
        <v>7171</v>
      </c>
      <c r="D387" s="28" t="s">
        <v>7690</v>
      </c>
      <c r="E387" s="261" t="s">
        <v>7691</v>
      </c>
      <c r="F387" s="261" t="s">
        <v>6996</v>
      </c>
      <c r="G387" s="261" t="s">
        <v>6997</v>
      </c>
      <c r="H387" s="261"/>
      <c r="I387" s="261"/>
      <c r="J387" s="261"/>
      <c r="K387" s="261"/>
      <c r="L387" s="261"/>
      <c r="M387" s="261"/>
    </row>
    <row r="388" spans="1:13">
      <c r="A388" s="34">
        <v>387</v>
      </c>
      <c r="B388" s="312" t="s">
        <v>7170</v>
      </c>
      <c r="C388" s="312" t="s">
        <v>7171</v>
      </c>
      <c r="D388" s="28" t="s">
        <v>7692</v>
      </c>
      <c r="E388" s="261" t="s">
        <v>7693</v>
      </c>
      <c r="F388" s="261" t="s">
        <v>6996</v>
      </c>
      <c r="G388" s="261" t="s">
        <v>6997</v>
      </c>
      <c r="H388" s="261"/>
      <c r="I388" s="261"/>
      <c r="J388" s="261"/>
      <c r="K388" s="261"/>
      <c r="L388" s="261"/>
      <c r="M388" s="261"/>
    </row>
    <row r="389" spans="1:13">
      <c r="A389" s="34">
        <v>388</v>
      </c>
      <c r="B389" s="312" t="s">
        <v>7170</v>
      </c>
      <c r="C389" s="312" t="s">
        <v>7171</v>
      </c>
      <c r="D389" s="28" t="s">
        <v>7694</v>
      </c>
      <c r="E389" s="261" t="s">
        <v>7695</v>
      </c>
      <c r="F389" s="261" t="s">
        <v>6996</v>
      </c>
      <c r="G389" s="261" t="s">
        <v>6997</v>
      </c>
      <c r="H389" s="261"/>
      <c r="I389" s="261"/>
      <c r="J389" s="261"/>
      <c r="K389" s="261"/>
      <c r="L389" s="261"/>
      <c r="M389" s="261"/>
    </row>
    <row r="390" spans="1:13">
      <c r="A390" s="34">
        <v>389</v>
      </c>
      <c r="B390" s="312" t="s">
        <v>7170</v>
      </c>
      <c r="C390" s="312" t="s">
        <v>7171</v>
      </c>
      <c r="D390" s="28" t="s">
        <v>7696</v>
      </c>
      <c r="E390" s="261" t="s">
        <v>7697</v>
      </c>
      <c r="F390" s="261" t="s">
        <v>6996</v>
      </c>
      <c r="G390" s="261" t="s">
        <v>6997</v>
      </c>
      <c r="H390" s="261"/>
      <c r="I390" s="261"/>
      <c r="J390" s="261"/>
      <c r="K390" s="261"/>
      <c r="L390" s="261"/>
      <c r="M390" s="261"/>
    </row>
    <row r="391" spans="1:13">
      <c r="A391" s="34">
        <v>390</v>
      </c>
      <c r="B391" s="312" t="s">
        <v>7170</v>
      </c>
      <c r="C391" s="312" t="s">
        <v>7171</v>
      </c>
      <c r="D391" s="28" t="s">
        <v>7698</v>
      </c>
      <c r="E391" s="261" t="s">
        <v>7699</v>
      </c>
      <c r="F391" s="261" t="s">
        <v>6996</v>
      </c>
      <c r="G391" s="261" t="s">
        <v>6997</v>
      </c>
      <c r="H391" s="261"/>
      <c r="I391" s="261"/>
      <c r="J391" s="261"/>
      <c r="K391" s="261"/>
      <c r="L391" s="261"/>
      <c r="M391" s="261"/>
    </row>
    <row r="392" spans="1:13">
      <c r="A392" s="34">
        <v>391</v>
      </c>
      <c r="B392" s="312" t="s">
        <v>7170</v>
      </c>
      <c r="C392" s="312" t="s">
        <v>7171</v>
      </c>
      <c r="D392" s="28" t="s">
        <v>7700</v>
      </c>
      <c r="E392" s="261" t="s">
        <v>7701</v>
      </c>
      <c r="F392" s="261" t="s">
        <v>6996</v>
      </c>
      <c r="G392" s="261" t="s">
        <v>6997</v>
      </c>
      <c r="H392" s="261"/>
      <c r="I392" s="261"/>
      <c r="J392" s="261"/>
      <c r="K392" s="261"/>
      <c r="L392" s="261"/>
      <c r="M392" s="261"/>
    </row>
    <row r="393" spans="1:13">
      <c r="A393" s="34">
        <v>392</v>
      </c>
      <c r="B393" s="312" t="s">
        <v>7170</v>
      </c>
      <c r="C393" s="312" t="s">
        <v>7171</v>
      </c>
      <c r="D393" s="28" t="s">
        <v>7702</v>
      </c>
      <c r="E393" s="261" t="s">
        <v>7703</v>
      </c>
      <c r="F393" s="261" t="s">
        <v>6996</v>
      </c>
      <c r="G393" s="261" t="s">
        <v>6997</v>
      </c>
      <c r="H393" s="261"/>
      <c r="I393" s="261"/>
      <c r="J393" s="261"/>
      <c r="K393" s="261"/>
      <c r="L393" s="261"/>
      <c r="M393" s="261"/>
    </row>
    <row r="394" spans="1:13">
      <c r="A394" s="34">
        <v>393</v>
      </c>
      <c r="B394" s="312" t="s">
        <v>7170</v>
      </c>
      <c r="C394" s="312" t="s">
        <v>7171</v>
      </c>
      <c r="D394" s="28" t="s">
        <v>7704</v>
      </c>
      <c r="E394" s="261" t="s">
        <v>7705</v>
      </c>
      <c r="F394" s="261" t="s">
        <v>6996</v>
      </c>
      <c r="G394" s="261" t="s">
        <v>6997</v>
      </c>
      <c r="H394" s="261"/>
      <c r="I394" s="261"/>
      <c r="J394" s="261"/>
      <c r="K394" s="261"/>
      <c r="L394" s="261"/>
      <c r="M394" s="261"/>
    </row>
    <row r="395" spans="1:13">
      <c r="A395" s="34">
        <v>394</v>
      </c>
      <c r="B395" s="312" t="s">
        <v>7170</v>
      </c>
      <c r="C395" s="312" t="s">
        <v>7171</v>
      </c>
      <c r="D395" s="28" t="s">
        <v>7706</v>
      </c>
      <c r="E395" s="261" t="s">
        <v>7707</v>
      </c>
      <c r="F395" s="261" t="s">
        <v>6996</v>
      </c>
      <c r="G395" s="261" t="s">
        <v>6997</v>
      </c>
      <c r="H395" s="261"/>
      <c r="I395" s="261"/>
      <c r="J395" s="261"/>
      <c r="K395" s="261"/>
      <c r="L395" s="261"/>
      <c r="M395" s="261"/>
    </row>
    <row r="396" spans="1:13">
      <c r="A396" s="34">
        <v>395</v>
      </c>
      <c r="B396" s="312" t="s">
        <v>7170</v>
      </c>
      <c r="C396" s="312" t="s">
        <v>7171</v>
      </c>
      <c r="D396" s="28" t="s">
        <v>7708</v>
      </c>
      <c r="E396" s="261" t="s">
        <v>7709</v>
      </c>
      <c r="F396" s="261" t="s">
        <v>6996</v>
      </c>
      <c r="G396" s="261" t="s">
        <v>6997</v>
      </c>
      <c r="H396" s="261"/>
      <c r="I396" s="261"/>
      <c r="J396" s="261"/>
      <c r="K396" s="261"/>
      <c r="L396" s="261"/>
      <c r="M396" s="261"/>
    </row>
    <row r="397" spans="1:13">
      <c r="A397" s="34">
        <v>396</v>
      </c>
      <c r="B397" s="312" t="s">
        <v>7170</v>
      </c>
      <c r="C397" s="312" t="s">
        <v>7171</v>
      </c>
      <c r="D397" s="28" t="s">
        <v>7710</v>
      </c>
      <c r="E397" s="261" t="s">
        <v>7711</v>
      </c>
      <c r="F397" s="261" t="s">
        <v>6996</v>
      </c>
      <c r="G397" s="261" t="s">
        <v>6997</v>
      </c>
      <c r="H397" s="261"/>
      <c r="I397" s="261"/>
      <c r="J397" s="261"/>
      <c r="K397" s="261"/>
      <c r="L397" s="261"/>
      <c r="M397" s="261"/>
    </row>
    <row r="398" spans="1:13">
      <c r="A398" s="34">
        <v>397</v>
      </c>
      <c r="B398" s="312" t="s">
        <v>7170</v>
      </c>
      <c r="C398" s="312" t="s">
        <v>7171</v>
      </c>
      <c r="D398" s="28" t="s">
        <v>7712</v>
      </c>
      <c r="E398" s="261" t="s">
        <v>7713</v>
      </c>
      <c r="F398" s="261" t="s">
        <v>6996</v>
      </c>
      <c r="G398" s="261" t="s">
        <v>6997</v>
      </c>
      <c r="H398" s="261"/>
      <c r="I398" s="261"/>
      <c r="J398" s="261"/>
      <c r="K398" s="261"/>
      <c r="L398" s="261"/>
      <c r="M398" s="261"/>
    </row>
    <row r="399" spans="1:13">
      <c r="A399" s="34">
        <v>398</v>
      </c>
      <c r="B399" s="312" t="s">
        <v>7170</v>
      </c>
      <c r="C399" s="312" t="s">
        <v>7171</v>
      </c>
      <c r="D399" s="28" t="s">
        <v>7714</v>
      </c>
      <c r="E399" s="261" t="s">
        <v>7715</v>
      </c>
      <c r="F399" s="261" t="s">
        <v>6996</v>
      </c>
      <c r="G399" s="261" t="s">
        <v>6997</v>
      </c>
      <c r="H399" s="261"/>
      <c r="I399" s="261"/>
      <c r="J399" s="261"/>
      <c r="K399" s="261"/>
      <c r="L399" s="261"/>
      <c r="M399" s="261"/>
    </row>
    <row r="400" spans="1:13">
      <c r="A400" s="34">
        <v>399</v>
      </c>
      <c r="B400" s="312" t="s">
        <v>7170</v>
      </c>
      <c r="C400" s="312" t="s">
        <v>7171</v>
      </c>
      <c r="D400" s="28" t="s">
        <v>7716</v>
      </c>
      <c r="E400" s="261" t="s">
        <v>7717</v>
      </c>
      <c r="F400" s="261" t="s">
        <v>6996</v>
      </c>
      <c r="G400" s="261" t="s">
        <v>6997</v>
      </c>
      <c r="H400" s="261"/>
      <c r="I400" s="261"/>
      <c r="J400" s="261"/>
      <c r="K400" s="261"/>
      <c r="L400" s="261"/>
      <c r="M400" s="261"/>
    </row>
    <row r="401" spans="1:13">
      <c r="A401" s="34">
        <v>400</v>
      </c>
      <c r="B401" s="312" t="s">
        <v>7170</v>
      </c>
      <c r="C401" s="312" t="s">
        <v>7171</v>
      </c>
      <c r="D401" s="28" t="s">
        <v>7718</v>
      </c>
      <c r="E401" s="261" t="s">
        <v>7719</v>
      </c>
      <c r="F401" s="261" t="s">
        <v>6996</v>
      </c>
      <c r="G401" s="261" t="s">
        <v>6997</v>
      </c>
      <c r="H401" s="261"/>
      <c r="I401" s="261"/>
      <c r="J401" s="261"/>
      <c r="K401" s="261"/>
      <c r="L401" s="261"/>
      <c r="M401" s="261"/>
    </row>
    <row r="402" spans="1:13">
      <c r="A402" s="34">
        <v>401</v>
      </c>
      <c r="B402" s="312" t="s">
        <v>7170</v>
      </c>
      <c r="C402" s="312" t="s">
        <v>7171</v>
      </c>
      <c r="D402" s="28" t="s">
        <v>7720</v>
      </c>
      <c r="E402" s="261" t="s">
        <v>7721</v>
      </c>
      <c r="F402" s="261" t="s">
        <v>6996</v>
      </c>
      <c r="G402" s="261" t="s">
        <v>6997</v>
      </c>
      <c r="H402" s="261"/>
      <c r="I402" s="261"/>
      <c r="J402" s="261"/>
      <c r="K402" s="261"/>
      <c r="L402" s="261"/>
      <c r="M402" s="261"/>
    </row>
    <row r="403" spans="1:13">
      <c r="A403" s="34">
        <v>402</v>
      </c>
      <c r="B403" s="312" t="s">
        <v>7170</v>
      </c>
      <c r="C403" s="312" t="s">
        <v>7171</v>
      </c>
      <c r="D403" s="28" t="s">
        <v>7722</v>
      </c>
      <c r="E403" s="261" t="s">
        <v>7723</v>
      </c>
      <c r="F403" s="261" t="s">
        <v>6996</v>
      </c>
      <c r="G403" s="261" t="s">
        <v>6997</v>
      </c>
      <c r="H403" s="261"/>
      <c r="I403" s="261"/>
      <c r="J403" s="261"/>
      <c r="K403" s="261"/>
      <c r="L403" s="261"/>
      <c r="M403" s="261"/>
    </row>
    <row r="404" spans="1:13">
      <c r="A404" s="34">
        <v>403</v>
      </c>
      <c r="B404" s="312" t="s">
        <v>7170</v>
      </c>
      <c r="C404" s="312" t="s">
        <v>7171</v>
      </c>
      <c r="D404" s="28" t="s">
        <v>7724</v>
      </c>
      <c r="E404" s="261" t="s">
        <v>7725</v>
      </c>
      <c r="F404" s="261" t="s">
        <v>6996</v>
      </c>
      <c r="G404" s="261" t="s">
        <v>6997</v>
      </c>
      <c r="H404" s="261"/>
      <c r="I404" s="261"/>
      <c r="J404" s="261"/>
      <c r="K404" s="261"/>
      <c r="L404" s="261"/>
      <c r="M404" s="261"/>
    </row>
    <row r="405" spans="1:13">
      <c r="A405" s="34">
        <v>404</v>
      </c>
      <c r="B405" s="312" t="s">
        <v>7170</v>
      </c>
      <c r="C405" s="312" t="s">
        <v>7171</v>
      </c>
      <c r="D405" s="28" t="s">
        <v>7726</v>
      </c>
      <c r="E405" s="261" t="s">
        <v>7727</v>
      </c>
      <c r="F405" s="261" t="s">
        <v>6996</v>
      </c>
      <c r="G405" s="261" t="s">
        <v>6997</v>
      </c>
      <c r="H405" s="261"/>
      <c r="I405" s="261"/>
      <c r="J405" s="261"/>
      <c r="K405" s="261"/>
      <c r="L405" s="261"/>
      <c r="M405" s="261"/>
    </row>
    <row r="406" spans="1:13">
      <c r="A406" s="34">
        <v>405</v>
      </c>
      <c r="B406" s="312" t="s">
        <v>7170</v>
      </c>
      <c r="C406" s="312" t="s">
        <v>7171</v>
      </c>
      <c r="D406" s="28" t="s">
        <v>7728</v>
      </c>
      <c r="E406" s="261" t="s">
        <v>7729</v>
      </c>
      <c r="F406" s="261" t="s">
        <v>6996</v>
      </c>
      <c r="G406" s="261" t="s">
        <v>6997</v>
      </c>
      <c r="H406" s="261"/>
      <c r="I406" s="261"/>
      <c r="J406" s="261"/>
      <c r="K406" s="261"/>
      <c r="L406" s="261"/>
      <c r="M406" s="261"/>
    </row>
    <row r="407" spans="1:13">
      <c r="A407" s="34">
        <v>406</v>
      </c>
      <c r="B407" s="312" t="s">
        <v>7170</v>
      </c>
      <c r="C407" s="312" t="s">
        <v>7171</v>
      </c>
      <c r="D407" s="28" t="s">
        <v>7730</v>
      </c>
      <c r="E407" s="261" t="s">
        <v>7731</v>
      </c>
      <c r="F407" s="261" t="s">
        <v>6996</v>
      </c>
      <c r="G407" s="261" t="s">
        <v>6997</v>
      </c>
      <c r="H407" s="261"/>
      <c r="I407" s="261"/>
      <c r="J407" s="261"/>
      <c r="K407" s="261"/>
      <c r="L407" s="261"/>
      <c r="M407" s="261"/>
    </row>
    <row r="408" spans="1:13">
      <c r="A408" s="34">
        <v>407</v>
      </c>
      <c r="B408" s="312" t="s">
        <v>7170</v>
      </c>
      <c r="C408" s="312" t="s">
        <v>7171</v>
      </c>
      <c r="D408" s="28" t="s">
        <v>7732</v>
      </c>
      <c r="E408" s="261" t="s">
        <v>7733</v>
      </c>
      <c r="F408" s="261" t="s">
        <v>6996</v>
      </c>
      <c r="G408" s="261" t="s">
        <v>6997</v>
      </c>
      <c r="H408" s="261"/>
      <c r="I408" s="261"/>
      <c r="J408" s="261"/>
      <c r="K408" s="261"/>
      <c r="L408" s="261"/>
      <c r="M408" s="261"/>
    </row>
    <row r="409" spans="1:13">
      <c r="A409" s="34">
        <v>408</v>
      </c>
      <c r="B409" s="312" t="s">
        <v>7170</v>
      </c>
      <c r="C409" s="312" t="s">
        <v>7171</v>
      </c>
      <c r="D409" s="28" t="s">
        <v>7734</v>
      </c>
      <c r="E409" s="261" t="s">
        <v>7735</v>
      </c>
      <c r="F409" s="261" t="s">
        <v>6996</v>
      </c>
      <c r="G409" s="261" t="s">
        <v>6997</v>
      </c>
      <c r="H409" s="261"/>
      <c r="I409" s="261"/>
      <c r="J409" s="261"/>
      <c r="K409" s="261"/>
      <c r="L409" s="261"/>
      <c r="M409" s="261"/>
    </row>
    <row r="410" spans="1:13">
      <c r="A410" s="34">
        <v>409</v>
      </c>
      <c r="B410" s="312" t="s">
        <v>7170</v>
      </c>
      <c r="C410" s="312" t="s">
        <v>7171</v>
      </c>
      <c r="D410" s="28" t="s">
        <v>7736</v>
      </c>
      <c r="E410" s="261" t="s">
        <v>7737</v>
      </c>
      <c r="F410" s="261" t="s">
        <v>6996</v>
      </c>
      <c r="G410" s="261" t="s">
        <v>6997</v>
      </c>
      <c r="H410" s="261"/>
      <c r="I410" s="261"/>
      <c r="J410" s="261"/>
      <c r="K410" s="261"/>
      <c r="L410" s="261"/>
      <c r="M410" s="261"/>
    </row>
    <row r="411" spans="1:13">
      <c r="A411" s="34">
        <v>410</v>
      </c>
      <c r="B411" s="312" t="s">
        <v>7170</v>
      </c>
      <c r="C411" s="312" t="s">
        <v>7171</v>
      </c>
      <c r="D411" s="28" t="s">
        <v>7738</v>
      </c>
      <c r="E411" s="261" t="s">
        <v>7739</v>
      </c>
      <c r="F411" s="261" t="s">
        <v>6996</v>
      </c>
      <c r="G411" s="261" t="s">
        <v>6997</v>
      </c>
      <c r="H411" s="261"/>
      <c r="I411" s="261"/>
      <c r="J411" s="261"/>
      <c r="K411" s="261"/>
      <c r="L411" s="261"/>
      <c r="M411" s="261"/>
    </row>
    <row r="412" spans="1:13">
      <c r="A412" s="34">
        <v>411</v>
      </c>
      <c r="B412" s="312" t="s">
        <v>7170</v>
      </c>
      <c r="C412" s="312" t="s">
        <v>7171</v>
      </c>
      <c r="D412" s="28" t="s">
        <v>7740</v>
      </c>
      <c r="E412" s="261" t="s">
        <v>7741</v>
      </c>
      <c r="F412" s="261" t="s">
        <v>6996</v>
      </c>
      <c r="G412" s="261" t="s">
        <v>6997</v>
      </c>
      <c r="H412" s="261"/>
      <c r="I412" s="261"/>
      <c r="J412" s="261"/>
      <c r="K412" s="261"/>
      <c r="L412" s="261"/>
      <c r="M412" s="261"/>
    </row>
    <row r="413" spans="1:13">
      <c r="A413" s="34">
        <v>412</v>
      </c>
      <c r="B413" s="312" t="s">
        <v>7170</v>
      </c>
      <c r="C413" s="312" t="s">
        <v>7171</v>
      </c>
      <c r="D413" s="28" t="s">
        <v>7742</v>
      </c>
      <c r="E413" s="261" t="s">
        <v>7743</v>
      </c>
      <c r="F413" s="261" t="s">
        <v>6996</v>
      </c>
      <c r="G413" s="261" t="s">
        <v>6997</v>
      </c>
      <c r="H413" s="261"/>
      <c r="I413" s="261"/>
      <c r="J413" s="261"/>
      <c r="K413" s="261"/>
      <c r="L413" s="261"/>
      <c r="M413" s="261"/>
    </row>
    <row r="414" spans="1:13">
      <c r="A414" s="34">
        <v>413</v>
      </c>
      <c r="B414" s="312" t="s">
        <v>7170</v>
      </c>
      <c r="C414" s="312" t="s">
        <v>7171</v>
      </c>
      <c r="D414" s="28" t="s">
        <v>7744</v>
      </c>
      <c r="E414" s="261" t="s">
        <v>7745</v>
      </c>
      <c r="F414" s="261" t="s">
        <v>6996</v>
      </c>
      <c r="G414" s="261" t="s">
        <v>6997</v>
      </c>
      <c r="H414" s="261"/>
      <c r="I414" s="261"/>
      <c r="J414" s="261"/>
      <c r="K414" s="261"/>
      <c r="L414" s="261"/>
      <c r="M414" s="261"/>
    </row>
    <row r="415" spans="1:13">
      <c r="A415" s="34">
        <v>414</v>
      </c>
      <c r="B415" s="312" t="s">
        <v>7170</v>
      </c>
      <c r="C415" s="312" t="s">
        <v>7171</v>
      </c>
      <c r="D415" s="28" t="s">
        <v>7746</v>
      </c>
      <c r="E415" s="261" t="s">
        <v>7747</v>
      </c>
      <c r="F415" s="261" t="s">
        <v>6996</v>
      </c>
      <c r="G415" s="261" t="s">
        <v>6997</v>
      </c>
      <c r="H415" s="261"/>
      <c r="I415" s="261"/>
      <c r="J415" s="261"/>
      <c r="K415" s="261"/>
      <c r="L415" s="261"/>
      <c r="M415" s="261"/>
    </row>
    <row r="416" spans="1:13">
      <c r="A416" s="34">
        <v>415</v>
      </c>
      <c r="B416" s="312" t="s">
        <v>7170</v>
      </c>
      <c r="C416" s="312" t="s">
        <v>7171</v>
      </c>
      <c r="D416" s="28" t="s">
        <v>7748</v>
      </c>
      <c r="E416" s="261" t="s">
        <v>7749</v>
      </c>
      <c r="F416" s="261" t="s">
        <v>6996</v>
      </c>
      <c r="G416" s="261" t="s">
        <v>6997</v>
      </c>
      <c r="H416" s="261"/>
      <c r="I416" s="261"/>
      <c r="J416" s="261"/>
      <c r="K416" s="261"/>
      <c r="L416" s="261"/>
      <c r="M416" s="261"/>
    </row>
    <row r="417" spans="1:13">
      <c r="A417" s="34">
        <v>416</v>
      </c>
      <c r="B417" s="312" t="s">
        <v>7170</v>
      </c>
      <c r="C417" s="312" t="s">
        <v>7171</v>
      </c>
      <c r="D417" s="28" t="s">
        <v>7750</v>
      </c>
      <c r="E417" s="261" t="s">
        <v>7751</v>
      </c>
      <c r="F417" s="261" t="s">
        <v>6996</v>
      </c>
      <c r="G417" s="261" t="s">
        <v>6997</v>
      </c>
      <c r="H417" s="261"/>
      <c r="I417" s="261"/>
      <c r="J417" s="261"/>
      <c r="K417" s="261"/>
      <c r="L417" s="261"/>
      <c r="M417" s="261"/>
    </row>
    <row r="418" spans="1:13">
      <c r="A418" s="34">
        <v>417</v>
      </c>
      <c r="B418" s="312" t="s">
        <v>7170</v>
      </c>
      <c r="C418" s="312" t="s">
        <v>7171</v>
      </c>
      <c r="D418" s="28" t="s">
        <v>7752</v>
      </c>
      <c r="E418" s="261" t="s">
        <v>7753</v>
      </c>
      <c r="F418" s="261" t="s">
        <v>6996</v>
      </c>
      <c r="G418" s="261" t="s">
        <v>6997</v>
      </c>
      <c r="H418" s="261"/>
      <c r="I418" s="261"/>
      <c r="J418" s="261"/>
      <c r="K418" s="261"/>
      <c r="L418" s="261"/>
      <c r="M418" s="261"/>
    </row>
    <row r="419" spans="1:13">
      <c r="A419" s="34">
        <v>418</v>
      </c>
      <c r="B419" s="312" t="s">
        <v>7170</v>
      </c>
      <c r="C419" s="312" t="s">
        <v>7171</v>
      </c>
      <c r="D419" s="28" t="s">
        <v>7754</v>
      </c>
      <c r="E419" s="261" t="s">
        <v>7755</v>
      </c>
      <c r="F419" s="261" t="s">
        <v>6996</v>
      </c>
      <c r="G419" s="261" t="s">
        <v>6997</v>
      </c>
      <c r="H419" s="261"/>
      <c r="I419" s="261"/>
      <c r="J419" s="261"/>
      <c r="K419" s="261"/>
      <c r="L419" s="261"/>
      <c r="M419" s="261"/>
    </row>
    <row r="420" spans="1:13">
      <c r="A420" s="34">
        <v>419</v>
      </c>
      <c r="B420" s="312" t="s">
        <v>7170</v>
      </c>
      <c r="C420" s="312" t="s">
        <v>7171</v>
      </c>
      <c r="D420" s="28" t="s">
        <v>7756</v>
      </c>
      <c r="E420" s="261" t="s">
        <v>7757</v>
      </c>
      <c r="F420" s="261" t="s">
        <v>6996</v>
      </c>
      <c r="G420" s="261" t="s">
        <v>6997</v>
      </c>
      <c r="H420" s="261"/>
      <c r="I420" s="261"/>
      <c r="J420" s="261"/>
      <c r="K420" s="261"/>
      <c r="L420" s="261"/>
      <c r="M420" s="261"/>
    </row>
    <row r="421" spans="1:13">
      <c r="A421" s="34">
        <v>420</v>
      </c>
      <c r="B421" s="312" t="s">
        <v>7170</v>
      </c>
      <c r="C421" s="312" t="s">
        <v>7171</v>
      </c>
      <c r="D421" s="28" t="s">
        <v>7758</v>
      </c>
      <c r="E421" s="261" t="s">
        <v>7759</v>
      </c>
      <c r="F421" s="261" t="s">
        <v>6996</v>
      </c>
      <c r="G421" s="261" t="s">
        <v>6997</v>
      </c>
      <c r="H421" s="261"/>
      <c r="I421" s="261"/>
      <c r="J421" s="261"/>
      <c r="K421" s="261"/>
      <c r="L421" s="261"/>
      <c r="M421" s="261"/>
    </row>
    <row r="422" spans="1:13">
      <c r="A422" s="34">
        <v>421</v>
      </c>
      <c r="B422" s="312" t="s">
        <v>7170</v>
      </c>
      <c r="C422" s="312" t="s">
        <v>7171</v>
      </c>
      <c r="D422" s="28" t="s">
        <v>7760</v>
      </c>
      <c r="E422" s="261" t="s">
        <v>7761</v>
      </c>
      <c r="F422" s="261" t="s">
        <v>6996</v>
      </c>
      <c r="G422" s="261" t="s">
        <v>6997</v>
      </c>
      <c r="H422" s="261"/>
      <c r="I422" s="261"/>
      <c r="J422" s="261"/>
      <c r="K422" s="261"/>
      <c r="L422" s="261"/>
      <c r="M422" s="261"/>
    </row>
    <row r="423" spans="1:13">
      <c r="A423" s="34">
        <v>422</v>
      </c>
      <c r="B423" s="312" t="s">
        <v>7170</v>
      </c>
      <c r="C423" s="312" t="s">
        <v>7171</v>
      </c>
      <c r="D423" s="28" t="s">
        <v>7762</v>
      </c>
      <c r="E423" s="261" t="s">
        <v>7763</v>
      </c>
      <c r="F423" s="261" t="s">
        <v>6996</v>
      </c>
      <c r="G423" s="261" t="s">
        <v>6997</v>
      </c>
      <c r="H423" s="261"/>
      <c r="I423" s="261"/>
      <c r="J423" s="261"/>
      <c r="K423" s="261"/>
      <c r="L423" s="261"/>
      <c r="M423" s="261"/>
    </row>
    <row r="424" spans="1:13">
      <c r="A424" s="34">
        <v>423</v>
      </c>
      <c r="B424" s="312" t="s">
        <v>7170</v>
      </c>
      <c r="C424" s="312" t="s">
        <v>7171</v>
      </c>
      <c r="D424" s="28" t="s">
        <v>7764</v>
      </c>
      <c r="E424" s="261" t="s">
        <v>7765</v>
      </c>
      <c r="F424" s="261" t="s">
        <v>6996</v>
      </c>
      <c r="G424" s="261" t="s">
        <v>6997</v>
      </c>
      <c r="H424" s="261"/>
      <c r="I424" s="261"/>
      <c r="J424" s="261"/>
      <c r="K424" s="261"/>
      <c r="L424" s="261"/>
      <c r="M424" s="261"/>
    </row>
    <row r="425" spans="1:13">
      <c r="A425" s="34">
        <v>424</v>
      </c>
      <c r="B425" s="312" t="s">
        <v>7170</v>
      </c>
      <c r="C425" s="312" t="s">
        <v>7171</v>
      </c>
      <c r="D425" s="28" t="s">
        <v>7766</v>
      </c>
      <c r="E425" s="261" t="s">
        <v>7767</v>
      </c>
      <c r="F425" s="261" t="s">
        <v>6996</v>
      </c>
      <c r="G425" s="261" t="s">
        <v>6997</v>
      </c>
      <c r="H425" s="261"/>
      <c r="I425" s="261"/>
      <c r="J425" s="261"/>
      <c r="K425" s="261"/>
      <c r="L425" s="261"/>
      <c r="M425" s="261"/>
    </row>
    <row r="426" spans="1:13">
      <c r="A426" s="34">
        <v>425</v>
      </c>
      <c r="B426" s="312" t="s">
        <v>7170</v>
      </c>
      <c r="C426" s="312" t="s">
        <v>7171</v>
      </c>
      <c r="D426" s="28" t="s">
        <v>7768</v>
      </c>
      <c r="E426" s="261" t="s">
        <v>7769</v>
      </c>
      <c r="F426" s="261" t="s">
        <v>6996</v>
      </c>
      <c r="G426" s="261" t="s">
        <v>6997</v>
      </c>
      <c r="H426" s="261"/>
      <c r="I426" s="261"/>
      <c r="J426" s="261"/>
      <c r="K426" s="261"/>
      <c r="L426" s="261"/>
      <c r="M426" s="261"/>
    </row>
    <row r="427" spans="1:13">
      <c r="A427" s="34">
        <v>426</v>
      </c>
      <c r="B427" s="312" t="s">
        <v>7170</v>
      </c>
      <c r="C427" s="312" t="s">
        <v>7171</v>
      </c>
      <c r="D427" s="28" t="s">
        <v>7770</v>
      </c>
      <c r="E427" s="261" t="s">
        <v>7771</v>
      </c>
      <c r="F427" s="261" t="s">
        <v>6996</v>
      </c>
      <c r="G427" s="261" t="s">
        <v>6997</v>
      </c>
      <c r="H427" s="261"/>
      <c r="I427" s="261"/>
      <c r="J427" s="261"/>
      <c r="K427" s="261"/>
      <c r="L427" s="261"/>
      <c r="M427" s="261"/>
    </row>
  </sheetData>
  <autoFilter ref="A1:M427" xr:uid="{01931DC1-D7AB-4399-8941-F55532F4C7FA}"/>
  <phoneticPr fontId="1" type="noConversion"/>
  <conditionalFormatting sqref="E1">
    <cfRule type="duplicateValues" dxfId="3" priority="4"/>
  </conditionalFormatting>
  <conditionalFormatting sqref="D2:D127">
    <cfRule type="duplicateValues" dxfId="2" priority="3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3"/>
  <sheetViews>
    <sheetView zoomScale="85" zoomScaleNormal="85" workbookViewId="0">
      <pane ySplit="1" topLeftCell="A2" activePane="bottomLeft" state="frozen"/>
      <selection pane="bottomLeft" activeCell="J2" sqref="A2:Y193"/>
    </sheetView>
  </sheetViews>
  <sheetFormatPr defaultRowHeight="14.25"/>
  <cols>
    <col min="7" max="7" width="11.25" customWidth="1"/>
    <col min="8" max="8" width="18.875" customWidth="1"/>
    <col min="10" max="10" width="14.75" customWidth="1"/>
    <col min="11" max="11" width="12.25" bestFit="1" customWidth="1"/>
    <col min="15" max="15" width="9" style="2"/>
    <col min="20" max="20" width="9.25" bestFit="1" customWidth="1"/>
  </cols>
  <sheetData>
    <row r="1" spans="1:2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354</v>
      </c>
      <c r="H1" s="261" t="s">
        <v>8</v>
      </c>
      <c r="I1" s="261" t="s">
        <v>9</v>
      </c>
      <c r="J1" s="261" t="s">
        <v>10</v>
      </c>
      <c r="K1" s="261" t="s">
        <v>355</v>
      </c>
      <c r="L1" s="32" t="s">
        <v>11</v>
      </c>
      <c r="M1" s="32" t="s">
        <v>12</v>
      </c>
      <c r="N1" s="32" t="s">
        <v>13</v>
      </c>
      <c r="O1" s="93" t="s">
        <v>14</v>
      </c>
      <c r="P1" s="32" t="s">
        <v>15</v>
      </c>
      <c r="Q1" s="32" t="s">
        <v>16</v>
      </c>
      <c r="R1" s="32" t="s">
        <v>356</v>
      </c>
      <c r="S1" s="261" t="s">
        <v>357</v>
      </c>
      <c r="T1" s="61" t="s">
        <v>358</v>
      </c>
      <c r="U1" s="261" t="s">
        <v>359</v>
      </c>
      <c r="V1" s="32" t="s">
        <v>360</v>
      </c>
      <c r="W1" s="32" t="s">
        <v>361</v>
      </c>
      <c r="X1" s="32" t="s">
        <v>362</v>
      </c>
      <c r="Y1" s="32" t="s">
        <v>363</v>
      </c>
    </row>
    <row r="2" spans="1:25">
      <c r="A2" s="261"/>
      <c r="B2" s="116">
        <v>998234</v>
      </c>
      <c r="C2" s="261" t="s">
        <v>364</v>
      </c>
      <c r="D2" s="115" t="s">
        <v>365</v>
      </c>
      <c r="E2" s="261"/>
      <c r="F2" s="261"/>
      <c r="G2" s="261" t="s">
        <v>366</v>
      </c>
      <c r="H2" s="261" t="s">
        <v>367</v>
      </c>
      <c r="I2" s="261" t="s">
        <v>368</v>
      </c>
      <c r="J2" s="261" t="s">
        <v>369</v>
      </c>
      <c r="K2" s="261" t="s">
        <v>370</v>
      </c>
      <c r="L2" s="261">
        <v>4</v>
      </c>
      <c r="M2" s="261">
        <v>8.08</v>
      </c>
      <c r="N2" s="261">
        <v>43</v>
      </c>
      <c r="O2" s="250">
        <v>347.44</v>
      </c>
      <c r="P2" s="261">
        <v>40</v>
      </c>
      <c r="Q2" s="261">
        <v>10</v>
      </c>
      <c r="R2" s="261"/>
      <c r="S2" s="261"/>
      <c r="T2" s="261" t="s">
        <v>371</v>
      </c>
      <c r="U2" s="261"/>
      <c r="V2" s="261"/>
      <c r="W2" s="261"/>
      <c r="X2" s="261"/>
      <c r="Y2" s="261"/>
    </row>
    <row r="3" spans="1:25">
      <c r="A3" s="261"/>
      <c r="B3" s="116">
        <v>997600</v>
      </c>
      <c r="C3" s="261" t="s">
        <v>364</v>
      </c>
      <c r="D3" s="115" t="s">
        <v>372</v>
      </c>
      <c r="E3" s="261"/>
      <c r="F3" s="261"/>
      <c r="G3" s="261" t="s">
        <v>373</v>
      </c>
      <c r="H3" s="261" t="s">
        <v>374</v>
      </c>
      <c r="I3" s="261" t="s">
        <v>368</v>
      </c>
      <c r="J3" s="261" t="s">
        <v>375</v>
      </c>
      <c r="K3" s="261" t="s">
        <v>370</v>
      </c>
      <c r="L3" s="261">
        <v>4</v>
      </c>
      <c r="M3" s="261">
        <v>3.02</v>
      </c>
      <c r="N3" s="261">
        <v>43</v>
      </c>
      <c r="O3" s="250">
        <v>129.86000000000001</v>
      </c>
      <c r="P3" s="261">
        <v>40</v>
      </c>
      <c r="Q3" s="261">
        <v>10</v>
      </c>
      <c r="R3" s="261"/>
      <c r="S3" s="261"/>
      <c r="T3" s="261" t="s">
        <v>371</v>
      </c>
      <c r="U3" s="261"/>
      <c r="V3" s="261"/>
      <c r="W3" s="261"/>
      <c r="X3" s="261"/>
      <c r="Y3" s="261"/>
    </row>
    <row r="4" spans="1:25">
      <c r="A4" s="261"/>
      <c r="B4" s="116">
        <v>997347</v>
      </c>
      <c r="C4" s="261" t="s">
        <v>364</v>
      </c>
      <c r="D4" s="115" t="s">
        <v>376</v>
      </c>
      <c r="E4" s="261"/>
      <c r="F4" s="261"/>
      <c r="G4" s="261" t="s">
        <v>377</v>
      </c>
      <c r="H4" s="261" t="s">
        <v>378</v>
      </c>
      <c r="I4" s="261" t="s">
        <v>368</v>
      </c>
      <c r="J4" s="261" t="s">
        <v>379</v>
      </c>
      <c r="K4" s="261" t="s">
        <v>370</v>
      </c>
      <c r="L4" s="261">
        <v>4</v>
      </c>
      <c r="M4" s="261">
        <v>1.49</v>
      </c>
      <c r="N4" s="261">
        <v>43</v>
      </c>
      <c r="O4" s="250">
        <v>64.069999999999993</v>
      </c>
      <c r="P4" s="261">
        <v>40</v>
      </c>
      <c r="Q4" s="261">
        <v>10</v>
      </c>
      <c r="R4" s="261"/>
      <c r="S4" s="261"/>
      <c r="T4" s="261" t="s">
        <v>371</v>
      </c>
      <c r="U4" s="261"/>
      <c r="V4" s="261"/>
      <c r="W4" s="261"/>
      <c r="X4" s="261"/>
      <c r="Y4" s="261"/>
    </row>
    <row r="5" spans="1:25">
      <c r="A5" s="261"/>
      <c r="B5" s="116">
        <v>998638</v>
      </c>
      <c r="C5" s="261" t="s">
        <v>364</v>
      </c>
      <c r="D5" s="115" t="s">
        <v>380</v>
      </c>
      <c r="E5" s="261"/>
      <c r="F5" s="261"/>
      <c r="G5" s="261" t="s">
        <v>381</v>
      </c>
      <c r="H5" s="261" t="s">
        <v>382</v>
      </c>
      <c r="I5" s="261" t="s">
        <v>368</v>
      </c>
      <c r="J5" s="261" t="s">
        <v>383</v>
      </c>
      <c r="K5" s="261" t="s">
        <v>370</v>
      </c>
      <c r="L5" s="261">
        <v>4</v>
      </c>
      <c r="M5" s="261">
        <v>11.9</v>
      </c>
      <c r="N5" s="261">
        <v>43</v>
      </c>
      <c r="O5" s="250">
        <v>511.7</v>
      </c>
      <c r="P5" s="261">
        <v>40</v>
      </c>
      <c r="Q5" s="261">
        <v>10</v>
      </c>
      <c r="R5" s="261"/>
      <c r="S5" s="261"/>
      <c r="T5" s="261" t="s">
        <v>371</v>
      </c>
      <c r="U5" s="261"/>
      <c r="V5" s="261"/>
      <c r="W5" s="261"/>
      <c r="X5" s="261"/>
      <c r="Y5" s="261"/>
    </row>
    <row r="6" spans="1:25">
      <c r="A6" s="261"/>
      <c r="B6" s="116">
        <v>999017</v>
      </c>
      <c r="C6" s="261" t="s">
        <v>364</v>
      </c>
      <c r="D6" s="115" t="s">
        <v>384</v>
      </c>
      <c r="E6" s="261"/>
      <c r="F6" s="261"/>
      <c r="G6" s="261" t="s">
        <v>385</v>
      </c>
      <c r="H6" s="261" t="s">
        <v>386</v>
      </c>
      <c r="I6" s="261" t="s">
        <v>368</v>
      </c>
      <c r="J6" s="261" t="s">
        <v>387</v>
      </c>
      <c r="K6" s="261" t="s">
        <v>370</v>
      </c>
      <c r="L6" s="261">
        <v>4</v>
      </c>
      <c r="M6" s="261">
        <v>21</v>
      </c>
      <c r="N6" s="261">
        <v>43</v>
      </c>
      <c r="O6" s="250">
        <v>903</v>
      </c>
      <c r="P6" s="261">
        <v>40</v>
      </c>
      <c r="Q6" s="261">
        <v>10</v>
      </c>
      <c r="R6" s="261"/>
      <c r="S6" s="261"/>
      <c r="T6" s="261" t="s">
        <v>371</v>
      </c>
      <c r="U6" s="261"/>
      <c r="V6" s="261"/>
      <c r="W6" s="261"/>
      <c r="X6" s="261"/>
      <c r="Y6" s="261"/>
    </row>
    <row r="7" spans="1:25">
      <c r="A7" s="261"/>
      <c r="B7" s="116">
        <v>998745</v>
      </c>
      <c r="C7" s="261" t="s">
        <v>364</v>
      </c>
      <c r="D7" s="115" t="s">
        <v>388</v>
      </c>
      <c r="E7" s="261"/>
      <c r="F7" s="261"/>
      <c r="G7" s="261" t="s">
        <v>389</v>
      </c>
      <c r="H7" s="261" t="s">
        <v>390</v>
      </c>
      <c r="I7" s="261" t="s">
        <v>368</v>
      </c>
      <c r="J7" s="261" t="s">
        <v>391</v>
      </c>
      <c r="K7" s="261" t="s">
        <v>370</v>
      </c>
      <c r="L7" s="261">
        <v>4</v>
      </c>
      <c r="M7" s="261">
        <v>27.4</v>
      </c>
      <c r="N7" s="261">
        <v>43</v>
      </c>
      <c r="O7" s="250">
        <v>1178.2</v>
      </c>
      <c r="P7" s="261">
        <v>40</v>
      </c>
      <c r="Q7" s="261">
        <v>10</v>
      </c>
      <c r="R7" s="261"/>
      <c r="S7" s="261"/>
      <c r="T7" s="261" t="s">
        <v>371</v>
      </c>
      <c r="U7" s="261"/>
      <c r="V7" s="261"/>
      <c r="W7" s="261"/>
      <c r="X7" s="261"/>
      <c r="Y7" s="261"/>
    </row>
    <row r="8" spans="1:25">
      <c r="A8" s="261"/>
      <c r="B8" s="116">
        <v>1000250</v>
      </c>
      <c r="C8" s="261" t="s">
        <v>364</v>
      </c>
      <c r="D8" s="115" t="s">
        <v>392</v>
      </c>
      <c r="E8" s="261"/>
      <c r="F8" s="261"/>
      <c r="G8" s="261" t="s">
        <v>393</v>
      </c>
      <c r="H8" s="261" t="s">
        <v>394</v>
      </c>
      <c r="I8" s="261" t="s">
        <v>368</v>
      </c>
      <c r="J8" s="261" t="s">
        <v>395</v>
      </c>
      <c r="K8" s="261" t="s">
        <v>370</v>
      </c>
      <c r="L8" s="261">
        <v>4</v>
      </c>
      <c r="M8" s="261">
        <v>1.28</v>
      </c>
      <c r="N8" s="261">
        <v>43</v>
      </c>
      <c r="O8" s="250">
        <v>55.04</v>
      </c>
      <c r="P8" s="261">
        <v>40</v>
      </c>
      <c r="Q8" s="261">
        <v>10</v>
      </c>
      <c r="R8" s="261"/>
      <c r="S8" s="261"/>
      <c r="T8" s="261" t="s">
        <v>371</v>
      </c>
      <c r="U8" s="261"/>
      <c r="V8" s="261"/>
      <c r="W8" s="261"/>
      <c r="X8" s="261"/>
      <c r="Y8" s="261"/>
    </row>
    <row r="9" spans="1:25">
      <c r="A9" s="261"/>
      <c r="B9" s="116" t="s">
        <v>396</v>
      </c>
      <c r="C9" s="261" t="s">
        <v>364</v>
      </c>
      <c r="D9" s="115" t="s">
        <v>397</v>
      </c>
      <c r="E9" s="261"/>
      <c r="F9" s="261"/>
      <c r="G9" s="261" t="s">
        <v>398</v>
      </c>
      <c r="H9" s="261" t="s">
        <v>399</v>
      </c>
      <c r="I9" s="261" t="s">
        <v>368</v>
      </c>
      <c r="J9" s="261" t="s">
        <v>400</v>
      </c>
      <c r="K9" s="261" t="s">
        <v>370</v>
      </c>
      <c r="L9" s="261">
        <v>4</v>
      </c>
      <c r="M9" s="261">
        <v>2.04</v>
      </c>
      <c r="N9" s="261">
        <v>43</v>
      </c>
      <c r="O9" s="250">
        <v>87.72</v>
      </c>
      <c r="P9" s="261">
        <v>40</v>
      </c>
      <c r="Q9" s="261">
        <v>10</v>
      </c>
      <c r="R9" s="261"/>
      <c r="S9" s="261"/>
      <c r="T9" s="261">
        <v>20191030</v>
      </c>
      <c r="U9" s="261"/>
      <c r="V9" s="261"/>
      <c r="W9" s="261"/>
      <c r="X9" s="261"/>
      <c r="Y9" s="261"/>
    </row>
    <row r="10" spans="1:25">
      <c r="A10" s="261"/>
      <c r="B10" s="116" t="s">
        <v>401</v>
      </c>
      <c r="C10" s="261" t="s">
        <v>364</v>
      </c>
      <c r="D10" s="115" t="s">
        <v>402</v>
      </c>
      <c r="E10" s="261"/>
      <c r="F10" s="261"/>
      <c r="G10" s="261" t="s">
        <v>403</v>
      </c>
      <c r="H10" s="261" t="s">
        <v>404</v>
      </c>
      <c r="I10" s="261" t="s">
        <v>368</v>
      </c>
      <c r="J10" s="261" t="s">
        <v>405</v>
      </c>
      <c r="K10" s="261" t="s">
        <v>370</v>
      </c>
      <c r="L10" s="261">
        <v>4</v>
      </c>
      <c r="M10" s="261">
        <v>1.52</v>
      </c>
      <c r="N10" s="261">
        <v>43</v>
      </c>
      <c r="O10" s="250">
        <v>65.36</v>
      </c>
      <c r="P10" s="261">
        <v>40</v>
      </c>
      <c r="Q10" s="261">
        <v>10</v>
      </c>
      <c r="R10" s="261"/>
      <c r="S10" s="261"/>
      <c r="T10" s="261" t="s">
        <v>371</v>
      </c>
      <c r="U10" s="261"/>
      <c r="V10" s="261"/>
      <c r="W10" s="261"/>
      <c r="X10" s="261"/>
      <c r="Y10" s="261"/>
    </row>
    <row r="11" spans="1:25">
      <c r="A11" s="261"/>
      <c r="B11" s="116" t="s">
        <v>406</v>
      </c>
      <c r="C11" s="261" t="s">
        <v>364</v>
      </c>
      <c r="D11" s="115" t="s">
        <v>407</v>
      </c>
      <c r="E11" s="261"/>
      <c r="F11" s="261"/>
      <c r="G11" s="261" t="s">
        <v>408</v>
      </c>
      <c r="H11" s="261" t="s">
        <v>409</v>
      </c>
      <c r="I11" s="261" t="s">
        <v>368</v>
      </c>
      <c r="J11" s="261" t="s">
        <v>410</v>
      </c>
      <c r="K11" s="261" t="s">
        <v>370</v>
      </c>
      <c r="L11" s="261">
        <v>4</v>
      </c>
      <c r="M11" s="261">
        <v>1.83</v>
      </c>
      <c r="N11" s="261">
        <v>43</v>
      </c>
      <c r="O11" s="250">
        <v>78.69</v>
      </c>
      <c r="P11" s="261">
        <v>40</v>
      </c>
      <c r="Q11" s="261">
        <v>10</v>
      </c>
      <c r="R11" s="261"/>
      <c r="S11" s="261"/>
      <c r="T11" s="261" t="s">
        <v>371</v>
      </c>
      <c r="U11" s="261"/>
      <c r="V11" s="261"/>
      <c r="W11" s="261"/>
      <c r="X11" s="261"/>
      <c r="Y11" s="261"/>
    </row>
    <row r="12" spans="1:25">
      <c r="A12" s="261"/>
      <c r="B12" s="116" t="s">
        <v>411</v>
      </c>
      <c r="C12" s="261" t="s">
        <v>364</v>
      </c>
      <c r="D12" s="115" t="s">
        <v>412</v>
      </c>
      <c r="E12" s="261"/>
      <c r="F12" s="261"/>
      <c r="G12" s="261" t="s">
        <v>413</v>
      </c>
      <c r="H12" s="261" t="s">
        <v>414</v>
      </c>
      <c r="I12" s="261" t="s">
        <v>368</v>
      </c>
      <c r="J12" s="261" t="s">
        <v>415</v>
      </c>
      <c r="K12" s="261" t="s">
        <v>370</v>
      </c>
      <c r="L12" s="261">
        <v>4</v>
      </c>
      <c r="M12" s="261">
        <v>7.66</v>
      </c>
      <c r="N12" s="261">
        <v>43</v>
      </c>
      <c r="O12" s="250">
        <v>329.38</v>
      </c>
      <c r="P12" s="261">
        <v>40</v>
      </c>
      <c r="Q12" s="261">
        <v>10</v>
      </c>
      <c r="R12" s="261"/>
      <c r="S12" s="261"/>
      <c r="T12" s="261">
        <v>20191030</v>
      </c>
      <c r="U12" s="261"/>
      <c r="V12" s="261"/>
      <c r="W12" s="261"/>
      <c r="X12" s="261"/>
      <c r="Y12" s="261"/>
    </row>
    <row r="13" spans="1:25">
      <c r="A13" s="261"/>
      <c r="B13" s="116" t="s">
        <v>416</v>
      </c>
      <c r="C13" s="261" t="s">
        <v>364</v>
      </c>
      <c r="D13" s="115" t="s">
        <v>417</v>
      </c>
      <c r="E13" s="261"/>
      <c r="F13" s="261"/>
      <c r="G13" s="261" t="s">
        <v>418</v>
      </c>
      <c r="H13" s="261" t="s">
        <v>419</v>
      </c>
      <c r="I13" s="261" t="s">
        <v>368</v>
      </c>
      <c r="J13" s="261" t="s">
        <v>420</v>
      </c>
      <c r="K13" s="261" t="s">
        <v>370</v>
      </c>
      <c r="L13" s="261">
        <v>4</v>
      </c>
      <c r="M13" s="261">
        <v>1.23</v>
      </c>
      <c r="N13" s="261">
        <v>43</v>
      </c>
      <c r="O13" s="250">
        <v>52.89</v>
      </c>
      <c r="P13" s="261">
        <v>40</v>
      </c>
      <c r="Q13" s="261">
        <v>10</v>
      </c>
      <c r="R13" s="261"/>
      <c r="S13" s="261"/>
      <c r="T13" s="261">
        <v>20191030</v>
      </c>
      <c r="U13" s="261"/>
      <c r="V13" s="261"/>
      <c r="W13" s="261"/>
      <c r="X13" s="261"/>
      <c r="Y13" s="261"/>
    </row>
    <row r="14" spans="1:25">
      <c r="A14" s="261"/>
      <c r="B14" s="116" t="s">
        <v>421</v>
      </c>
      <c r="C14" s="261" t="s">
        <v>364</v>
      </c>
      <c r="D14" s="115" t="s">
        <v>422</v>
      </c>
      <c r="E14" s="261"/>
      <c r="F14" s="261"/>
      <c r="G14" s="261" t="s">
        <v>423</v>
      </c>
      <c r="H14" s="261" t="s">
        <v>424</v>
      </c>
      <c r="I14" s="261" t="s">
        <v>368</v>
      </c>
      <c r="J14" s="261" t="s">
        <v>425</v>
      </c>
      <c r="K14" s="261" t="s">
        <v>370</v>
      </c>
      <c r="L14" s="261">
        <v>4</v>
      </c>
      <c r="M14" s="261">
        <v>4.4800000000000004</v>
      </c>
      <c r="N14" s="261">
        <v>43</v>
      </c>
      <c r="O14" s="250">
        <v>192.64000000000001</v>
      </c>
      <c r="P14" s="261">
        <v>40</v>
      </c>
      <c r="Q14" s="261">
        <v>10</v>
      </c>
      <c r="R14" s="261"/>
      <c r="S14" s="261"/>
      <c r="T14" s="261" t="s">
        <v>371</v>
      </c>
      <c r="U14" s="261"/>
      <c r="V14" s="261"/>
      <c r="W14" s="261"/>
      <c r="X14" s="261"/>
      <c r="Y14" s="261"/>
    </row>
    <row r="15" spans="1:25">
      <c r="A15" s="261"/>
      <c r="B15" s="116" t="s">
        <v>426</v>
      </c>
      <c r="C15" s="261" t="s">
        <v>364</v>
      </c>
      <c r="D15" s="115" t="s">
        <v>427</v>
      </c>
      <c r="E15" s="261"/>
      <c r="F15" s="261"/>
      <c r="G15" s="261" t="s">
        <v>428</v>
      </c>
      <c r="H15" s="261" t="s">
        <v>429</v>
      </c>
      <c r="I15" s="261" t="s">
        <v>368</v>
      </c>
      <c r="J15" s="261" t="s">
        <v>430</v>
      </c>
      <c r="K15" s="261" t="s">
        <v>370</v>
      </c>
      <c r="L15" s="261">
        <v>3</v>
      </c>
      <c r="M15" s="261">
        <v>7.74</v>
      </c>
      <c r="N15" s="261">
        <v>43</v>
      </c>
      <c r="O15" s="250">
        <v>332.82</v>
      </c>
      <c r="P15" s="261">
        <v>40</v>
      </c>
      <c r="Q15" s="261">
        <v>10</v>
      </c>
      <c r="R15" s="261"/>
      <c r="S15" s="261"/>
      <c r="T15" s="261" t="s">
        <v>371</v>
      </c>
      <c r="U15" s="261"/>
      <c r="V15" s="261"/>
      <c r="W15" s="261"/>
      <c r="X15" s="261"/>
      <c r="Y15" s="261"/>
    </row>
    <row r="16" spans="1:25">
      <c r="A16" s="261"/>
      <c r="B16" s="116" t="s">
        <v>431</v>
      </c>
      <c r="C16" s="261" t="s">
        <v>364</v>
      </c>
      <c r="D16" s="115" t="s">
        <v>432</v>
      </c>
      <c r="E16" s="261"/>
      <c r="F16" s="261"/>
      <c r="G16" s="261" t="s">
        <v>433</v>
      </c>
      <c r="H16" s="261" t="s">
        <v>434</v>
      </c>
      <c r="I16" s="261" t="s">
        <v>368</v>
      </c>
      <c r="J16" s="261" t="s">
        <v>435</v>
      </c>
      <c r="K16" s="261" t="s">
        <v>370</v>
      </c>
      <c r="L16" s="261">
        <v>4</v>
      </c>
      <c r="M16" s="261">
        <v>6.26</v>
      </c>
      <c r="N16" s="261">
        <v>43</v>
      </c>
      <c r="O16" s="250">
        <v>269.18</v>
      </c>
      <c r="P16" s="261">
        <v>40</v>
      </c>
      <c r="Q16" s="261">
        <v>10</v>
      </c>
      <c r="R16" s="261"/>
      <c r="S16" s="261"/>
      <c r="T16" s="261">
        <v>20191030</v>
      </c>
      <c r="U16" s="261"/>
      <c r="V16" s="261"/>
      <c r="W16" s="261"/>
      <c r="X16" s="261"/>
      <c r="Y16" s="261"/>
    </row>
    <row r="17" spans="2:20">
      <c r="B17" s="116" t="s">
        <v>436</v>
      </c>
      <c r="C17" s="261" t="s">
        <v>364</v>
      </c>
      <c r="D17" s="115" t="s">
        <v>437</v>
      </c>
      <c r="E17" s="261"/>
      <c r="F17" s="261"/>
      <c r="G17" s="261" t="s">
        <v>438</v>
      </c>
      <c r="H17" s="261" t="s">
        <v>439</v>
      </c>
      <c r="I17" s="261" t="s">
        <v>368</v>
      </c>
      <c r="J17" s="261" t="s">
        <v>440</v>
      </c>
      <c r="K17" s="261" t="s">
        <v>370</v>
      </c>
      <c r="L17" s="261">
        <v>3</v>
      </c>
      <c r="M17" s="261">
        <v>5.68</v>
      </c>
      <c r="N17" s="261">
        <v>43</v>
      </c>
      <c r="O17" s="250">
        <v>244.23999999999998</v>
      </c>
      <c r="P17" s="261">
        <v>40</v>
      </c>
      <c r="Q17" s="261">
        <v>10</v>
      </c>
      <c r="R17" s="261"/>
      <c r="S17" s="261"/>
      <c r="T17" s="261" t="s">
        <v>371</v>
      </c>
    </row>
    <row r="18" spans="2:20">
      <c r="B18" s="116" t="s">
        <v>441</v>
      </c>
      <c r="C18" s="261" t="s">
        <v>364</v>
      </c>
      <c r="D18" s="115" t="s">
        <v>442</v>
      </c>
      <c r="E18" s="261"/>
      <c r="F18" s="261"/>
      <c r="G18" s="261" t="s">
        <v>443</v>
      </c>
      <c r="H18" s="261" t="s">
        <v>444</v>
      </c>
      <c r="I18" s="261" t="s">
        <v>368</v>
      </c>
      <c r="J18" s="261" t="s">
        <v>445</v>
      </c>
      <c r="K18" s="261" t="s">
        <v>370</v>
      </c>
      <c r="L18" s="261">
        <v>4</v>
      </c>
      <c r="M18" s="261">
        <v>3.42</v>
      </c>
      <c r="N18" s="261">
        <v>43</v>
      </c>
      <c r="O18" s="250">
        <v>147.06</v>
      </c>
      <c r="P18" s="261">
        <v>40</v>
      </c>
      <c r="Q18" s="261">
        <v>10</v>
      </c>
      <c r="R18" s="261"/>
      <c r="S18" s="261"/>
      <c r="T18" s="261" t="s">
        <v>371</v>
      </c>
    </row>
    <row r="19" spans="2:20">
      <c r="B19" s="116" t="s">
        <v>446</v>
      </c>
      <c r="C19" s="261" t="s">
        <v>364</v>
      </c>
      <c r="D19" s="115" t="s">
        <v>447</v>
      </c>
      <c r="E19" s="261"/>
      <c r="F19" s="261"/>
      <c r="G19" s="261" t="s">
        <v>448</v>
      </c>
      <c r="H19" s="261" t="s">
        <v>449</v>
      </c>
      <c r="I19" s="261" t="s">
        <v>368</v>
      </c>
      <c r="J19" s="261" t="s">
        <v>450</v>
      </c>
      <c r="K19" s="261" t="s">
        <v>370</v>
      </c>
      <c r="L19" s="261">
        <v>4</v>
      </c>
      <c r="M19" s="261">
        <v>11.3</v>
      </c>
      <c r="N19" s="261">
        <v>43</v>
      </c>
      <c r="O19" s="250">
        <v>485.90000000000003</v>
      </c>
      <c r="P19" s="261">
        <v>40</v>
      </c>
      <c r="Q19" s="261">
        <v>10</v>
      </c>
      <c r="R19" s="261"/>
      <c r="S19" s="261"/>
      <c r="T19" s="261">
        <v>20191030</v>
      </c>
    </row>
    <row r="20" spans="2:20">
      <c r="B20" s="116" t="s">
        <v>451</v>
      </c>
      <c r="C20" s="261" t="s">
        <v>364</v>
      </c>
      <c r="D20" s="115" t="s">
        <v>452</v>
      </c>
      <c r="E20" s="261"/>
      <c r="F20" s="261"/>
      <c r="G20" s="261" t="s">
        <v>453</v>
      </c>
      <c r="H20" s="261" t="s">
        <v>454</v>
      </c>
      <c r="I20" s="261" t="s">
        <v>368</v>
      </c>
      <c r="J20" s="261" t="s">
        <v>455</v>
      </c>
      <c r="K20" s="261" t="s">
        <v>370</v>
      </c>
      <c r="L20" s="261">
        <v>4</v>
      </c>
      <c r="M20" s="261">
        <v>6.9</v>
      </c>
      <c r="N20" s="261">
        <v>43</v>
      </c>
      <c r="O20" s="250">
        <v>296.7</v>
      </c>
      <c r="P20" s="261">
        <v>40</v>
      </c>
      <c r="Q20" s="261">
        <v>10</v>
      </c>
      <c r="R20" s="261"/>
      <c r="S20" s="261"/>
      <c r="T20" s="261" t="s">
        <v>371</v>
      </c>
    </row>
    <row r="21" spans="2:20">
      <c r="B21" s="116" t="s">
        <v>456</v>
      </c>
      <c r="C21" s="261" t="s">
        <v>364</v>
      </c>
      <c r="D21" s="115" t="s">
        <v>457</v>
      </c>
      <c r="E21" s="261"/>
      <c r="F21" s="261"/>
      <c r="G21" s="261" t="s">
        <v>458</v>
      </c>
      <c r="H21" s="261" t="s">
        <v>459</v>
      </c>
      <c r="I21" s="261" t="s">
        <v>368</v>
      </c>
      <c r="J21" s="261" t="s">
        <v>460</v>
      </c>
      <c r="K21" s="261" t="s">
        <v>370</v>
      </c>
      <c r="L21" s="261">
        <v>4</v>
      </c>
      <c r="M21" s="261">
        <v>0.86399999999999999</v>
      </c>
      <c r="N21" s="261">
        <v>43</v>
      </c>
      <c r="O21" s="250">
        <v>37.152000000000001</v>
      </c>
      <c r="P21" s="152">
        <v>27.152000000000001</v>
      </c>
      <c r="Q21" s="261">
        <v>10</v>
      </c>
      <c r="R21" s="261"/>
      <c r="S21" s="261"/>
      <c r="T21" s="261">
        <v>20191030</v>
      </c>
    </row>
    <row r="22" spans="2:20">
      <c r="B22" s="116" t="s">
        <v>461</v>
      </c>
      <c r="C22" s="261" t="s">
        <v>364</v>
      </c>
      <c r="D22" s="115" t="s">
        <v>462</v>
      </c>
      <c r="E22" s="261"/>
      <c r="F22" s="261"/>
      <c r="G22" s="261" t="s">
        <v>463</v>
      </c>
      <c r="H22" s="261" t="s">
        <v>464</v>
      </c>
      <c r="I22" s="261" t="s">
        <v>368</v>
      </c>
      <c r="J22" s="261" t="s">
        <v>465</v>
      </c>
      <c r="K22" s="261" t="s">
        <v>370</v>
      </c>
      <c r="L22" s="261">
        <v>4</v>
      </c>
      <c r="M22" s="261">
        <v>1.21</v>
      </c>
      <c r="N22" s="261">
        <v>43</v>
      </c>
      <c r="O22" s="250">
        <v>52.03</v>
      </c>
      <c r="P22" s="261">
        <v>40</v>
      </c>
      <c r="Q22" s="261">
        <v>10</v>
      </c>
      <c r="R22" s="261"/>
      <c r="S22" s="261"/>
      <c r="T22" s="261">
        <v>20191030</v>
      </c>
    </row>
    <row r="23" spans="2:20">
      <c r="B23" s="116" t="s">
        <v>466</v>
      </c>
      <c r="C23" s="261" t="s">
        <v>364</v>
      </c>
      <c r="D23" s="115" t="s">
        <v>467</v>
      </c>
      <c r="E23" s="261"/>
      <c r="F23" s="261"/>
      <c r="G23" s="261" t="s">
        <v>468</v>
      </c>
      <c r="H23" s="261" t="s">
        <v>469</v>
      </c>
      <c r="I23" s="261" t="s">
        <v>368</v>
      </c>
      <c r="J23" s="261" t="s">
        <v>470</v>
      </c>
      <c r="K23" s="261" t="s">
        <v>370</v>
      </c>
      <c r="L23" s="261">
        <v>4</v>
      </c>
      <c r="M23" s="261">
        <v>0.81599999999999995</v>
      </c>
      <c r="N23" s="261">
        <v>43</v>
      </c>
      <c r="O23" s="250">
        <v>35.088000000000001</v>
      </c>
      <c r="P23" s="152">
        <v>25.088000000000001</v>
      </c>
      <c r="Q23" s="261">
        <v>10</v>
      </c>
      <c r="R23" s="261"/>
      <c r="S23" s="261"/>
      <c r="T23" s="261" t="s">
        <v>371</v>
      </c>
    </row>
    <row r="24" spans="2:20">
      <c r="B24" s="116" t="s">
        <v>471</v>
      </c>
      <c r="C24" s="261" t="s">
        <v>364</v>
      </c>
      <c r="D24" s="115" t="s">
        <v>472</v>
      </c>
      <c r="E24" s="261"/>
      <c r="F24" s="261"/>
      <c r="G24" s="261" t="s">
        <v>473</v>
      </c>
      <c r="H24" s="261" t="s">
        <v>474</v>
      </c>
      <c r="I24" s="261" t="s">
        <v>368</v>
      </c>
      <c r="J24" s="261" t="s">
        <v>475</v>
      </c>
      <c r="K24" s="261" t="s">
        <v>370</v>
      </c>
      <c r="L24" s="261">
        <v>4</v>
      </c>
      <c r="M24" s="261">
        <v>1.1200000000000001</v>
      </c>
      <c r="N24" s="261">
        <v>43</v>
      </c>
      <c r="O24" s="250">
        <v>48.160000000000004</v>
      </c>
      <c r="P24" s="261">
        <v>38</v>
      </c>
      <c r="Q24" s="261">
        <v>10</v>
      </c>
      <c r="R24" s="261"/>
      <c r="S24" s="261"/>
      <c r="T24" s="261">
        <v>20191030</v>
      </c>
    </row>
    <row r="25" spans="2:20">
      <c r="B25" s="116" t="s">
        <v>476</v>
      </c>
      <c r="C25" s="261" t="s">
        <v>364</v>
      </c>
      <c r="D25" s="115" t="s">
        <v>477</v>
      </c>
      <c r="E25" s="261"/>
      <c r="F25" s="261"/>
      <c r="G25" s="261" t="s">
        <v>478</v>
      </c>
      <c r="H25" s="261" t="s">
        <v>479</v>
      </c>
      <c r="I25" s="261" t="s">
        <v>368</v>
      </c>
      <c r="J25" s="261" t="s">
        <v>480</v>
      </c>
      <c r="K25" s="261" t="s">
        <v>370</v>
      </c>
      <c r="L25" s="261">
        <v>4</v>
      </c>
      <c r="M25" s="261">
        <v>1.65</v>
      </c>
      <c r="N25" s="261">
        <v>43</v>
      </c>
      <c r="O25" s="250">
        <v>70.95</v>
      </c>
      <c r="P25" s="261">
        <v>40</v>
      </c>
      <c r="Q25" s="261">
        <v>10</v>
      </c>
      <c r="R25" s="261"/>
      <c r="S25" s="261"/>
      <c r="T25" s="261">
        <v>20191030</v>
      </c>
    </row>
    <row r="26" spans="2:20">
      <c r="B26" s="116" t="s">
        <v>481</v>
      </c>
      <c r="C26" s="261" t="s">
        <v>364</v>
      </c>
      <c r="D26" s="115" t="s">
        <v>482</v>
      </c>
      <c r="E26" s="261"/>
      <c r="F26" s="261"/>
      <c r="G26" s="261" t="s">
        <v>483</v>
      </c>
      <c r="H26" s="261" t="s">
        <v>484</v>
      </c>
      <c r="I26" s="261" t="s">
        <v>368</v>
      </c>
      <c r="J26" s="261" t="s">
        <v>485</v>
      </c>
      <c r="K26" s="261" t="s">
        <v>370</v>
      </c>
      <c r="L26" s="261">
        <v>4</v>
      </c>
      <c r="M26" s="261">
        <v>2</v>
      </c>
      <c r="N26" s="261">
        <v>43</v>
      </c>
      <c r="O26" s="250">
        <v>86</v>
      </c>
      <c r="P26" s="261">
        <v>40</v>
      </c>
      <c r="Q26" s="261">
        <v>10</v>
      </c>
      <c r="R26" s="261"/>
      <c r="S26" s="261"/>
      <c r="T26" s="261">
        <v>20191030</v>
      </c>
    </row>
    <row r="27" spans="2:20">
      <c r="B27" s="116" t="s">
        <v>486</v>
      </c>
      <c r="C27" s="261" t="s">
        <v>364</v>
      </c>
      <c r="D27" s="115" t="s">
        <v>487</v>
      </c>
      <c r="E27" s="261"/>
      <c r="F27" s="261"/>
      <c r="G27" s="261" t="s">
        <v>488</v>
      </c>
      <c r="H27" s="261" t="s">
        <v>489</v>
      </c>
      <c r="I27" s="261" t="s">
        <v>368</v>
      </c>
      <c r="J27" s="261" t="s">
        <v>490</v>
      </c>
      <c r="K27" s="261" t="s">
        <v>370</v>
      </c>
      <c r="L27" s="261">
        <v>4</v>
      </c>
      <c r="M27" s="261">
        <v>23</v>
      </c>
      <c r="N27" s="261">
        <v>43</v>
      </c>
      <c r="O27" s="250">
        <v>989</v>
      </c>
      <c r="P27" s="261">
        <v>40</v>
      </c>
      <c r="Q27" s="261">
        <v>10</v>
      </c>
      <c r="R27" s="261"/>
      <c r="S27" s="261"/>
      <c r="T27" s="261">
        <v>20191030</v>
      </c>
    </row>
    <row r="28" spans="2:20">
      <c r="B28" s="116" t="s">
        <v>491</v>
      </c>
      <c r="C28" s="261" t="s">
        <v>364</v>
      </c>
      <c r="D28" s="115" t="s">
        <v>492</v>
      </c>
      <c r="E28" s="261"/>
      <c r="F28" s="261"/>
      <c r="G28" s="261" t="s">
        <v>493</v>
      </c>
      <c r="H28" s="261" t="s">
        <v>494</v>
      </c>
      <c r="I28" s="261" t="s">
        <v>368</v>
      </c>
      <c r="J28" s="261" t="s">
        <v>495</v>
      </c>
      <c r="K28" s="261" t="s">
        <v>370</v>
      </c>
      <c r="L28" s="261">
        <v>4</v>
      </c>
      <c r="M28" s="261">
        <v>2.74</v>
      </c>
      <c r="N28" s="261">
        <v>43</v>
      </c>
      <c r="O28" s="250">
        <v>117.82000000000001</v>
      </c>
      <c r="P28" s="261">
        <v>40</v>
      </c>
      <c r="Q28" s="261">
        <v>10</v>
      </c>
      <c r="R28" s="261"/>
      <c r="S28" s="261"/>
      <c r="T28" s="261">
        <v>20191030</v>
      </c>
    </row>
    <row r="29" spans="2:20">
      <c r="B29" s="116" t="s">
        <v>496</v>
      </c>
      <c r="C29" s="261" t="s">
        <v>364</v>
      </c>
      <c r="D29" s="115" t="s">
        <v>497</v>
      </c>
      <c r="E29" s="261"/>
      <c r="F29" s="261"/>
      <c r="G29" s="261" t="s">
        <v>498</v>
      </c>
      <c r="H29" s="261" t="s">
        <v>499</v>
      </c>
      <c r="I29" s="261" t="s">
        <v>368</v>
      </c>
      <c r="J29" s="261" t="s">
        <v>500</v>
      </c>
      <c r="K29" s="261" t="s">
        <v>370</v>
      </c>
      <c r="L29" s="261">
        <v>4</v>
      </c>
      <c r="M29" s="261">
        <v>3.22</v>
      </c>
      <c r="N29" s="261">
        <v>43</v>
      </c>
      <c r="O29" s="250">
        <v>138.46</v>
      </c>
      <c r="P29" s="261">
        <v>40</v>
      </c>
      <c r="Q29" s="261">
        <v>10</v>
      </c>
      <c r="R29" s="261"/>
      <c r="S29" s="261"/>
      <c r="T29" s="261">
        <v>20191030</v>
      </c>
    </row>
    <row r="30" spans="2:20">
      <c r="B30" s="116" t="s">
        <v>501</v>
      </c>
      <c r="C30" s="261" t="s">
        <v>364</v>
      </c>
      <c r="D30" s="115" t="s">
        <v>502</v>
      </c>
      <c r="E30" s="261"/>
      <c r="F30" s="261"/>
      <c r="G30" s="261" t="s">
        <v>503</v>
      </c>
      <c r="H30" s="261" t="s">
        <v>504</v>
      </c>
      <c r="I30" s="261" t="s">
        <v>368</v>
      </c>
      <c r="J30" s="261" t="s">
        <v>505</v>
      </c>
      <c r="K30" s="261" t="s">
        <v>370</v>
      </c>
      <c r="L30" s="261">
        <v>4</v>
      </c>
      <c r="M30" s="261">
        <v>2</v>
      </c>
      <c r="N30" s="261">
        <v>43</v>
      </c>
      <c r="O30" s="250">
        <v>86</v>
      </c>
      <c r="P30" s="261">
        <v>40</v>
      </c>
      <c r="Q30" s="261">
        <v>10</v>
      </c>
      <c r="R30" s="261"/>
      <c r="S30" s="261"/>
      <c r="T30" s="261">
        <v>20191030</v>
      </c>
    </row>
    <row r="31" spans="2:20">
      <c r="B31" s="116" t="s">
        <v>506</v>
      </c>
      <c r="C31" s="261" t="s">
        <v>364</v>
      </c>
      <c r="D31" s="115" t="s">
        <v>507</v>
      </c>
      <c r="E31" s="261"/>
      <c r="F31" s="261"/>
      <c r="G31" s="261" t="s">
        <v>508</v>
      </c>
      <c r="H31" s="261" t="s">
        <v>509</v>
      </c>
      <c r="I31" s="261" t="s">
        <v>368</v>
      </c>
      <c r="J31" s="261" t="s">
        <v>510</v>
      </c>
      <c r="K31" s="261" t="s">
        <v>370</v>
      </c>
      <c r="L31" s="261">
        <v>4</v>
      </c>
      <c r="M31" s="261">
        <v>1.22</v>
      </c>
      <c r="N31" s="261">
        <v>43</v>
      </c>
      <c r="O31" s="250">
        <v>52.46</v>
      </c>
      <c r="P31" s="261">
        <v>40</v>
      </c>
      <c r="Q31" s="261">
        <v>10</v>
      </c>
      <c r="R31" s="261"/>
      <c r="S31" s="261"/>
      <c r="T31" s="261">
        <v>20191030</v>
      </c>
    </row>
    <row r="32" spans="2:20">
      <c r="B32" s="116" t="s">
        <v>511</v>
      </c>
      <c r="C32" s="261" t="s">
        <v>364</v>
      </c>
      <c r="D32" s="115" t="s">
        <v>512</v>
      </c>
      <c r="E32" s="261"/>
      <c r="F32" s="261"/>
      <c r="G32" s="261" t="s">
        <v>513</v>
      </c>
      <c r="H32" s="261" t="s">
        <v>514</v>
      </c>
      <c r="I32" s="261" t="s">
        <v>368</v>
      </c>
      <c r="J32" s="261" t="s">
        <v>515</v>
      </c>
      <c r="K32" s="261" t="s">
        <v>370</v>
      </c>
      <c r="L32" s="261">
        <v>4</v>
      </c>
      <c r="M32" s="261">
        <v>5.58</v>
      </c>
      <c r="N32" s="261">
        <v>43</v>
      </c>
      <c r="O32" s="250">
        <v>239.94</v>
      </c>
      <c r="P32" s="261">
        <v>40</v>
      </c>
      <c r="Q32" s="261">
        <v>10</v>
      </c>
      <c r="R32" s="261"/>
      <c r="S32" s="261"/>
      <c r="T32" s="261" t="s">
        <v>371</v>
      </c>
    </row>
    <row r="33" spans="2:20">
      <c r="B33" s="116" t="s">
        <v>516</v>
      </c>
      <c r="C33" s="261" t="s">
        <v>364</v>
      </c>
      <c r="D33" s="115" t="s">
        <v>517</v>
      </c>
      <c r="E33" s="261"/>
      <c r="F33" s="261"/>
      <c r="G33" s="261" t="s">
        <v>518</v>
      </c>
      <c r="H33" s="261" t="s">
        <v>519</v>
      </c>
      <c r="I33" s="261" t="s">
        <v>368</v>
      </c>
      <c r="J33" s="261" t="s">
        <v>520</v>
      </c>
      <c r="K33" s="261" t="s">
        <v>370</v>
      </c>
      <c r="L33" s="261">
        <v>4</v>
      </c>
      <c r="M33" s="261">
        <v>0.71399999999999997</v>
      </c>
      <c r="N33" s="261">
        <v>43</v>
      </c>
      <c r="O33" s="250">
        <v>30.701999999999998</v>
      </c>
      <c r="P33" s="152">
        <v>20.701999999999998</v>
      </c>
      <c r="Q33" s="261">
        <v>10</v>
      </c>
      <c r="R33" s="261"/>
      <c r="S33" s="261"/>
      <c r="T33" s="261">
        <v>20191030</v>
      </c>
    </row>
    <row r="34" spans="2:20">
      <c r="B34" s="116" t="s">
        <v>521</v>
      </c>
      <c r="C34" s="261" t="s">
        <v>364</v>
      </c>
      <c r="D34" s="115" t="s">
        <v>522</v>
      </c>
      <c r="E34" s="261"/>
      <c r="F34" s="261"/>
      <c r="G34" s="261" t="s">
        <v>523</v>
      </c>
      <c r="H34" s="261" t="s">
        <v>524</v>
      </c>
      <c r="I34" s="261" t="s">
        <v>368</v>
      </c>
      <c r="J34" s="261" t="s">
        <v>525</v>
      </c>
      <c r="K34" s="261" t="s">
        <v>370</v>
      </c>
      <c r="L34" s="261">
        <v>4</v>
      </c>
      <c r="M34" s="261">
        <v>1.45</v>
      </c>
      <c r="N34" s="261">
        <v>43</v>
      </c>
      <c r="O34" s="250">
        <v>62.35</v>
      </c>
      <c r="P34" s="261">
        <v>40</v>
      </c>
      <c r="Q34" s="261">
        <v>10</v>
      </c>
      <c r="R34" s="261"/>
      <c r="S34" s="261"/>
      <c r="T34" s="261" t="s">
        <v>371</v>
      </c>
    </row>
    <row r="35" spans="2:20">
      <c r="B35" s="116" t="s">
        <v>526</v>
      </c>
      <c r="C35" s="261" t="s">
        <v>364</v>
      </c>
      <c r="D35" s="115" t="s">
        <v>527</v>
      </c>
      <c r="E35" s="261"/>
      <c r="F35" s="261"/>
      <c r="G35" s="261" t="s">
        <v>528</v>
      </c>
      <c r="H35" s="261" t="s">
        <v>529</v>
      </c>
      <c r="I35" s="261" t="s">
        <v>368</v>
      </c>
      <c r="J35" s="261" t="s">
        <v>530</v>
      </c>
      <c r="K35" s="261" t="s">
        <v>370</v>
      </c>
      <c r="L35" s="261">
        <v>4</v>
      </c>
      <c r="M35" s="261">
        <v>0.45</v>
      </c>
      <c r="N35" s="261">
        <v>43</v>
      </c>
      <c r="O35" s="250">
        <v>19.350000000000001</v>
      </c>
      <c r="P35" s="152">
        <v>9.3500000000000014</v>
      </c>
      <c r="Q35" s="261">
        <v>10</v>
      </c>
      <c r="R35" s="261"/>
      <c r="S35" s="261"/>
      <c r="T35" s="261">
        <v>20191030</v>
      </c>
    </row>
    <row r="36" spans="2:20">
      <c r="B36" s="116" t="s">
        <v>531</v>
      </c>
      <c r="C36" s="261" t="s">
        <v>364</v>
      </c>
      <c r="D36" s="115" t="s">
        <v>532</v>
      </c>
      <c r="E36" s="261"/>
      <c r="F36" s="261"/>
      <c r="G36" s="261" t="s">
        <v>533</v>
      </c>
      <c r="H36" s="261" t="s">
        <v>534</v>
      </c>
      <c r="I36" s="261" t="s">
        <v>368</v>
      </c>
      <c r="J36" s="261" t="s">
        <v>535</v>
      </c>
      <c r="K36" s="261" t="s">
        <v>370</v>
      </c>
      <c r="L36" s="261">
        <v>4</v>
      </c>
      <c r="M36" s="261">
        <v>0.86799999999999999</v>
      </c>
      <c r="N36" s="261">
        <v>43</v>
      </c>
      <c r="O36" s="250">
        <v>37.323999999999998</v>
      </c>
      <c r="P36" s="152">
        <v>27.323999999999998</v>
      </c>
      <c r="Q36" s="261">
        <v>10</v>
      </c>
      <c r="R36" s="261"/>
      <c r="S36" s="261"/>
      <c r="T36" s="261">
        <v>20191030</v>
      </c>
    </row>
    <row r="37" spans="2:20">
      <c r="B37" s="116" t="s">
        <v>536</v>
      </c>
      <c r="C37" s="261" t="s">
        <v>364</v>
      </c>
      <c r="D37" s="115" t="s">
        <v>537</v>
      </c>
      <c r="E37" s="261"/>
      <c r="F37" s="261"/>
      <c r="G37" s="261" t="s">
        <v>538</v>
      </c>
      <c r="H37" s="261" t="s">
        <v>539</v>
      </c>
      <c r="I37" s="261" t="s">
        <v>368</v>
      </c>
      <c r="J37" s="261" t="s">
        <v>540</v>
      </c>
      <c r="K37" s="261" t="s">
        <v>370</v>
      </c>
      <c r="L37" s="261">
        <v>4</v>
      </c>
      <c r="M37" s="261">
        <v>3.9</v>
      </c>
      <c r="N37" s="261">
        <v>43</v>
      </c>
      <c r="O37" s="250">
        <v>167.7</v>
      </c>
      <c r="P37" s="261">
        <v>40</v>
      </c>
      <c r="Q37" s="261">
        <v>10</v>
      </c>
      <c r="R37" s="261"/>
      <c r="S37" s="261"/>
      <c r="T37" s="261">
        <v>20191030</v>
      </c>
    </row>
    <row r="38" spans="2:20">
      <c r="B38" s="116" t="s">
        <v>541</v>
      </c>
      <c r="C38" s="261" t="s">
        <v>364</v>
      </c>
      <c r="D38" s="115" t="s">
        <v>542</v>
      </c>
      <c r="E38" s="261"/>
      <c r="F38" s="261"/>
      <c r="G38" s="261" t="s">
        <v>543</v>
      </c>
      <c r="H38" s="261" t="s">
        <v>544</v>
      </c>
      <c r="I38" s="261" t="s">
        <v>368</v>
      </c>
      <c r="J38" s="261" t="s">
        <v>545</v>
      </c>
      <c r="K38" s="261" t="s">
        <v>370</v>
      </c>
      <c r="L38" s="261">
        <v>4</v>
      </c>
      <c r="M38" s="261">
        <v>1.4</v>
      </c>
      <c r="N38" s="261">
        <v>43</v>
      </c>
      <c r="O38" s="250">
        <v>60.199999999999996</v>
      </c>
      <c r="P38" s="261">
        <v>40</v>
      </c>
      <c r="Q38" s="261">
        <v>10</v>
      </c>
      <c r="R38" s="261"/>
      <c r="S38" s="261"/>
      <c r="T38" s="261">
        <v>20191030</v>
      </c>
    </row>
    <row r="39" spans="2:20">
      <c r="B39" s="116" t="s">
        <v>546</v>
      </c>
      <c r="C39" s="261" t="s">
        <v>364</v>
      </c>
      <c r="D39" s="115" t="s">
        <v>547</v>
      </c>
      <c r="E39" s="261"/>
      <c r="F39" s="261"/>
      <c r="G39" s="261" t="s">
        <v>548</v>
      </c>
      <c r="H39" s="261" t="s">
        <v>549</v>
      </c>
      <c r="I39" s="261" t="s">
        <v>368</v>
      </c>
      <c r="J39" s="261" t="s">
        <v>550</v>
      </c>
      <c r="K39" s="261" t="s">
        <v>370</v>
      </c>
      <c r="L39" s="261">
        <v>4</v>
      </c>
      <c r="M39" s="261">
        <v>3.3</v>
      </c>
      <c r="N39" s="261">
        <v>43</v>
      </c>
      <c r="O39" s="250">
        <v>141.9</v>
      </c>
      <c r="P39" s="152">
        <v>40</v>
      </c>
      <c r="Q39" s="261">
        <v>10</v>
      </c>
      <c r="R39" s="261"/>
      <c r="S39" s="261"/>
      <c r="T39" s="261">
        <v>20191030</v>
      </c>
    </row>
    <row r="40" spans="2:20">
      <c r="B40" s="116" t="s">
        <v>551</v>
      </c>
      <c r="C40" s="261" t="s">
        <v>364</v>
      </c>
      <c r="D40" s="115" t="s">
        <v>552</v>
      </c>
      <c r="E40" s="261"/>
      <c r="F40" s="261"/>
      <c r="G40" s="261" t="s">
        <v>553</v>
      </c>
      <c r="H40" s="261" t="s">
        <v>554</v>
      </c>
      <c r="I40" s="261" t="s">
        <v>368</v>
      </c>
      <c r="J40" s="261" t="s">
        <v>555</v>
      </c>
      <c r="K40" s="261" t="s">
        <v>370</v>
      </c>
      <c r="L40" s="261">
        <v>3</v>
      </c>
      <c r="M40" s="261">
        <v>4.2</v>
      </c>
      <c r="N40" s="261">
        <v>43</v>
      </c>
      <c r="O40" s="250">
        <v>180.6</v>
      </c>
      <c r="P40" s="152">
        <v>40</v>
      </c>
      <c r="Q40" s="261">
        <v>10</v>
      </c>
      <c r="R40" s="261"/>
      <c r="S40" s="261"/>
      <c r="T40" s="261" t="s">
        <v>371</v>
      </c>
    </row>
    <row r="41" spans="2:20">
      <c r="B41" s="116" t="s">
        <v>556</v>
      </c>
      <c r="C41" s="261" t="s">
        <v>364</v>
      </c>
      <c r="D41" s="115" t="s">
        <v>557</v>
      </c>
      <c r="E41" s="261"/>
      <c r="F41" s="261"/>
      <c r="G41" s="261" t="s">
        <v>558</v>
      </c>
      <c r="H41" s="261" t="s">
        <v>559</v>
      </c>
      <c r="I41" s="261" t="s">
        <v>368</v>
      </c>
      <c r="J41" s="261" t="s">
        <v>560</v>
      </c>
      <c r="K41" s="261" t="s">
        <v>370</v>
      </c>
      <c r="L41" s="261">
        <v>4</v>
      </c>
      <c r="M41" s="261">
        <v>2.2799999999999998</v>
      </c>
      <c r="N41" s="261">
        <v>43</v>
      </c>
      <c r="O41" s="250">
        <v>98.039999999999992</v>
      </c>
      <c r="P41" s="152">
        <v>40</v>
      </c>
      <c r="Q41" s="261">
        <v>10</v>
      </c>
      <c r="R41" s="261"/>
      <c r="S41" s="261"/>
      <c r="T41" s="261">
        <v>20191030</v>
      </c>
    </row>
    <row r="42" spans="2:20">
      <c r="B42" s="116" t="s">
        <v>561</v>
      </c>
      <c r="C42" s="261" t="s">
        <v>364</v>
      </c>
      <c r="D42" s="115" t="s">
        <v>562</v>
      </c>
      <c r="E42" s="261"/>
      <c r="F42" s="261"/>
      <c r="G42" s="261" t="s">
        <v>563</v>
      </c>
      <c r="H42" s="261" t="s">
        <v>564</v>
      </c>
      <c r="I42" s="261" t="s">
        <v>368</v>
      </c>
      <c r="J42" s="261" t="s">
        <v>565</v>
      </c>
      <c r="K42" s="261" t="s">
        <v>370</v>
      </c>
      <c r="L42" s="261">
        <v>4</v>
      </c>
      <c r="M42" s="261">
        <v>0.91800000000000004</v>
      </c>
      <c r="N42" s="261">
        <v>43</v>
      </c>
      <c r="O42" s="250">
        <v>39.474000000000004</v>
      </c>
      <c r="P42" s="152">
        <v>29.474000000000004</v>
      </c>
      <c r="Q42" s="261">
        <v>10</v>
      </c>
      <c r="R42" s="261"/>
      <c r="S42" s="261"/>
      <c r="T42" s="261" t="s">
        <v>371</v>
      </c>
    </row>
    <row r="43" spans="2:20">
      <c r="B43" s="116" t="s">
        <v>566</v>
      </c>
      <c r="C43" s="261" t="s">
        <v>364</v>
      </c>
      <c r="D43" s="115" t="s">
        <v>567</v>
      </c>
      <c r="E43" s="261"/>
      <c r="F43" s="261"/>
      <c r="G43" s="261" t="s">
        <v>568</v>
      </c>
      <c r="H43" s="261" t="s">
        <v>569</v>
      </c>
      <c r="I43" s="261" t="s">
        <v>368</v>
      </c>
      <c r="J43" s="261" t="s">
        <v>570</v>
      </c>
      <c r="K43" s="261" t="s">
        <v>370</v>
      </c>
      <c r="L43" s="261">
        <v>4</v>
      </c>
      <c r="M43" s="261">
        <v>0.58799999999999997</v>
      </c>
      <c r="N43" s="261">
        <v>43</v>
      </c>
      <c r="O43" s="250">
        <v>25.283999999999999</v>
      </c>
      <c r="P43" s="152">
        <v>15.283999999999999</v>
      </c>
      <c r="Q43" s="261">
        <v>10</v>
      </c>
      <c r="R43" s="261"/>
      <c r="S43" s="261"/>
      <c r="T43" s="261">
        <v>20191030</v>
      </c>
    </row>
    <row r="44" spans="2:20">
      <c r="B44" s="116" t="s">
        <v>571</v>
      </c>
      <c r="C44" s="261" t="s">
        <v>364</v>
      </c>
      <c r="D44" s="115" t="s">
        <v>572</v>
      </c>
      <c r="E44" s="261"/>
      <c r="F44" s="261"/>
      <c r="G44" s="261" t="s">
        <v>573</v>
      </c>
      <c r="H44" s="261" t="s">
        <v>574</v>
      </c>
      <c r="I44" s="261" t="s">
        <v>368</v>
      </c>
      <c r="J44" s="261" t="s">
        <v>575</v>
      </c>
      <c r="K44" s="261" t="s">
        <v>370</v>
      </c>
      <c r="L44" s="261">
        <v>4</v>
      </c>
      <c r="M44" s="261">
        <v>0.58199999999999996</v>
      </c>
      <c r="N44" s="261">
        <v>43</v>
      </c>
      <c r="O44" s="250">
        <v>25.026</v>
      </c>
      <c r="P44" s="152">
        <v>15.026</v>
      </c>
      <c r="Q44" s="261">
        <v>10</v>
      </c>
      <c r="R44" s="261"/>
      <c r="S44" s="261"/>
      <c r="T44" s="261" t="s">
        <v>371</v>
      </c>
    </row>
    <row r="45" spans="2:20">
      <c r="B45" s="116" t="s">
        <v>576</v>
      </c>
      <c r="C45" s="261" t="s">
        <v>364</v>
      </c>
      <c r="D45" s="115" t="s">
        <v>577</v>
      </c>
      <c r="E45" s="261"/>
      <c r="F45" s="261"/>
      <c r="G45" s="261" t="s">
        <v>578</v>
      </c>
      <c r="H45" s="261" t="s">
        <v>579</v>
      </c>
      <c r="I45" s="261" t="s">
        <v>368</v>
      </c>
      <c r="J45" s="261" t="s">
        <v>580</v>
      </c>
      <c r="K45" s="261" t="s">
        <v>370</v>
      </c>
      <c r="L45" s="261">
        <v>4</v>
      </c>
      <c r="M45" s="261">
        <v>0.92</v>
      </c>
      <c r="N45" s="261">
        <v>43</v>
      </c>
      <c r="O45" s="250">
        <v>39.56</v>
      </c>
      <c r="P45" s="152">
        <v>29.560000000000002</v>
      </c>
      <c r="Q45" s="261">
        <v>10</v>
      </c>
      <c r="R45" s="261"/>
      <c r="S45" s="261"/>
      <c r="T45" s="261">
        <v>20191030</v>
      </c>
    </row>
    <row r="46" spans="2:20">
      <c r="B46" s="116" t="s">
        <v>581</v>
      </c>
      <c r="C46" s="261" t="s">
        <v>364</v>
      </c>
      <c r="D46" s="115" t="s">
        <v>582</v>
      </c>
      <c r="E46" s="261"/>
      <c r="F46" s="261"/>
      <c r="G46" s="261" t="s">
        <v>583</v>
      </c>
      <c r="H46" s="261" t="s">
        <v>584</v>
      </c>
      <c r="I46" s="261" t="s">
        <v>368</v>
      </c>
      <c r="J46" s="261" t="s">
        <v>585</v>
      </c>
      <c r="K46" s="261" t="s">
        <v>370</v>
      </c>
      <c r="L46" s="261">
        <v>4</v>
      </c>
      <c r="M46" s="261">
        <v>1.8</v>
      </c>
      <c r="N46" s="261">
        <v>43</v>
      </c>
      <c r="O46" s="250">
        <v>77.400000000000006</v>
      </c>
      <c r="P46" s="152">
        <v>40</v>
      </c>
      <c r="Q46" s="261">
        <v>10</v>
      </c>
      <c r="R46" s="261"/>
      <c r="S46" s="261"/>
      <c r="T46" s="261">
        <v>20191030</v>
      </c>
    </row>
    <row r="47" spans="2:20">
      <c r="B47" s="116" t="s">
        <v>586</v>
      </c>
      <c r="C47" s="261" t="s">
        <v>364</v>
      </c>
      <c r="D47" s="115" t="s">
        <v>587</v>
      </c>
      <c r="E47" s="261"/>
      <c r="F47" s="261"/>
      <c r="G47" s="261" t="s">
        <v>588</v>
      </c>
      <c r="H47" s="261" t="s">
        <v>589</v>
      </c>
      <c r="I47" s="261" t="s">
        <v>368</v>
      </c>
      <c r="J47" s="261" t="s">
        <v>590</v>
      </c>
      <c r="K47" s="261" t="s">
        <v>370</v>
      </c>
      <c r="L47" s="261">
        <v>4</v>
      </c>
      <c r="M47" s="261">
        <v>0.84599999999999997</v>
      </c>
      <c r="N47" s="261">
        <v>43</v>
      </c>
      <c r="O47" s="250">
        <v>36.378</v>
      </c>
      <c r="P47" s="152">
        <v>26.378</v>
      </c>
      <c r="Q47" s="261">
        <v>10</v>
      </c>
      <c r="R47" s="261"/>
      <c r="S47" s="261"/>
      <c r="T47" s="261" t="s">
        <v>371</v>
      </c>
    </row>
    <row r="48" spans="2:20">
      <c r="B48" s="116" t="s">
        <v>591</v>
      </c>
      <c r="C48" s="261" t="s">
        <v>364</v>
      </c>
      <c r="D48" s="115" t="s">
        <v>592</v>
      </c>
      <c r="E48" s="261"/>
      <c r="F48" s="261"/>
      <c r="G48" s="261" t="s">
        <v>593</v>
      </c>
      <c r="H48" s="261" t="s">
        <v>594</v>
      </c>
      <c r="I48" s="261" t="s">
        <v>368</v>
      </c>
      <c r="J48" s="261" t="s">
        <v>595</v>
      </c>
      <c r="K48" s="261" t="s">
        <v>370</v>
      </c>
      <c r="L48" s="261">
        <v>4</v>
      </c>
      <c r="M48" s="261">
        <v>0.73399999999999999</v>
      </c>
      <c r="N48" s="261">
        <v>43</v>
      </c>
      <c r="O48" s="250">
        <v>31.561999999999998</v>
      </c>
      <c r="P48" s="152">
        <v>21.561999999999998</v>
      </c>
      <c r="Q48" s="261">
        <v>10</v>
      </c>
      <c r="R48" s="261"/>
      <c r="S48" s="261"/>
      <c r="T48" s="261" t="s">
        <v>371</v>
      </c>
    </row>
    <row r="49" spans="2:20">
      <c r="B49" s="116" t="s">
        <v>596</v>
      </c>
      <c r="C49" s="261" t="s">
        <v>364</v>
      </c>
      <c r="D49" s="115" t="s">
        <v>597</v>
      </c>
      <c r="E49" s="261"/>
      <c r="F49" s="261"/>
      <c r="G49" s="261" t="s">
        <v>598</v>
      </c>
      <c r="H49" s="261" t="s">
        <v>599</v>
      </c>
      <c r="I49" s="261" t="s">
        <v>368</v>
      </c>
      <c r="J49" s="261" t="s">
        <v>600</v>
      </c>
      <c r="K49" s="261" t="s">
        <v>370</v>
      </c>
      <c r="L49" s="261">
        <v>3</v>
      </c>
      <c r="M49" s="261">
        <v>1.24</v>
      </c>
      <c r="N49" s="261">
        <v>43</v>
      </c>
      <c r="O49" s="250">
        <v>53.32</v>
      </c>
      <c r="P49" s="152">
        <v>40</v>
      </c>
      <c r="Q49" s="261">
        <v>10</v>
      </c>
      <c r="R49" s="261"/>
      <c r="S49" s="261"/>
      <c r="T49" s="261" t="s">
        <v>371</v>
      </c>
    </row>
    <row r="50" spans="2:20">
      <c r="B50" s="116" t="s">
        <v>601</v>
      </c>
      <c r="C50" s="261" t="s">
        <v>364</v>
      </c>
      <c r="D50" s="115" t="s">
        <v>602</v>
      </c>
      <c r="E50" s="261"/>
      <c r="F50" s="261"/>
      <c r="G50" s="261" t="s">
        <v>603</v>
      </c>
      <c r="H50" s="261" t="s">
        <v>604</v>
      </c>
      <c r="I50" s="261" t="s">
        <v>368</v>
      </c>
      <c r="J50" s="261" t="s">
        <v>605</v>
      </c>
      <c r="K50" s="261" t="s">
        <v>370</v>
      </c>
      <c r="L50" s="261">
        <v>4</v>
      </c>
      <c r="M50" s="261">
        <v>1.76</v>
      </c>
      <c r="N50" s="261">
        <v>43</v>
      </c>
      <c r="O50" s="250">
        <v>75.680000000000007</v>
      </c>
      <c r="P50" s="152">
        <v>40</v>
      </c>
      <c r="Q50" s="261">
        <v>10</v>
      </c>
      <c r="R50" s="261"/>
      <c r="S50" s="261"/>
      <c r="T50" s="261">
        <v>20191030</v>
      </c>
    </row>
    <row r="51" spans="2:20">
      <c r="B51" s="116" t="s">
        <v>606</v>
      </c>
      <c r="C51" s="261" t="s">
        <v>364</v>
      </c>
      <c r="D51" s="115" t="s">
        <v>607</v>
      </c>
      <c r="E51" s="261"/>
      <c r="F51" s="261"/>
      <c r="G51" s="261" t="s">
        <v>608</v>
      </c>
      <c r="H51" s="261" t="s">
        <v>609</v>
      </c>
      <c r="I51" s="261" t="s">
        <v>368</v>
      </c>
      <c r="J51" s="261" t="s">
        <v>610</v>
      </c>
      <c r="K51" s="261" t="s">
        <v>370</v>
      </c>
      <c r="L51" s="261">
        <v>4</v>
      </c>
      <c r="M51" s="261">
        <v>0.46</v>
      </c>
      <c r="N51" s="261">
        <v>43</v>
      </c>
      <c r="O51" s="250">
        <v>19.78</v>
      </c>
      <c r="P51" s="152">
        <v>9.7800000000000011</v>
      </c>
      <c r="Q51" s="261">
        <v>10</v>
      </c>
      <c r="R51" s="261"/>
      <c r="S51" s="261"/>
      <c r="T51" s="261">
        <v>20191030</v>
      </c>
    </row>
    <row r="52" spans="2:20">
      <c r="B52" s="116" t="s">
        <v>611</v>
      </c>
      <c r="C52" s="261" t="s">
        <v>364</v>
      </c>
      <c r="D52" s="115" t="s">
        <v>612</v>
      </c>
      <c r="E52" s="261"/>
      <c r="F52" s="261"/>
      <c r="G52" s="261" t="s">
        <v>613</v>
      </c>
      <c r="H52" s="261" t="s">
        <v>614</v>
      </c>
      <c r="I52" s="261" t="s">
        <v>368</v>
      </c>
      <c r="J52" s="261" t="s">
        <v>615</v>
      </c>
      <c r="K52" s="261" t="s">
        <v>370</v>
      </c>
      <c r="L52" s="261">
        <v>4</v>
      </c>
      <c r="M52" s="261">
        <v>1.87</v>
      </c>
      <c r="N52" s="261">
        <v>43</v>
      </c>
      <c r="O52" s="250">
        <v>80.410000000000011</v>
      </c>
      <c r="P52" s="152">
        <v>40</v>
      </c>
      <c r="Q52" s="261">
        <v>10</v>
      </c>
      <c r="R52" s="261"/>
      <c r="S52" s="261"/>
      <c r="T52" s="261" t="s">
        <v>371</v>
      </c>
    </row>
    <row r="53" spans="2:20">
      <c r="B53" s="116" t="s">
        <v>616</v>
      </c>
      <c r="C53" s="261" t="s">
        <v>364</v>
      </c>
      <c r="D53" s="115" t="s">
        <v>617</v>
      </c>
      <c r="E53" s="261"/>
      <c r="F53" s="261"/>
      <c r="G53" s="261" t="s">
        <v>618</v>
      </c>
      <c r="H53" s="261" t="s">
        <v>619</v>
      </c>
      <c r="I53" s="261" t="s">
        <v>368</v>
      </c>
      <c r="J53" s="261" t="s">
        <v>620</v>
      </c>
      <c r="K53" s="261" t="s">
        <v>370</v>
      </c>
      <c r="L53" s="261">
        <v>4</v>
      </c>
      <c r="M53" s="261">
        <v>1.98</v>
      </c>
      <c r="N53" s="261">
        <v>43</v>
      </c>
      <c r="O53" s="250">
        <v>85.14</v>
      </c>
      <c r="P53" s="152">
        <v>40</v>
      </c>
      <c r="Q53" s="261">
        <v>10</v>
      </c>
      <c r="R53" s="261"/>
      <c r="S53" s="261"/>
      <c r="T53" s="261">
        <v>20191030</v>
      </c>
    </row>
    <row r="54" spans="2:20">
      <c r="B54" s="116" t="s">
        <v>621</v>
      </c>
      <c r="C54" s="261" t="s">
        <v>364</v>
      </c>
      <c r="D54" s="115" t="s">
        <v>622</v>
      </c>
      <c r="E54" s="261"/>
      <c r="F54" s="261"/>
      <c r="G54" s="261" t="s">
        <v>623</v>
      </c>
      <c r="H54" s="261" t="s">
        <v>624</v>
      </c>
      <c r="I54" s="261" t="s">
        <v>368</v>
      </c>
      <c r="J54" s="261" t="s">
        <v>625</v>
      </c>
      <c r="K54" s="261" t="s">
        <v>370</v>
      </c>
      <c r="L54" s="261">
        <v>4</v>
      </c>
      <c r="M54" s="261">
        <v>2.04</v>
      </c>
      <c r="N54" s="261">
        <v>43</v>
      </c>
      <c r="O54" s="250">
        <v>87.72</v>
      </c>
      <c r="P54" s="152">
        <v>40</v>
      </c>
      <c r="Q54" s="261">
        <v>10</v>
      </c>
      <c r="R54" s="261"/>
      <c r="S54" s="261"/>
      <c r="T54" s="261">
        <v>20191030</v>
      </c>
    </row>
    <row r="55" spans="2:20">
      <c r="B55" s="116" t="s">
        <v>626</v>
      </c>
      <c r="C55" s="261" t="s">
        <v>364</v>
      </c>
      <c r="D55" s="115" t="s">
        <v>627</v>
      </c>
      <c r="E55" s="261"/>
      <c r="F55" s="261"/>
      <c r="G55" s="261" t="s">
        <v>628</v>
      </c>
      <c r="H55" s="261" t="s">
        <v>629</v>
      </c>
      <c r="I55" s="261" t="s">
        <v>368</v>
      </c>
      <c r="J55" s="261" t="s">
        <v>630</v>
      </c>
      <c r="K55" s="261" t="s">
        <v>370</v>
      </c>
      <c r="L55" s="261">
        <v>4</v>
      </c>
      <c r="M55" s="261">
        <v>1.35</v>
      </c>
      <c r="N55" s="261">
        <v>43</v>
      </c>
      <c r="O55" s="250">
        <v>58.050000000000004</v>
      </c>
      <c r="P55" s="152">
        <v>40</v>
      </c>
      <c r="Q55" s="261">
        <v>10</v>
      </c>
      <c r="R55" s="261"/>
      <c r="S55" s="261"/>
      <c r="T55" s="261">
        <v>20191030</v>
      </c>
    </row>
    <row r="56" spans="2:20">
      <c r="B56" s="116" t="s">
        <v>631</v>
      </c>
      <c r="C56" s="261" t="s">
        <v>364</v>
      </c>
      <c r="D56" s="115" t="s">
        <v>632</v>
      </c>
      <c r="E56" s="261"/>
      <c r="F56" s="261"/>
      <c r="G56" s="261" t="s">
        <v>633</v>
      </c>
      <c r="H56" s="261" t="s">
        <v>634</v>
      </c>
      <c r="I56" s="261" t="s">
        <v>368</v>
      </c>
      <c r="J56" s="261" t="s">
        <v>635</v>
      </c>
      <c r="K56" s="261" t="s">
        <v>370</v>
      </c>
      <c r="L56" s="261">
        <v>4</v>
      </c>
      <c r="M56" s="261">
        <v>0.88800000000000001</v>
      </c>
      <c r="N56" s="261">
        <v>43</v>
      </c>
      <c r="O56" s="250">
        <v>38.183999999999997</v>
      </c>
      <c r="P56" s="152">
        <v>28.183999999999997</v>
      </c>
      <c r="Q56" s="261">
        <v>10</v>
      </c>
      <c r="R56" s="261"/>
      <c r="S56" s="261"/>
      <c r="T56" s="261" t="s">
        <v>371</v>
      </c>
    </row>
    <row r="57" spans="2:20">
      <c r="B57" s="116" t="s">
        <v>636</v>
      </c>
      <c r="C57" s="261" t="s">
        <v>364</v>
      </c>
      <c r="D57" s="115" t="s">
        <v>637</v>
      </c>
      <c r="E57" s="261"/>
      <c r="F57" s="261"/>
      <c r="G57" s="261" t="s">
        <v>638</v>
      </c>
      <c r="H57" s="261" t="s">
        <v>639</v>
      </c>
      <c r="I57" s="261" t="s">
        <v>368</v>
      </c>
      <c r="J57" s="261" t="s">
        <v>640</v>
      </c>
      <c r="K57" s="261" t="s">
        <v>370</v>
      </c>
      <c r="L57" s="261">
        <v>4</v>
      </c>
      <c r="M57" s="261">
        <v>1.5</v>
      </c>
      <c r="N57" s="261">
        <v>43</v>
      </c>
      <c r="O57" s="250">
        <v>64.5</v>
      </c>
      <c r="P57" s="152">
        <v>40</v>
      </c>
      <c r="Q57" s="261">
        <v>10</v>
      </c>
      <c r="R57" s="261"/>
      <c r="S57" s="261"/>
      <c r="T57" s="261">
        <v>20191030</v>
      </c>
    </row>
    <row r="58" spans="2:20">
      <c r="B58" s="116" t="s">
        <v>641</v>
      </c>
      <c r="C58" s="261" t="s">
        <v>364</v>
      </c>
      <c r="D58" s="115" t="s">
        <v>642</v>
      </c>
      <c r="E58" s="261"/>
      <c r="F58" s="261"/>
      <c r="G58" s="261" t="s">
        <v>643</v>
      </c>
      <c r="H58" s="261" t="s">
        <v>644</v>
      </c>
      <c r="I58" s="261" t="s">
        <v>368</v>
      </c>
      <c r="J58" s="261" t="s">
        <v>645</v>
      </c>
      <c r="K58" s="261" t="s">
        <v>370</v>
      </c>
      <c r="L58" s="261">
        <v>4</v>
      </c>
      <c r="M58" s="261">
        <v>0.65800000000000003</v>
      </c>
      <c r="N58" s="261">
        <v>43</v>
      </c>
      <c r="O58" s="250">
        <v>28.294</v>
      </c>
      <c r="P58" s="152">
        <v>18.294</v>
      </c>
      <c r="Q58" s="261">
        <v>10</v>
      </c>
      <c r="R58" s="261"/>
      <c r="S58" s="261"/>
      <c r="T58" s="261">
        <v>20191030</v>
      </c>
    </row>
    <row r="59" spans="2:20">
      <c r="B59" s="116" t="s">
        <v>646</v>
      </c>
      <c r="C59" s="261" t="s">
        <v>364</v>
      </c>
      <c r="D59" s="115" t="s">
        <v>647</v>
      </c>
      <c r="E59" s="261"/>
      <c r="F59" s="261"/>
      <c r="G59" s="261" t="s">
        <v>648</v>
      </c>
      <c r="H59" s="261" t="s">
        <v>649</v>
      </c>
      <c r="I59" s="261" t="s">
        <v>368</v>
      </c>
      <c r="J59" s="261" t="s">
        <v>650</v>
      </c>
      <c r="K59" s="261" t="s">
        <v>370</v>
      </c>
      <c r="L59" s="261">
        <v>4</v>
      </c>
      <c r="M59" s="261">
        <v>8.98</v>
      </c>
      <c r="N59" s="261">
        <v>43</v>
      </c>
      <c r="O59" s="250">
        <v>386.14000000000004</v>
      </c>
      <c r="P59" s="152">
        <v>40</v>
      </c>
      <c r="Q59" s="261">
        <v>10</v>
      </c>
      <c r="R59" s="261"/>
      <c r="S59" s="261"/>
      <c r="T59" s="261">
        <v>20191030</v>
      </c>
    </row>
    <row r="60" spans="2:20">
      <c r="B60" s="116" t="s">
        <v>651</v>
      </c>
      <c r="C60" s="261" t="s">
        <v>364</v>
      </c>
      <c r="D60" s="115" t="s">
        <v>652</v>
      </c>
      <c r="E60" s="261"/>
      <c r="F60" s="261"/>
      <c r="G60" s="261" t="s">
        <v>653</v>
      </c>
      <c r="H60" s="261" t="s">
        <v>654</v>
      </c>
      <c r="I60" s="261" t="s">
        <v>368</v>
      </c>
      <c r="J60" s="261" t="s">
        <v>655</v>
      </c>
      <c r="K60" s="261" t="s">
        <v>370</v>
      </c>
      <c r="L60" s="261">
        <v>4</v>
      </c>
      <c r="M60" s="261">
        <v>0.59599999999999997</v>
      </c>
      <c r="N60" s="261">
        <v>43</v>
      </c>
      <c r="O60" s="250">
        <v>25.628</v>
      </c>
      <c r="P60" s="152">
        <v>15.628</v>
      </c>
      <c r="Q60" s="261">
        <v>10</v>
      </c>
      <c r="R60" s="261"/>
      <c r="S60" s="261"/>
      <c r="T60" s="261">
        <v>20191030</v>
      </c>
    </row>
    <row r="61" spans="2:20">
      <c r="B61" s="116" t="s">
        <v>656</v>
      </c>
      <c r="C61" s="261" t="s">
        <v>364</v>
      </c>
      <c r="D61" s="115" t="s">
        <v>657</v>
      </c>
      <c r="E61" s="261"/>
      <c r="F61" s="261"/>
      <c r="G61" s="261" t="s">
        <v>658</v>
      </c>
      <c r="H61" s="261" t="s">
        <v>659</v>
      </c>
      <c r="I61" s="261" t="s">
        <v>368</v>
      </c>
      <c r="J61" s="261" t="s">
        <v>660</v>
      </c>
      <c r="K61" s="261" t="s">
        <v>370</v>
      </c>
      <c r="L61" s="261">
        <v>3</v>
      </c>
      <c r="M61" s="261">
        <v>1.25</v>
      </c>
      <c r="N61" s="261">
        <v>43</v>
      </c>
      <c r="O61" s="250">
        <v>53.75</v>
      </c>
      <c r="P61" s="152">
        <v>40</v>
      </c>
      <c r="Q61" s="261">
        <v>10</v>
      </c>
      <c r="R61" s="261"/>
      <c r="S61" s="261"/>
      <c r="T61" s="261" t="s">
        <v>371</v>
      </c>
    </row>
    <row r="62" spans="2:20">
      <c r="B62" s="116" t="s">
        <v>661</v>
      </c>
      <c r="C62" s="261" t="s">
        <v>364</v>
      </c>
      <c r="D62" s="115" t="s">
        <v>662</v>
      </c>
      <c r="E62" s="261"/>
      <c r="F62" s="261"/>
      <c r="G62" s="261" t="s">
        <v>663</v>
      </c>
      <c r="H62" s="261" t="s">
        <v>664</v>
      </c>
      <c r="I62" s="261" t="s">
        <v>368</v>
      </c>
      <c r="J62" s="261" t="s">
        <v>665</v>
      </c>
      <c r="K62" s="261" t="s">
        <v>370</v>
      </c>
      <c r="L62" s="261">
        <v>4</v>
      </c>
      <c r="M62" s="261">
        <v>0.71399999999999997</v>
      </c>
      <c r="N62" s="261">
        <v>43</v>
      </c>
      <c r="O62" s="250">
        <v>30.701999999999998</v>
      </c>
      <c r="P62" s="152">
        <v>20.701999999999998</v>
      </c>
      <c r="Q62" s="261">
        <v>10</v>
      </c>
      <c r="R62" s="261"/>
      <c r="S62" s="261"/>
      <c r="T62" s="261">
        <v>20191030</v>
      </c>
    </row>
    <row r="63" spans="2:20">
      <c r="B63" s="116" t="s">
        <v>666</v>
      </c>
      <c r="C63" s="261" t="s">
        <v>364</v>
      </c>
      <c r="D63" s="115" t="s">
        <v>667</v>
      </c>
      <c r="E63" s="261"/>
      <c r="F63" s="261"/>
      <c r="G63" s="261" t="s">
        <v>668</v>
      </c>
      <c r="H63" s="261" t="s">
        <v>669</v>
      </c>
      <c r="I63" s="261" t="s">
        <v>368</v>
      </c>
      <c r="J63" s="261" t="s">
        <v>670</v>
      </c>
      <c r="K63" s="261" t="s">
        <v>370</v>
      </c>
      <c r="L63" s="261">
        <v>4</v>
      </c>
      <c r="M63" s="261">
        <v>7.88</v>
      </c>
      <c r="N63" s="261">
        <v>43</v>
      </c>
      <c r="O63" s="250">
        <v>338.84</v>
      </c>
      <c r="P63" s="152">
        <v>40</v>
      </c>
      <c r="Q63" s="261">
        <v>10</v>
      </c>
      <c r="R63" s="261"/>
      <c r="S63" s="261"/>
      <c r="T63" s="261">
        <v>20191030</v>
      </c>
    </row>
    <row r="64" spans="2:20">
      <c r="B64" s="116" t="s">
        <v>671</v>
      </c>
      <c r="C64" s="261" t="s">
        <v>364</v>
      </c>
      <c r="D64" s="115" t="s">
        <v>672</v>
      </c>
      <c r="E64" s="261"/>
      <c r="F64" s="261"/>
      <c r="G64" s="261" t="s">
        <v>673</v>
      </c>
      <c r="H64" s="261" t="s">
        <v>674</v>
      </c>
      <c r="I64" s="261" t="s">
        <v>368</v>
      </c>
      <c r="J64" s="261" t="s">
        <v>675</v>
      </c>
      <c r="K64" s="261" t="s">
        <v>370</v>
      </c>
      <c r="L64" s="261">
        <v>4</v>
      </c>
      <c r="M64" s="261">
        <v>1.1499999999999999</v>
      </c>
      <c r="N64" s="261">
        <v>43</v>
      </c>
      <c r="O64" s="250">
        <v>49.449999999999996</v>
      </c>
      <c r="P64" s="152">
        <v>39.449999999999996</v>
      </c>
      <c r="Q64" s="261">
        <v>10</v>
      </c>
      <c r="R64" s="261"/>
      <c r="S64" s="261"/>
      <c r="T64" s="261">
        <v>20191030</v>
      </c>
    </row>
    <row r="65" spans="2:20">
      <c r="B65" s="116" t="s">
        <v>676</v>
      </c>
      <c r="C65" s="261" t="s">
        <v>364</v>
      </c>
      <c r="D65" s="115" t="s">
        <v>677</v>
      </c>
      <c r="E65" s="261"/>
      <c r="F65" s="261"/>
      <c r="G65" s="261" t="s">
        <v>678</v>
      </c>
      <c r="H65" s="261" t="s">
        <v>679</v>
      </c>
      <c r="I65" s="261" t="s">
        <v>368</v>
      </c>
      <c r="J65" s="261" t="s">
        <v>680</v>
      </c>
      <c r="K65" s="261" t="s">
        <v>370</v>
      </c>
      <c r="L65" s="261">
        <v>4</v>
      </c>
      <c r="M65" s="261">
        <v>2.94</v>
      </c>
      <c r="N65" s="261">
        <v>43</v>
      </c>
      <c r="O65" s="250">
        <v>126.42</v>
      </c>
      <c r="P65" s="152">
        <v>40</v>
      </c>
      <c r="Q65" s="261">
        <v>10</v>
      </c>
      <c r="R65" s="261"/>
      <c r="S65" s="261"/>
      <c r="T65" s="261">
        <v>20191030</v>
      </c>
    </row>
    <row r="66" spans="2:20">
      <c r="B66" s="116" t="s">
        <v>681</v>
      </c>
      <c r="C66" s="261" t="s">
        <v>364</v>
      </c>
      <c r="D66" s="115" t="s">
        <v>682</v>
      </c>
      <c r="E66" s="261"/>
      <c r="F66" s="261"/>
      <c r="G66" s="261" t="s">
        <v>683</v>
      </c>
      <c r="H66" s="261" t="s">
        <v>684</v>
      </c>
      <c r="I66" s="261" t="s">
        <v>368</v>
      </c>
      <c r="J66" s="261" t="s">
        <v>685</v>
      </c>
      <c r="K66" s="261" t="s">
        <v>370</v>
      </c>
      <c r="L66" s="261">
        <v>4</v>
      </c>
      <c r="M66" s="261">
        <v>3.92</v>
      </c>
      <c r="N66" s="261">
        <v>43</v>
      </c>
      <c r="O66" s="250">
        <v>168.56</v>
      </c>
      <c r="P66" s="152">
        <v>40</v>
      </c>
      <c r="Q66" s="261" t="s">
        <v>686</v>
      </c>
      <c r="R66" s="261"/>
      <c r="S66" s="261"/>
      <c r="T66" s="261" t="s">
        <v>371</v>
      </c>
    </row>
    <row r="67" spans="2:20">
      <c r="B67" s="116" t="s">
        <v>687</v>
      </c>
      <c r="C67" s="261" t="s">
        <v>364</v>
      </c>
      <c r="D67" s="115" t="s">
        <v>688</v>
      </c>
      <c r="E67" s="261"/>
      <c r="F67" s="261"/>
      <c r="G67" s="261" t="s">
        <v>689</v>
      </c>
      <c r="H67" s="261" t="s">
        <v>690</v>
      </c>
      <c r="I67" s="261" t="s">
        <v>368</v>
      </c>
      <c r="J67" s="261" t="s">
        <v>691</v>
      </c>
      <c r="K67" s="261" t="s">
        <v>370</v>
      </c>
      <c r="L67" s="261">
        <v>4</v>
      </c>
      <c r="M67" s="261">
        <v>13.2</v>
      </c>
      <c r="N67" s="261">
        <v>43</v>
      </c>
      <c r="O67" s="250">
        <v>567.6</v>
      </c>
      <c r="P67" s="152">
        <v>40</v>
      </c>
      <c r="Q67" s="261" t="s">
        <v>686</v>
      </c>
      <c r="R67" s="261"/>
      <c r="S67" s="261"/>
      <c r="T67" s="261">
        <v>20191030</v>
      </c>
    </row>
    <row r="68" spans="2:20">
      <c r="B68" s="116" t="s">
        <v>692</v>
      </c>
      <c r="C68" s="261" t="s">
        <v>364</v>
      </c>
      <c r="D68" s="115" t="s">
        <v>693</v>
      </c>
      <c r="E68" s="261"/>
      <c r="F68" s="261"/>
      <c r="G68" s="261" t="s">
        <v>694</v>
      </c>
      <c r="H68" s="261" t="s">
        <v>695</v>
      </c>
      <c r="I68" s="261" t="s">
        <v>368</v>
      </c>
      <c r="J68" s="261" t="s">
        <v>696</v>
      </c>
      <c r="K68" s="261" t="s">
        <v>370</v>
      </c>
      <c r="L68" s="261">
        <v>4</v>
      </c>
      <c r="M68" s="261">
        <v>0.57999999999999996</v>
      </c>
      <c r="N68" s="261">
        <v>43</v>
      </c>
      <c r="O68" s="250">
        <v>24.939999999999998</v>
      </c>
      <c r="P68" s="152">
        <v>14.939999999999998</v>
      </c>
      <c r="Q68" s="261">
        <v>10</v>
      </c>
      <c r="R68" s="261"/>
      <c r="S68" s="261"/>
      <c r="T68" s="261" t="s">
        <v>371</v>
      </c>
    </row>
    <row r="69" spans="2:20">
      <c r="B69" s="116" t="s">
        <v>697</v>
      </c>
      <c r="C69" s="261" t="s">
        <v>364</v>
      </c>
      <c r="D69" s="115" t="s">
        <v>698</v>
      </c>
      <c r="E69" s="261"/>
      <c r="F69" s="261"/>
      <c r="G69" s="261" t="s">
        <v>699</v>
      </c>
      <c r="H69" s="261" t="s">
        <v>700</v>
      </c>
      <c r="I69" s="261" t="s">
        <v>368</v>
      </c>
      <c r="J69" s="261" t="s">
        <v>701</v>
      </c>
      <c r="K69" s="261" t="s">
        <v>370</v>
      </c>
      <c r="L69" s="261">
        <v>4</v>
      </c>
      <c r="M69" s="261">
        <v>1.27</v>
      </c>
      <c r="N69" s="261">
        <v>43</v>
      </c>
      <c r="O69" s="250">
        <v>54.61</v>
      </c>
      <c r="P69" s="152">
        <v>40</v>
      </c>
      <c r="Q69" s="261">
        <v>10</v>
      </c>
      <c r="R69" s="261"/>
      <c r="S69" s="261"/>
      <c r="T69" s="261" t="s">
        <v>371</v>
      </c>
    </row>
    <row r="70" spans="2:20">
      <c r="B70" s="116" t="s">
        <v>702</v>
      </c>
      <c r="C70" s="261" t="s">
        <v>364</v>
      </c>
      <c r="D70" s="115" t="s">
        <v>703</v>
      </c>
      <c r="E70" s="261"/>
      <c r="F70" s="261"/>
      <c r="G70" s="261" t="s">
        <v>704</v>
      </c>
      <c r="H70" s="261" t="s">
        <v>705</v>
      </c>
      <c r="I70" s="261" t="s">
        <v>368</v>
      </c>
      <c r="J70" s="261" t="s">
        <v>706</v>
      </c>
      <c r="K70" s="261" t="s">
        <v>370</v>
      </c>
      <c r="L70" s="261">
        <v>4</v>
      </c>
      <c r="M70" s="261">
        <v>0.89400000000000002</v>
      </c>
      <c r="N70" s="261">
        <v>43</v>
      </c>
      <c r="O70" s="250">
        <v>38.442</v>
      </c>
      <c r="P70" s="152">
        <v>28.442</v>
      </c>
      <c r="Q70" s="261">
        <v>10</v>
      </c>
      <c r="R70" s="261"/>
      <c r="S70" s="261"/>
      <c r="T70" s="261">
        <v>20191030</v>
      </c>
    </row>
    <row r="71" spans="2:20">
      <c r="B71" s="116" t="s">
        <v>707</v>
      </c>
      <c r="C71" s="261" t="s">
        <v>364</v>
      </c>
      <c r="D71" s="115" t="s">
        <v>708</v>
      </c>
      <c r="E71" s="261"/>
      <c r="F71" s="261"/>
      <c r="G71" s="261" t="s">
        <v>709</v>
      </c>
      <c r="H71" s="261" t="s">
        <v>710</v>
      </c>
      <c r="I71" s="261" t="s">
        <v>368</v>
      </c>
      <c r="J71" s="261" t="s">
        <v>711</v>
      </c>
      <c r="K71" s="261" t="s">
        <v>370</v>
      </c>
      <c r="L71" s="261">
        <v>4</v>
      </c>
      <c r="M71" s="261">
        <v>1.06</v>
      </c>
      <c r="N71" s="261">
        <v>43</v>
      </c>
      <c r="O71" s="250">
        <v>45.580000000000005</v>
      </c>
      <c r="P71" s="152">
        <v>35.580000000000005</v>
      </c>
      <c r="Q71" s="261">
        <v>10</v>
      </c>
      <c r="R71" s="261"/>
      <c r="S71" s="261"/>
      <c r="T71" s="261">
        <v>20191030</v>
      </c>
    </row>
    <row r="72" spans="2:20">
      <c r="B72" s="116" t="s">
        <v>712</v>
      </c>
      <c r="C72" s="261" t="s">
        <v>364</v>
      </c>
      <c r="D72" s="115" t="s">
        <v>713</v>
      </c>
      <c r="E72" s="261"/>
      <c r="F72" s="261"/>
      <c r="G72" s="261" t="s">
        <v>714</v>
      </c>
      <c r="H72" s="261" t="s">
        <v>715</v>
      </c>
      <c r="I72" s="261" t="s">
        <v>368</v>
      </c>
      <c r="J72" s="261" t="s">
        <v>716</v>
      </c>
      <c r="K72" s="261" t="s">
        <v>370</v>
      </c>
      <c r="L72" s="261">
        <v>4</v>
      </c>
      <c r="M72" s="261">
        <v>1.55</v>
      </c>
      <c r="N72" s="261">
        <v>43</v>
      </c>
      <c r="O72" s="250">
        <v>66.650000000000006</v>
      </c>
      <c r="P72" s="152">
        <v>40</v>
      </c>
      <c r="Q72" s="261">
        <v>10</v>
      </c>
      <c r="R72" s="261"/>
      <c r="S72" s="261"/>
      <c r="T72" s="261">
        <v>20191030</v>
      </c>
    </row>
    <row r="73" spans="2:20">
      <c r="B73" s="116" t="s">
        <v>717</v>
      </c>
      <c r="C73" s="261" t="s">
        <v>364</v>
      </c>
      <c r="D73" s="115" t="s">
        <v>718</v>
      </c>
      <c r="E73" s="261"/>
      <c r="F73" s="261"/>
      <c r="G73" s="261" t="s">
        <v>719</v>
      </c>
      <c r="H73" s="261" t="s">
        <v>720</v>
      </c>
      <c r="I73" s="261" t="s">
        <v>368</v>
      </c>
      <c r="J73" s="261" t="s">
        <v>721</v>
      </c>
      <c r="K73" s="261" t="s">
        <v>370</v>
      </c>
      <c r="L73" s="261">
        <v>4</v>
      </c>
      <c r="M73" s="261">
        <v>1.7</v>
      </c>
      <c r="N73" s="261">
        <v>43</v>
      </c>
      <c r="O73" s="250">
        <v>73.099999999999994</v>
      </c>
      <c r="P73" s="152">
        <v>40</v>
      </c>
      <c r="Q73" s="261">
        <v>10</v>
      </c>
      <c r="R73" s="261"/>
      <c r="S73" s="261"/>
      <c r="T73" s="261" t="s">
        <v>371</v>
      </c>
    </row>
    <row r="74" spans="2:20">
      <c r="B74" s="116" t="s">
        <v>722</v>
      </c>
      <c r="C74" s="261" t="s">
        <v>364</v>
      </c>
      <c r="D74" s="115" t="s">
        <v>723</v>
      </c>
      <c r="E74" s="261"/>
      <c r="F74" s="261"/>
      <c r="G74" s="261" t="s">
        <v>724</v>
      </c>
      <c r="H74" s="261" t="s">
        <v>725</v>
      </c>
      <c r="I74" s="261" t="s">
        <v>368</v>
      </c>
      <c r="J74" s="261" t="s">
        <v>726</v>
      </c>
      <c r="K74" s="261" t="s">
        <v>370</v>
      </c>
      <c r="L74" s="261">
        <v>4</v>
      </c>
      <c r="M74" s="261">
        <v>0.46</v>
      </c>
      <c r="N74" s="261">
        <v>43</v>
      </c>
      <c r="O74" s="250">
        <v>19.78</v>
      </c>
      <c r="P74" s="152">
        <v>9.7800000000000011</v>
      </c>
      <c r="Q74" s="261">
        <v>10</v>
      </c>
      <c r="R74" s="261"/>
      <c r="S74" s="261"/>
      <c r="T74" s="261" t="s">
        <v>371</v>
      </c>
    </row>
    <row r="75" spans="2:20">
      <c r="B75" s="116" t="s">
        <v>727</v>
      </c>
      <c r="C75" s="261" t="s">
        <v>364</v>
      </c>
      <c r="D75" s="115" t="s">
        <v>728</v>
      </c>
      <c r="E75" s="261"/>
      <c r="F75" s="261"/>
      <c r="G75" s="261" t="s">
        <v>729</v>
      </c>
      <c r="H75" s="261" t="s">
        <v>730</v>
      </c>
      <c r="I75" s="261" t="s">
        <v>368</v>
      </c>
      <c r="J75" s="261" t="s">
        <v>731</v>
      </c>
      <c r="K75" s="261" t="s">
        <v>370</v>
      </c>
      <c r="L75" s="261">
        <v>4</v>
      </c>
      <c r="M75" s="261">
        <v>10.9</v>
      </c>
      <c r="N75" s="261">
        <v>43</v>
      </c>
      <c r="O75" s="250">
        <v>468.7</v>
      </c>
      <c r="P75" s="152">
        <v>40</v>
      </c>
      <c r="Q75" s="261" t="s">
        <v>686</v>
      </c>
      <c r="R75" s="261"/>
      <c r="S75" s="261"/>
      <c r="T75" s="261">
        <v>20191030</v>
      </c>
    </row>
    <row r="76" spans="2:20">
      <c r="B76" s="116" t="s">
        <v>732</v>
      </c>
      <c r="C76" s="261" t="s">
        <v>364</v>
      </c>
      <c r="D76" s="115" t="s">
        <v>733</v>
      </c>
      <c r="E76" s="261"/>
      <c r="F76" s="261"/>
      <c r="G76" s="261" t="s">
        <v>734</v>
      </c>
      <c r="H76" s="261" t="s">
        <v>735</v>
      </c>
      <c r="I76" s="261" t="s">
        <v>368</v>
      </c>
      <c r="J76" s="261" t="s">
        <v>736</v>
      </c>
      <c r="K76" s="261" t="s">
        <v>370</v>
      </c>
      <c r="L76" s="261">
        <v>4</v>
      </c>
      <c r="M76" s="261">
        <v>11.4</v>
      </c>
      <c r="N76" s="261">
        <v>43</v>
      </c>
      <c r="O76" s="250">
        <v>490.2</v>
      </c>
      <c r="P76" s="152">
        <v>40</v>
      </c>
      <c r="Q76" s="261" t="s">
        <v>686</v>
      </c>
      <c r="R76" s="261"/>
      <c r="S76" s="261"/>
      <c r="T76" s="261">
        <v>20191030</v>
      </c>
    </row>
    <row r="77" spans="2:20">
      <c r="B77" s="116" t="s">
        <v>737</v>
      </c>
      <c r="C77" s="261" t="s">
        <v>364</v>
      </c>
      <c r="D77" s="115" t="s">
        <v>738</v>
      </c>
      <c r="E77" s="261"/>
      <c r="F77" s="261"/>
      <c r="G77" s="261" t="s">
        <v>739</v>
      </c>
      <c r="H77" s="261" t="s">
        <v>740</v>
      </c>
      <c r="I77" s="261" t="s">
        <v>368</v>
      </c>
      <c r="J77" s="261" t="s">
        <v>741</v>
      </c>
      <c r="K77" s="261" t="s">
        <v>370</v>
      </c>
      <c r="L77" s="261">
        <v>4</v>
      </c>
      <c r="M77" s="261">
        <v>10.4</v>
      </c>
      <c r="N77" s="261">
        <v>43</v>
      </c>
      <c r="O77" s="250">
        <v>447.2</v>
      </c>
      <c r="P77" s="152">
        <v>40</v>
      </c>
      <c r="Q77" s="261" t="s">
        <v>686</v>
      </c>
      <c r="R77" s="261"/>
      <c r="S77" s="261"/>
      <c r="T77" s="261" t="s">
        <v>371</v>
      </c>
    </row>
    <row r="78" spans="2:20">
      <c r="B78" s="116" t="s">
        <v>742</v>
      </c>
      <c r="C78" s="261" t="s">
        <v>364</v>
      </c>
      <c r="D78" s="115" t="s">
        <v>743</v>
      </c>
      <c r="E78" s="261"/>
      <c r="F78" s="261"/>
      <c r="G78" s="261" t="s">
        <v>744</v>
      </c>
      <c r="H78" s="261" t="s">
        <v>745</v>
      </c>
      <c r="I78" s="261" t="s">
        <v>368</v>
      </c>
      <c r="J78" s="261" t="s">
        <v>746</v>
      </c>
      <c r="K78" s="261" t="s">
        <v>370</v>
      </c>
      <c r="L78" s="261">
        <v>4</v>
      </c>
      <c r="M78" s="261">
        <v>9.82</v>
      </c>
      <c r="N78" s="261">
        <v>43</v>
      </c>
      <c r="O78" s="250">
        <v>422.26</v>
      </c>
      <c r="P78" s="152">
        <v>40</v>
      </c>
      <c r="Q78" s="261" t="s">
        <v>686</v>
      </c>
      <c r="R78" s="261"/>
      <c r="S78" s="261"/>
      <c r="T78" s="261">
        <v>20191030</v>
      </c>
    </row>
    <row r="79" spans="2:20">
      <c r="B79" s="116" t="s">
        <v>747</v>
      </c>
      <c r="C79" s="261" t="s">
        <v>364</v>
      </c>
      <c r="D79" s="115" t="s">
        <v>748</v>
      </c>
      <c r="E79" s="261"/>
      <c r="F79" s="261"/>
      <c r="G79" s="261" t="s">
        <v>749</v>
      </c>
      <c r="H79" s="261" t="s">
        <v>750</v>
      </c>
      <c r="I79" s="261" t="s">
        <v>368</v>
      </c>
      <c r="J79" s="261" t="s">
        <v>751</v>
      </c>
      <c r="K79" s="261" t="s">
        <v>370</v>
      </c>
      <c r="L79" s="261">
        <v>4</v>
      </c>
      <c r="M79" s="261">
        <v>1.7</v>
      </c>
      <c r="N79" s="261">
        <v>43</v>
      </c>
      <c r="O79" s="250">
        <v>73.099999999999994</v>
      </c>
      <c r="P79" s="152">
        <v>40</v>
      </c>
      <c r="Q79" s="261">
        <v>10</v>
      </c>
      <c r="R79" s="261"/>
      <c r="S79" s="261"/>
      <c r="T79" s="261">
        <v>20191030</v>
      </c>
    </row>
    <row r="80" spans="2:20">
      <c r="B80" s="116" t="s">
        <v>752</v>
      </c>
      <c r="C80" s="261" t="s">
        <v>364</v>
      </c>
      <c r="D80" s="115" t="s">
        <v>753</v>
      </c>
      <c r="E80" s="261"/>
      <c r="F80" s="261"/>
      <c r="G80" s="261" t="s">
        <v>754</v>
      </c>
      <c r="H80" s="261" t="s">
        <v>755</v>
      </c>
      <c r="I80" s="261" t="s">
        <v>368</v>
      </c>
      <c r="J80" s="261" t="s">
        <v>756</v>
      </c>
      <c r="K80" s="261" t="s">
        <v>370</v>
      </c>
      <c r="L80" s="261">
        <v>4</v>
      </c>
      <c r="M80" s="261">
        <v>1.74</v>
      </c>
      <c r="N80" s="261">
        <v>43</v>
      </c>
      <c r="O80" s="250">
        <v>74.819999999999993</v>
      </c>
      <c r="P80" s="152">
        <v>40</v>
      </c>
      <c r="Q80" s="261">
        <v>10</v>
      </c>
      <c r="R80" s="261"/>
      <c r="S80" s="261"/>
      <c r="T80" s="261" t="s">
        <v>371</v>
      </c>
    </row>
    <row r="81" spans="2:20">
      <c r="B81" s="116" t="s">
        <v>757</v>
      </c>
      <c r="C81" s="261" t="s">
        <v>364</v>
      </c>
      <c r="D81" s="115" t="s">
        <v>758</v>
      </c>
      <c r="E81" s="261"/>
      <c r="F81" s="261"/>
      <c r="G81" s="261" t="s">
        <v>759</v>
      </c>
      <c r="H81" s="261" t="s">
        <v>760</v>
      </c>
      <c r="I81" s="261" t="s">
        <v>368</v>
      </c>
      <c r="J81" s="261" t="s">
        <v>761</v>
      </c>
      <c r="K81" s="261" t="s">
        <v>370</v>
      </c>
      <c r="L81" s="261">
        <v>4</v>
      </c>
      <c r="M81" s="261">
        <v>2.04</v>
      </c>
      <c r="N81" s="261">
        <v>43</v>
      </c>
      <c r="O81" s="250">
        <v>87.72</v>
      </c>
      <c r="P81" s="152">
        <v>40</v>
      </c>
      <c r="Q81" s="261">
        <v>10</v>
      </c>
      <c r="R81" s="261"/>
      <c r="S81" s="261"/>
      <c r="T81" s="261">
        <v>20191030</v>
      </c>
    </row>
    <row r="82" spans="2:20">
      <c r="B82" s="116" t="s">
        <v>762</v>
      </c>
      <c r="C82" s="261" t="s">
        <v>364</v>
      </c>
      <c r="D82" s="115" t="s">
        <v>763</v>
      </c>
      <c r="E82" s="261"/>
      <c r="F82" s="261"/>
      <c r="G82" s="261" t="s">
        <v>764</v>
      </c>
      <c r="H82" s="261" t="s">
        <v>765</v>
      </c>
      <c r="I82" s="261" t="s">
        <v>368</v>
      </c>
      <c r="J82" s="261" t="s">
        <v>766</v>
      </c>
      <c r="K82" s="261" t="s">
        <v>370</v>
      </c>
      <c r="L82" s="261">
        <v>4</v>
      </c>
      <c r="M82" s="261">
        <v>0.54800000000000004</v>
      </c>
      <c r="N82" s="261">
        <v>43</v>
      </c>
      <c r="O82" s="250">
        <v>23.564</v>
      </c>
      <c r="P82" s="152">
        <v>13.564</v>
      </c>
      <c r="Q82" s="261">
        <v>10</v>
      </c>
      <c r="R82" s="261"/>
      <c r="S82" s="261"/>
      <c r="T82" s="261">
        <v>20191030</v>
      </c>
    </row>
    <row r="83" spans="2:20">
      <c r="B83" s="116" t="s">
        <v>767</v>
      </c>
      <c r="C83" s="261" t="s">
        <v>364</v>
      </c>
      <c r="D83" s="115" t="s">
        <v>768</v>
      </c>
      <c r="E83" s="261"/>
      <c r="F83" s="261"/>
      <c r="G83" s="261" t="s">
        <v>769</v>
      </c>
      <c r="H83" s="261" t="s">
        <v>770</v>
      </c>
      <c r="I83" s="261" t="s">
        <v>368</v>
      </c>
      <c r="J83" s="261" t="s">
        <v>771</v>
      </c>
      <c r="K83" s="261" t="s">
        <v>370</v>
      </c>
      <c r="L83" s="261">
        <v>4</v>
      </c>
      <c r="M83" s="261">
        <v>1.61</v>
      </c>
      <c r="N83" s="261">
        <v>43</v>
      </c>
      <c r="O83" s="250">
        <v>69.23</v>
      </c>
      <c r="P83" s="152">
        <v>40</v>
      </c>
      <c r="Q83" s="261">
        <v>10</v>
      </c>
      <c r="R83" s="261"/>
      <c r="S83" s="261"/>
      <c r="T83" s="261">
        <v>20191030</v>
      </c>
    </row>
    <row r="84" spans="2:20">
      <c r="B84" s="116" t="s">
        <v>772</v>
      </c>
      <c r="C84" s="261" t="s">
        <v>364</v>
      </c>
      <c r="D84" s="115" t="s">
        <v>773</v>
      </c>
      <c r="E84" s="261"/>
      <c r="F84" s="261"/>
      <c r="G84" s="261" t="s">
        <v>774</v>
      </c>
      <c r="H84" s="261" t="s">
        <v>775</v>
      </c>
      <c r="I84" s="261" t="s">
        <v>368</v>
      </c>
      <c r="J84" s="261" t="s">
        <v>776</v>
      </c>
      <c r="K84" s="261" t="s">
        <v>370</v>
      </c>
      <c r="L84" s="261">
        <v>4</v>
      </c>
      <c r="M84" s="261">
        <v>11.7</v>
      </c>
      <c r="N84" s="261">
        <v>43</v>
      </c>
      <c r="O84" s="250">
        <v>503.09999999999997</v>
      </c>
      <c r="P84" s="152">
        <v>40</v>
      </c>
      <c r="Q84" s="261" t="s">
        <v>686</v>
      </c>
      <c r="R84" s="261"/>
      <c r="S84" s="261"/>
      <c r="T84" s="261" t="s">
        <v>371</v>
      </c>
    </row>
    <row r="85" spans="2:20">
      <c r="B85" s="116" t="s">
        <v>777</v>
      </c>
      <c r="C85" s="261" t="s">
        <v>364</v>
      </c>
      <c r="D85" s="115" t="s">
        <v>778</v>
      </c>
      <c r="E85" s="261"/>
      <c r="F85" s="261"/>
      <c r="G85" s="261" t="s">
        <v>779</v>
      </c>
      <c r="H85" s="261" t="s">
        <v>780</v>
      </c>
      <c r="I85" s="261" t="s">
        <v>368</v>
      </c>
      <c r="J85" s="261" t="s">
        <v>781</v>
      </c>
      <c r="K85" s="261" t="s">
        <v>370</v>
      </c>
      <c r="L85" s="261">
        <v>4</v>
      </c>
      <c r="M85" s="261">
        <v>1.62</v>
      </c>
      <c r="N85" s="261">
        <v>43</v>
      </c>
      <c r="O85" s="250">
        <v>69.660000000000011</v>
      </c>
      <c r="P85" s="152">
        <v>40</v>
      </c>
      <c r="Q85" s="261">
        <v>10</v>
      </c>
      <c r="R85" s="261"/>
      <c r="S85" s="261"/>
      <c r="T85" s="261">
        <v>20191030</v>
      </c>
    </row>
    <row r="86" spans="2:20">
      <c r="B86" s="116" t="s">
        <v>782</v>
      </c>
      <c r="C86" s="261" t="s">
        <v>364</v>
      </c>
      <c r="D86" s="115" t="s">
        <v>783</v>
      </c>
      <c r="E86" s="261"/>
      <c r="F86" s="261"/>
      <c r="G86" s="261" t="s">
        <v>784</v>
      </c>
      <c r="H86" s="261" t="s">
        <v>785</v>
      </c>
      <c r="I86" s="261" t="s">
        <v>368</v>
      </c>
      <c r="J86" s="261" t="s">
        <v>786</v>
      </c>
      <c r="K86" s="261" t="s">
        <v>370</v>
      </c>
      <c r="L86" s="261">
        <v>4</v>
      </c>
      <c r="M86" s="261">
        <v>0.70799999999999996</v>
      </c>
      <c r="N86" s="261">
        <v>43</v>
      </c>
      <c r="O86" s="250">
        <v>30.443999999999999</v>
      </c>
      <c r="P86" s="152">
        <v>20.443999999999999</v>
      </c>
      <c r="Q86" s="261">
        <v>10</v>
      </c>
      <c r="R86" s="261"/>
      <c r="S86" s="261"/>
      <c r="T86" s="261">
        <v>20191030</v>
      </c>
    </row>
    <row r="87" spans="2:20">
      <c r="B87" s="116" t="s">
        <v>787</v>
      </c>
      <c r="C87" s="261" t="s">
        <v>364</v>
      </c>
      <c r="D87" s="115" t="s">
        <v>788</v>
      </c>
      <c r="E87" s="261"/>
      <c r="F87" s="261"/>
      <c r="G87" s="261" t="s">
        <v>789</v>
      </c>
      <c r="H87" s="261" t="s">
        <v>790</v>
      </c>
      <c r="I87" s="261" t="s">
        <v>368</v>
      </c>
      <c r="J87" s="261" t="s">
        <v>791</v>
      </c>
      <c r="K87" s="261" t="s">
        <v>370</v>
      </c>
      <c r="L87" s="261">
        <v>4</v>
      </c>
      <c r="M87" s="261">
        <v>0.93799999999999994</v>
      </c>
      <c r="N87" s="261">
        <v>43</v>
      </c>
      <c r="O87" s="250">
        <v>40.333999999999996</v>
      </c>
      <c r="P87" s="152">
        <v>30.333999999999996</v>
      </c>
      <c r="Q87" s="261">
        <v>10</v>
      </c>
      <c r="R87" s="261"/>
      <c r="S87" s="261"/>
      <c r="T87" s="261" t="s">
        <v>371</v>
      </c>
    </row>
    <row r="88" spans="2:20">
      <c r="B88" s="116" t="s">
        <v>792</v>
      </c>
      <c r="C88" s="261" t="s">
        <v>364</v>
      </c>
      <c r="D88" s="115" t="s">
        <v>793</v>
      </c>
      <c r="E88" s="261"/>
      <c r="F88" s="261"/>
      <c r="G88" s="261" t="s">
        <v>794</v>
      </c>
      <c r="H88" s="261" t="s">
        <v>795</v>
      </c>
      <c r="I88" s="261" t="s">
        <v>368</v>
      </c>
      <c r="J88" s="261" t="s">
        <v>796</v>
      </c>
      <c r="K88" s="261" t="s">
        <v>370</v>
      </c>
      <c r="L88" s="261">
        <v>4</v>
      </c>
      <c r="M88" s="261">
        <v>7.14</v>
      </c>
      <c r="N88" s="261">
        <v>43</v>
      </c>
      <c r="O88" s="250">
        <v>307.02</v>
      </c>
      <c r="P88" s="152">
        <v>40</v>
      </c>
      <c r="Q88" s="261" t="s">
        <v>686</v>
      </c>
      <c r="R88" s="261"/>
      <c r="S88" s="261"/>
      <c r="T88" s="261">
        <v>20191030</v>
      </c>
    </row>
    <row r="89" spans="2:20">
      <c r="B89" s="116" t="s">
        <v>797</v>
      </c>
      <c r="C89" s="261" t="s">
        <v>364</v>
      </c>
      <c r="D89" s="115" t="s">
        <v>798</v>
      </c>
      <c r="E89" s="261"/>
      <c r="F89" s="261"/>
      <c r="G89" s="261" t="s">
        <v>799</v>
      </c>
      <c r="H89" s="261" t="s">
        <v>800</v>
      </c>
      <c r="I89" s="261" t="s">
        <v>368</v>
      </c>
      <c r="J89" s="261" t="s">
        <v>801</v>
      </c>
      <c r="K89" s="261" t="s">
        <v>370</v>
      </c>
      <c r="L89" s="261">
        <v>4</v>
      </c>
      <c r="M89" s="261">
        <v>1.95</v>
      </c>
      <c r="N89" s="261">
        <v>43</v>
      </c>
      <c r="O89" s="250">
        <v>83.85</v>
      </c>
      <c r="P89" s="152">
        <v>40</v>
      </c>
      <c r="Q89" s="261">
        <v>10</v>
      </c>
      <c r="R89" s="261"/>
      <c r="S89" s="261"/>
      <c r="T89" s="261" t="s">
        <v>371</v>
      </c>
    </row>
    <row r="90" spans="2:20">
      <c r="B90" s="116" t="s">
        <v>802</v>
      </c>
      <c r="C90" s="261" t="s">
        <v>364</v>
      </c>
      <c r="D90" s="115" t="s">
        <v>803</v>
      </c>
      <c r="E90" s="261"/>
      <c r="F90" s="261"/>
      <c r="G90" s="261" t="s">
        <v>804</v>
      </c>
      <c r="H90" s="261" t="s">
        <v>805</v>
      </c>
      <c r="I90" s="261" t="s">
        <v>368</v>
      </c>
      <c r="J90" s="261" t="s">
        <v>806</v>
      </c>
      <c r="K90" s="261" t="s">
        <v>370</v>
      </c>
      <c r="L90" s="261">
        <v>4</v>
      </c>
      <c r="M90" s="261">
        <v>0.66400000000000003</v>
      </c>
      <c r="N90" s="261">
        <v>43</v>
      </c>
      <c r="O90" s="250">
        <v>28.552000000000003</v>
      </c>
      <c r="P90" s="152">
        <v>18.552000000000003</v>
      </c>
      <c r="Q90" s="261">
        <v>10</v>
      </c>
      <c r="R90" s="261"/>
      <c r="S90" s="261"/>
      <c r="T90" s="261">
        <v>20191030</v>
      </c>
    </row>
    <row r="91" spans="2:20">
      <c r="B91" s="116" t="s">
        <v>807</v>
      </c>
      <c r="C91" s="261" t="s">
        <v>364</v>
      </c>
      <c r="D91" s="115" t="s">
        <v>808</v>
      </c>
      <c r="E91" s="261"/>
      <c r="F91" s="261"/>
      <c r="G91" s="261" t="s">
        <v>809</v>
      </c>
      <c r="H91" s="261" t="s">
        <v>810</v>
      </c>
      <c r="I91" s="261" t="s">
        <v>368</v>
      </c>
      <c r="J91" s="261" t="s">
        <v>811</v>
      </c>
      <c r="K91" s="261" t="s">
        <v>370</v>
      </c>
      <c r="L91" s="261">
        <v>4</v>
      </c>
      <c r="M91" s="261">
        <v>2.96</v>
      </c>
      <c r="N91" s="261">
        <v>43</v>
      </c>
      <c r="O91" s="250">
        <v>127.28</v>
      </c>
      <c r="P91" s="152">
        <v>40</v>
      </c>
      <c r="Q91" s="261">
        <v>10</v>
      </c>
      <c r="R91" s="261"/>
      <c r="S91" s="261"/>
      <c r="T91" s="261">
        <v>20191030</v>
      </c>
    </row>
    <row r="92" spans="2:20">
      <c r="B92" s="116" t="s">
        <v>812</v>
      </c>
      <c r="C92" s="261" t="s">
        <v>364</v>
      </c>
      <c r="D92" s="115" t="s">
        <v>813</v>
      </c>
      <c r="E92" s="261"/>
      <c r="F92" s="261"/>
      <c r="G92" s="261" t="s">
        <v>814</v>
      </c>
      <c r="H92" s="261" t="s">
        <v>815</v>
      </c>
      <c r="I92" s="261" t="s">
        <v>368</v>
      </c>
      <c r="J92" s="261" t="s">
        <v>816</v>
      </c>
      <c r="K92" s="261" t="s">
        <v>370</v>
      </c>
      <c r="L92" s="261">
        <v>4</v>
      </c>
      <c r="M92" s="261">
        <v>1.89</v>
      </c>
      <c r="N92" s="261">
        <v>43</v>
      </c>
      <c r="O92" s="250">
        <v>81.27</v>
      </c>
      <c r="P92" s="152">
        <v>40</v>
      </c>
      <c r="Q92" s="261">
        <v>10</v>
      </c>
      <c r="R92" s="261"/>
      <c r="S92" s="261"/>
      <c r="T92" s="261" t="s">
        <v>371</v>
      </c>
    </row>
    <row r="93" spans="2:20">
      <c r="B93" s="116" t="s">
        <v>817</v>
      </c>
      <c r="C93" s="261" t="s">
        <v>364</v>
      </c>
      <c r="D93" s="115" t="s">
        <v>818</v>
      </c>
      <c r="E93" s="261"/>
      <c r="F93" s="261"/>
      <c r="G93" s="261" t="s">
        <v>819</v>
      </c>
      <c r="H93" s="261" t="s">
        <v>820</v>
      </c>
      <c r="I93" s="261" t="s">
        <v>368</v>
      </c>
      <c r="J93" s="261" t="s">
        <v>821</v>
      </c>
      <c r="K93" s="261" t="s">
        <v>370</v>
      </c>
      <c r="L93" s="261">
        <v>4</v>
      </c>
      <c r="M93" s="261">
        <v>1.41</v>
      </c>
      <c r="N93" s="261">
        <v>43</v>
      </c>
      <c r="O93" s="250">
        <v>60.629999999999995</v>
      </c>
      <c r="P93" s="152">
        <v>40</v>
      </c>
      <c r="Q93" s="261">
        <v>10</v>
      </c>
      <c r="R93" s="261"/>
      <c r="S93" s="261"/>
      <c r="T93" s="261">
        <v>20191030</v>
      </c>
    </row>
    <row r="94" spans="2:20">
      <c r="B94" s="116" t="s">
        <v>822</v>
      </c>
      <c r="C94" s="261" t="s">
        <v>364</v>
      </c>
      <c r="D94" s="115" t="s">
        <v>823</v>
      </c>
      <c r="E94" s="261"/>
      <c r="F94" s="261"/>
      <c r="G94" s="261" t="s">
        <v>824</v>
      </c>
      <c r="H94" s="261" t="s">
        <v>825</v>
      </c>
      <c r="I94" s="261" t="s">
        <v>368</v>
      </c>
      <c r="J94" s="261" t="s">
        <v>826</v>
      </c>
      <c r="K94" s="261" t="s">
        <v>370</v>
      </c>
      <c r="L94" s="261">
        <v>4</v>
      </c>
      <c r="M94" s="261">
        <v>1.33</v>
      </c>
      <c r="N94" s="261">
        <v>43</v>
      </c>
      <c r="O94" s="250">
        <v>57.190000000000005</v>
      </c>
      <c r="P94" s="152">
        <v>40</v>
      </c>
      <c r="Q94" s="261">
        <v>10</v>
      </c>
      <c r="R94" s="261"/>
      <c r="S94" s="261"/>
      <c r="T94" s="261" t="s">
        <v>371</v>
      </c>
    </row>
    <row r="95" spans="2:20">
      <c r="B95" s="116" t="s">
        <v>827</v>
      </c>
      <c r="C95" s="261" t="s">
        <v>364</v>
      </c>
      <c r="D95" s="115" t="s">
        <v>828</v>
      </c>
      <c r="E95" s="261"/>
      <c r="F95" s="261"/>
      <c r="G95" s="261" t="s">
        <v>829</v>
      </c>
      <c r="H95" s="261" t="s">
        <v>830</v>
      </c>
      <c r="I95" s="261" t="s">
        <v>368</v>
      </c>
      <c r="J95" s="261" t="s">
        <v>831</v>
      </c>
      <c r="K95" s="261" t="s">
        <v>370</v>
      </c>
      <c r="L95" s="261">
        <v>4</v>
      </c>
      <c r="M95" s="261">
        <v>1.8</v>
      </c>
      <c r="N95" s="261">
        <v>43</v>
      </c>
      <c r="O95" s="250">
        <v>77.400000000000006</v>
      </c>
      <c r="P95" s="152">
        <v>40</v>
      </c>
      <c r="Q95" s="261">
        <v>10</v>
      </c>
      <c r="R95" s="261"/>
      <c r="S95" s="261"/>
      <c r="T95" s="261" t="s">
        <v>371</v>
      </c>
    </row>
    <row r="96" spans="2:20">
      <c r="B96" s="116" t="s">
        <v>832</v>
      </c>
      <c r="C96" s="261" t="s">
        <v>364</v>
      </c>
      <c r="D96" s="115" t="s">
        <v>833</v>
      </c>
      <c r="E96" s="261"/>
      <c r="F96" s="261"/>
      <c r="G96" s="261" t="s">
        <v>834</v>
      </c>
      <c r="H96" s="261" t="s">
        <v>835</v>
      </c>
      <c r="I96" s="261" t="s">
        <v>368</v>
      </c>
      <c r="J96" s="261" t="s">
        <v>836</v>
      </c>
      <c r="K96" s="261" t="s">
        <v>370</v>
      </c>
      <c r="L96" s="261">
        <v>4</v>
      </c>
      <c r="M96" s="261">
        <v>1.07</v>
      </c>
      <c r="N96" s="261">
        <v>43</v>
      </c>
      <c r="O96" s="250">
        <v>46.010000000000005</v>
      </c>
      <c r="P96" s="152">
        <v>36.010000000000005</v>
      </c>
      <c r="Q96" s="261">
        <v>10</v>
      </c>
      <c r="R96" s="261"/>
      <c r="S96" s="261"/>
      <c r="T96" s="261">
        <v>20191030</v>
      </c>
    </row>
    <row r="97" spans="2:20">
      <c r="B97" s="116" t="s">
        <v>837</v>
      </c>
      <c r="C97" s="261" t="s">
        <v>364</v>
      </c>
      <c r="D97" s="115" t="s">
        <v>838</v>
      </c>
      <c r="E97" s="261"/>
      <c r="F97" s="261"/>
      <c r="G97" s="261" t="s">
        <v>839</v>
      </c>
      <c r="H97" s="261" t="s">
        <v>840</v>
      </c>
      <c r="I97" s="261" t="s">
        <v>368</v>
      </c>
      <c r="J97" s="261" t="s">
        <v>841</v>
      </c>
      <c r="K97" s="261" t="s">
        <v>370</v>
      </c>
      <c r="L97" s="261">
        <v>4</v>
      </c>
      <c r="M97" s="261">
        <v>0.59199999999999997</v>
      </c>
      <c r="N97" s="261">
        <v>43</v>
      </c>
      <c r="O97" s="250">
        <v>25.456</v>
      </c>
      <c r="P97" s="152">
        <v>15.456</v>
      </c>
      <c r="Q97" s="261">
        <v>10</v>
      </c>
      <c r="R97" s="261"/>
      <c r="S97" s="261"/>
      <c r="T97" s="261" t="s">
        <v>371</v>
      </c>
    </row>
    <row r="98" spans="2:20">
      <c r="B98" s="116" t="s">
        <v>842</v>
      </c>
      <c r="C98" s="261" t="s">
        <v>364</v>
      </c>
      <c r="D98" s="115" t="s">
        <v>843</v>
      </c>
      <c r="E98" s="261"/>
      <c r="F98" s="261"/>
      <c r="G98" s="261" t="s">
        <v>844</v>
      </c>
      <c r="H98" s="261" t="s">
        <v>845</v>
      </c>
      <c r="I98" s="261" t="s">
        <v>368</v>
      </c>
      <c r="J98" s="261" t="s">
        <v>846</v>
      </c>
      <c r="K98" s="261" t="s">
        <v>370</v>
      </c>
      <c r="L98" s="261">
        <v>4</v>
      </c>
      <c r="M98" s="261">
        <v>2.12</v>
      </c>
      <c r="N98" s="261">
        <v>43</v>
      </c>
      <c r="O98" s="250">
        <v>91.160000000000011</v>
      </c>
      <c r="P98" s="152">
        <v>40</v>
      </c>
      <c r="Q98" s="261">
        <v>10</v>
      </c>
      <c r="R98" s="261"/>
      <c r="S98" s="261"/>
      <c r="T98" s="261" t="s">
        <v>371</v>
      </c>
    </row>
    <row r="99" spans="2:20">
      <c r="B99" s="116" t="s">
        <v>847</v>
      </c>
      <c r="C99" s="261" t="s">
        <v>364</v>
      </c>
      <c r="D99" s="115" t="s">
        <v>848</v>
      </c>
      <c r="E99" s="261"/>
      <c r="F99" s="261"/>
      <c r="G99" s="261" t="s">
        <v>849</v>
      </c>
      <c r="H99" s="261" t="s">
        <v>850</v>
      </c>
      <c r="I99" s="261" t="s">
        <v>368</v>
      </c>
      <c r="J99" s="261" t="s">
        <v>851</v>
      </c>
      <c r="K99" s="261" t="s">
        <v>370</v>
      </c>
      <c r="L99" s="261">
        <v>4</v>
      </c>
      <c r="M99" s="261">
        <v>1.49</v>
      </c>
      <c r="N99" s="261">
        <v>43</v>
      </c>
      <c r="O99" s="250">
        <v>64.069999999999993</v>
      </c>
      <c r="P99" s="152">
        <v>40</v>
      </c>
      <c r="Q99" s="261">
        <v>10</v>
      </c>
      <c r="R99" s="261"/>
      <c r="S99" s="261"/>
      <c r="T99" s="261">
        <v>20191030</v>
      </c>
    </row>
    <row r="100" spans="2:20">
      <c r="B100" s="116" t="s">
        <v>852</v>
      </c>
      <c r="C100" s="261" t="s">
        <v>364</v>
      </c>
      <c r="D100" s="115" t="s">
        <v>853</v>
      </c>
      <c r="E100" s="261"/>
      <c r="F100" s="261"/>
      <c r="G100" s="261" t="s">
        <v>854</v>
      </c>
      <c r="H100" s="261" t="s">
        <v>855</v>
      </c>
      <c r="I100" s="261" t="s">
        <v>368</v>
      </c>
      <c r="J100" s="261" t="s">
        <v>856</v>
      </c>
      <c r="K100" s="261" t="s">
        <v>370</v>
      </c>
      <c r="L100" s="261">
        <v>4</v>
      </c>
      <c r="M100" s="261">
        <v>1.77</v>
      </c>
      <c r="N100" s="261">
        <v>43</v>
      </c>
      <c r="O100" s="250">
        <v>76.11</v>
      </c>
      <c r="P100" s="152">
        <v>40</v>
      </c>
      <c r="Q100" s="261">
        <v>10</v>
      </c>
      <c r="R100" s="261"/>
      <c r="S100" s="261"/>
      <c r="T100" s="261">
        <v>20191030</v>
      </c>
    </row>
    <row r="101" spans="2:20">
      <c r="B101" s="116" t="s">
        <v>857</v>
      </c>
      <c r="C101" s="261" t="s">
        <v>364</v>
      </c>
      <c r="D101" s="115" t="s">
        <v>858</v>
      </c>
      <c r="E101" s="261"/>
      <c r="F101" s="261"/>
      <c r="G101" s="261" t="s">
        <v>859</v>
      </c>
      <c r="H101" s="261" t="s">
        <v>860</v>
      </c>
      <c r="I101" s="261" t="s">
        <v>368</v>
      </c>
      <c r="J101" s="261" t="s">
        <v>861</v>
      </c>
      <c r="K101" s="261" t="s">
        <v>370</v>
      </c>
      <c r="L101" s="261">
        <v>4</v>
      </c>
      <c r="M101" s="261">
        <v>3.64</v>
      </c>
      <c r="N101" s="261">
        <v>43</v>
      </c>
      <c r="O101" s="250">
        <v>156.52000000000001</v>
      </c>
      <c r="P101" s="152">
        <v>40</v>
      </c>
      <c r="Q101" s="261" t="s">
        <v>686</v>
      </c>
      <c r="R101" s="261"/>
      <c r="S101" s="261"/>
      <c r="T101" s="261">
        <v>20191030</v>
      </c>
    </row>
    <row r="102" spans="2:20">
      <c r="B102" s="116" t="s">
        <v>862</v>
      </c>
      <c r="C102" s="261" t="s">
        <v>364</v>
      </c>
      <c r="D102" s="115" t="s">
        <v>863</v>
      </c>
      <c r="E102" s="261"/>
      <c r="F102" s="261"/>
      <c r="G102" s="261" t="s">
        <v>864</v>
      </c>
      <c r="H102" s="261" t="s">
        <v>865</v>
      </c>
      <c r="I102" s="261" t="s">
        <v>368</v>
      </c>
      <c r="J102" s="261" t="s">
        <v>866</v>
      </c>
      <c r="K102" s="261" t="s">
        <v>370</v>
      </c>
      <c r="L102" s="261">
        <v>3</v>
      </c>
      <c r="M102" s="261">
        <v>1.29</v>
      </c>
      <c r="N102" s="261">
        <v>43</v>
      </c>
      <c r="O102" s="250">
        <v>55.47</v>
      </c>
      <c r="P102" s="152">
        <v>40</v>
      </c>
      <c r="Q102" s="261">
        <v>10</v>
      </c>
      <c r="R102" s="261"/>
      <c r="S102" s="261"/>
      <c r="T102" s="261" t="s">
        <v>371</v>
      </c>
    </row>
    <row r="103" spans="2:20">
      <c r="B103" s="116" t="s">
        <v>867</v>
      </c>
      <c r="C103" s="261" t="s">
        <v>364</v>
      </c>
      <c r="D103" s="115" t="s">
        <v>868</v>
      </c>
      <c r="E103" s="261"/>
      <c r="F103" s="261"/>
      <c r="G103" s="261" t="s">
        <v>869</v>
      </c>
      <c r="H103" s="261" t="s">
        <v>870</v>
      </c>
      <c r="I103" s="261" t="s">
        <v>368</v>
      </c>
      <c r="J103" s="261" t="s">
        <v>871</v>
      </c>
      <c r="K103" s="261" t="s">
        <v>370</v>
      </c>
      <c r="L103" s="261">
        <v>4</v>
      </c>
      <c r="M103" s="261">
        <v>0.41199999999999998</v>
      </c>
      <c r="N103" s="261">
        <v>43</v>
      </c>
      <c r="O103" s="250">
        <v>17.715999999999998</v>
      </c>
      <c r="P103" s="152">
        <v>7.7159999999999975</v>
      </c>
      <c r="Q103" s="261">
        <v>10</v>
      </c>
      <c r="R103" s="261"/>
      <c r="S103" s="261"/>
      <c r="T103" s="261">
        <v>20191030</v>
      </c>
    </row>
    <row r="104" spans="2:20">
      <c r="B104" s="116" t="s">
        <v>872</v>
      </c>
      <c r="C104" s="261" t="s">
        <v>364</v>
      </c>
      <c r="D104" s="115" t="s">
        <v>873</v>
      </c>
      <c r="E104" s="261"/>
      <c r="F104" s="261"/>
      <c r="G104" s="261" t="s">
        <v>874</v>
      </c>
      <c r="H104" s="261" t="s">
        <v>875</v>
      </c>
      <c r="I104" s="261" t="s">
        <v>368</v>
      </c>
      <c r="J104" s="261" t="s">
        <v>876</v>
      </c>
      <c r="K104" s="261" t="s">
        <v>370</v>
      </c>
      <c r="L104" s="261">
        <v>4</v>
      </c>
      <c r="M104" s="261">
        <v>6.82</v>
      </c>
      <c r="N104" s="261">
        <v>43</v>
      </c>
      <c r="O104" s="250">
        <v>293.26</v>
      </c>
      <c r="P104" s="152">
        <v>40</v>
      </c>
      <c r="Q104" s="261" t="s">
        <v>686</v>
      </c>
      <c r="R104" s="261"/>
      <c r="S104" s="261"/>
      <c r="T104" s="261" t="s">
        <v>371</v>
      </c>
    </row>
    <row r="105" spans="2:20">
      <c r="B105" s="116" t="s">
        <v>877</v>
      </c>
      <c r="C105" s="261" t="s">
        <v>364</v>
      </c>
      <c r="D105" s="115" t="s">
        <v>878</v>
      </c>
      <c r="E105" s="261"/>
      <c r="F105" s="261"/>
      <c r="G105" s="261" t="s">
        <v>879</v>
      </c>
      <c r="H105" s="261" t="s">
        <v>880</v>
      </c>
      <c r="I105" s="261" t="s">
        <v>368</v>
      </c>
      <c r="J105" s="261" t="s">
        <v>881</v>
      </c>
      <c r="K105" s="261" t="s">
        <v>370</v>
      </c>
      <c r="L105" s="261">
        <v>4</v>
      </c>
      <c r="M105" s="261">
        <v>13.9</v>
      </c>
      <c r="N105" s="261">
        <v>43</v>
      </c>
      <c r="O105" s="250">
        <v>597.70000000000005</v>
      </c>
      <c r="P105" s="152">
        <v>40</v>
      </c>
      <c r="Q105" s="261" t="s">
        <v>686</v>
      </c>
      <c r="R105" s="261"/>
      <c r="S105" s="261"/>
      <c r="T105" s="261">
        <v>20191030</v>
      </c>
    </row>
    <row r="106" spans="2:20">
      <c r="B106" s="116" t="s">
        <v>882</v>
      </c>
      <c r="C106" s="261" t="s">
        <v>364</v>
      </c>
      <c r="D106" s="115" t="s">
        <v>883</v>
      </c>
      <c r="E106" s="261"/>
      <c r="F106" s="261"/>
      <c r="G106" s="261" t="s">
        <v>884</v>
      </c>
      <c r="H106" s="261" t="s">
        <v>885</v>
      </c>
      <c r="I106" s="261" t="s">
        <v>368</v>
      </c>
      <c r="J106" s="261" t="s">
        <v>886</v>
      </c>
      <c r="K106" s="261" t="s">
        <v>370</v>
      </c>
      <c r="L106" s="261">
        <v>4</v>
      </c>
      <c r="M106" s="261">
        <v>2.44</v>
      </c>
      <c r="N106" s="261">
        <v>43</v>
      </c>
      <c r="O106" s="250">
        <v>104.92</v>
      </c>
      <c r="P106" s="152">
        <v>40</v>
      </c>
      <c r="Q106" s="261">
        <v>10</v>
      </c>
      <c r="R106" s="261"/>
      <c r="S106" s="261"/>
      <c r="T106" s="261">
        <v>20191030</v>
      </c>
    </row>
    <row r="107" spans="2:20">
      <c r="B107" s="116" t="s">
        <v>887</v>
      </c>
      <c r="C107" s="261" t="s">
        <v>364</v>
      </c>
      <c r="D107" s="115" t="s">
        <v>888</v>
      </c>
      <c r="E107" s="261"/>
      <c r="F107" s="261"/>
      <c r="G107" s="261" t="s">
        <v>889</v>
      </c>
      <c r="H107" s="261" t="s">
        <v>890</v>
      </c>
      <c r="I107" s="261" t="s">
        <v>368</v>
      </c>
      <c r="J107" s="261" t="s">
        <v>891</v>
      </c>
      <c r="K107" s="261" t="s">
        <v>370</v>
      </c>
      <c r="L107" s="261">
        <v>4</v>
      </c>
      <c r="M107" s="261">
        <v>8.14</v>
      </c>
      <c r="N107" s="261">
        <v>43</v>
      </c>
      <c r="O107" s="250">
        <v>350.02000000000004</v>
      </c>
      <c r="P107" s="152">
        <v>40</v>
      </c>
      <c r="Q107" s="261" t="s">
        <v>686</v>
      </c>
      <c r="R107" s="261"/>
      <c r="S107" s="261"/>
      <c r="T107" s="261">
        <v>20191030</v>
      </c>
    </row>
    <row r="108" spans="2:20">
      <c r="B108" s="116" t="s">
        <v>892</v>
      </c>
      <c r="C108" s="261" t="s">
        <v>364</v>
      </c>
      <c r="D108" s="115" t="s">
        <v>893</v>
      </c>
      <c r="E108" s="261"/>
      <c r="F108" s="261"/>
      <c r="G108" s="261" t="s">
        <v>894</v>
      </c>
      <c r="H108" s="261" t="s">
        <v>895</v>
      </c>
      <c r="I108" s="261" t="s">
        <v>368</v>
      </c>
      <c r="J108" s="261" t="s">
        <v>896</v>
      </c>
      <c r="K108" s="261" t="s">
        <v>370</v>
      </c>
      <c r="L108" s="261">
        <v>4</v>
      </c>
      <c r="M108" s="261">
        <v>1.3</v>
      </c>
      <c r="N108" s="261">
        <v>43</v>
      </c>
      <c r="O108" s="250">
        <v>55.9</v>
      </c>
      <c r="P108" s="152">
        <v>40</v>
      </c>
      <c r="Q108" s="261">
        <v>10</v>
      </c>
      <c r="R108" s="261"/>
      <c r="S108" s="261"/>
      <c r="T108" s="261">
        <v>20191030</v>
      </c>
    </row>
    <row r="109" spans="2:20">
      <c r="B109" s="116" t="s">
        <v>897</v>
      </c>
      <c r="C109" s="261" t="s">
        <v>364</v>
      </c>
      <c r="D109" s="115" t="s">
        <v>898</v>
      </c>
      <c r="E109" s="261"/>
      <c r="F109" s="261"/>
      <c r="G109" s="261" t="s">
        <v>899</v>
      </c>
      <c r="H109" s="261" t="s">
        <v>900</v>
      </c>
      <c r="I109" s="261" t="s">
        <v>368</v>
      </c>
      <c r="J109" s="261" t="s">
        <v>901</v>
      </c>
      <c r="K109" s="261" t="s">
        <v>370</v>
      </c>
      <c r="L109" s="261">
        <v>4</v>
      </c>
      <c r="M109" s="261">
        <v>6.14</v>
      </c>
      <c r="N109" s="261">
        <v>43</v>
      </c>
      <c r="O109" s="250">
        <v>264.02</v>
      </c>
      <c r="P109" s="152">
        <v>40</v>
      </c>
      <c r="Q109" s="261" t="s">
        <v>686</v>
      </c>
      <c r="R109" s="261"/>
      <c r="S109" s="261"/>
      <c r="T109" s="261">
        <v>20191030</v>
      </c>
    </row>
    <row r="110" spans="2:20">
      <c r="B110" s="116" t="s">
        <v>902</v>
      </c>
      <c r="C110" s="261" t="s">
        <v>364</v>
      </c>
      <c r="D110" s="115" t="s">
        <v>903</v>
      </c>
      <c r="E110" s="261"/>
      <c r="F110" s="261"/>
      <c r="G110" s="261" t="s">
        <v>904</v>
      </c>
      <c r="H110" s="261" t="s">
        <v>905</v>
      </c>
      <c r="I110" s="261" t="s">
        <v>368</v>
      </c>
      <c r="J110" s="261" t="s">
        <v>906</v>
      </c>
      <c r="K110" s="261" t="s">
        <v>370</v>
      </c>
      <c r="L110" s="261">
        <v>4</v>
      </c>
      <c r="M110" s="261">
        <v>8.6</v>
      </c>
      <c r="N110" s="261">
        <v>43</v>
      </c>
      <c r="O110" s="250">
        <v>369.8</v>
      </c>
      <c r="P110" s="152">
        <v>40</v>
      </c>
      <c r="Q110" s="261" t="s">
        <v>686</v>
      </c>
      <c r="R110" s="261"/>
      <c r="S110" s="261"/>
      <c r="T110" s="261">
        <v>20191030</v>
      </c>
    </row>
    <row r="111" spans="2:20">
      <c r="B111" s="116" t="s">
        <v>912</v>
      </c>
      <c r="C111" s="261" t="s">
        <v>364</v>
      </c>
      <c r="D111" s="115" t="s">
        <v>913</v>
      </c>
      <c r="E111" s="261"/>
      <c r="F111" s="261"/>
      <c r="G111" s="261" t="s">
        <v>914</v>
      </c>
      <c r="H111" s="261" t="s">
        <v>915</v>
      </c>
      <c r="I111" s="261" t="s">
        <v>368</v>
      </c>
      <c r="J111" s="261" t="s">
        <v>916</v>
      </c>
      <c r="K111" s="261" t="s">
        <v>370</v>
      </c>
      <c r="L111" s="261">
        <v>4</v>
      </c>
      <c r="M111" s="261">
        <v>4.0599999999999996</v>
      </c>
      <c r="N111" s="261">
        <v>43</v>
      </c>
      <c r="O111" s="250">
        <v>174.57999999999998</v>
      </c>
      <c r="P111" s="152">
        <v>40</v>
      </c>
      <c r="Q111" s="261" t="s">
        <v>686</v>
      </c>
      <c r="R111" s="261"/>
      <c r="S111" s="261"/>
      <c r="T111" s="261" t="s">
        <v>371</v>
      </c>
    </row>
    <row r="112" spans="2:20">
      <c r="B112" s="116" t="s">
        <v>917</v>
      </c>
      <c r="C112" s="261" t="s">
        <v>364</v>
      </c>
      <c r="D112" s="115" t="s">
        <v>918</v>
      </c>
      <c r="E112" s="261"/>
      <c r="F112" s="261"/>
      <c r="G112" s="261" t="s">
        <v>919</v>
      </c>
      <c r="H112" s="261" t="s">
        <v>920</v>
      </c>
      <c r="I112" s="261" t="s">
        <v>368</v>
      </c>
      <c r="J112" s="261" t="s">
        <v>921</v>
      </c>
      <c r="K112" s="261" t="s">
        <v>370</v>
      </c>
      <c r="L112" s="261">
        <v>4</v>
      </c>
      <c r="M112" s="261">
        <v>1.53</v>
      </c>
      <c r="N112" s="261">
        <v>43</v>
      </c>
      <c r="O112" s="250">
        <v>65.790000000000006</v>
      </c>
      <c r="P112" s="152">
        <v>40</v>
      </c>
      <c r="Q112" s="261">
        <v>10</v>
      </c>
      <c r="R112" s="261"/>
      <c r="S112" s="261"/>
      <c r="T112" s="261" t="s">
        <v>371</v>
      </c>
    </row>
    <row r="113" spans="2:20">
      <c r="B113" s="116" t="s">
        <v>907</v>
      </c>
      <c r="C113" s="261" t="s">
        <v>364</v>
      </c>
      <c r="D113" s="115" t="s">
        <v>908</v>
      </c>
      <c r="E113" s="261"/>
      <c r="F113" s="261"/>
      <c r="G113" s="261" t="s">
        <v>909</v>
      </c>
      <c r="H113" s="116" t="s">
        <v>910</v>
      </c>
      <c r="I113" s="261" t="s">
        <v>368</v>
      </c>
      <c r="J113" s="153" t="s">
        <v>911</v>
      </c>
      <c r="K113" s="261" t="s">
        <v>370</v>
      </c>
      <c r="L113" s="261">
        <v>4</v>
      </c>
      <c r="M113" s="261">
        <v>4.08</v>
      </c>
      <c r="N113" s="261">
        <v>43</v>
      </c>
      <c r="O113" s="250">
        <v>175.44</v>
      </c>
      <c r="P113" s="152">
        <v>40</v>
      </c>
      <c r="Q113" s="261" t="s">
        <v>686</v>
      </c>
      <c r="R113" s="261"/>
      <c r="S113" s="261"/>
      <c r="T113" s="261">
        <v>20191030</v>
      </c>
    </row>
    <row r="114" spans="2:20">
      <c r="B114" s="261"/>
      <c r="C114" s="261"/>
      <c r="D114" s="261"/>
      <c r="E114" s="261"/>
      <c r="F114" s="261"/>
      <c r="G114" s="42"/>
      <c r="H114" s="151"/>
      <c r="I114" s="261"/>
      <c r="J114" s="261"/>
      <c r="K114" s="261"/>
      <c r="L114" s="261"/>
      <c r="M114" s="261"/>
      <c r="N114" s="261"/>
      <c r="O114" s="250"/>
      <c r="P114" s="261"/>
      <c r="Q114" s="261"/>
      <c r="R114" s="261"/>
      <c r="S114" s="261"/>
      <c r="T114" s="261"/>
    </row>
    <row r="115" spans="2:20">
      <c r="B115" s="261"/>
      <c r="C115" s="115"/>
      <c r="D115" s="116"/>
      <c r="E115" s="261"/>
      <c r="F115" s="261"/>
      <c r="G115" s="42"/>
      <c r="H115" s="151"/>
      <c r="I115" s="261"/>
      <c r="J115" s="28"/>
      <c r="K115" s="261"/>
      <c r="L115" s="261"/>
      <c r="M115" s="261"/>
      <c r="N115" s="261"/>
      <c r="O115" s="250"/>
      <c r="P115" s="261"/>
      <c r="Q115" s="261"/>
      <c r="R115" s="261"/>
      <c r="S115" s="261"/>
      <c r="T115" s="261"/>
    </row>
    <row r="116" spans="2:20">
      <c r="B116" s="261"/>
      <c r="C116" s="261"/>
      <c r="D116" s="261"/>
      <c r="E116" s="261"/>
      <c r="F116" s="261"/>
      <c r="G116" s="42"/>
      <c r="H116" s="151"/>
      <c r="I116" s="261"/>
      <c r="J116" s="28"/>
      <c r="K116" s="261"/>
      <c r="L116" s="261"/>
      <c r="M116" s="261"/>
      <c r="N116" s="261"/>
      <c r="O116" s="250"/>
      <c r="P116" s="261"/>
      <c r="Q116" s="261"/>
      <c r="R116" s="261"/>
      <c r="S116" s="261"/>
      <c r="T116" s="261"/>
    </row>
    <row r="117" spans="2:20">
      <c r="B117" s="261"/>
      <c r="C117" s="115"/>
      <c r="D117" s="116"/>
      <c r="E117" s="261"/>
      <c r="F117" s="261"/>
      <c r="G117" s="42"/>
      <c r="H117" s="151"/>
      <c r="I117" s="261"/>
      <c r="J117" s="28"/>
      <c r="K117" s="261"/>
      <c r="L117" s="261"/>
      <c r="M117" s="261"/>
      <c r="N117" s="261"/>
      <c r="O117" s="250"/>
      <c r="P117" s="261"/>
      <c r="Q117" s="261"/>
      <c r="R117" s="261"/>
      <c r="S117" s="261"/>
      <c r="T117" s="261"/>
    </row>
    <row r="118" spans="2:20">
      <c r="B118" s="261"/>
      <c r="C118" s="115"/>
      <c r="D118" s="116"/>
      <c r="E118" s="261"/>
      <c r="F118" s="261"/>
      <c r="G118" s="42"/>
      <c r="H118" s="151"/>
      <c r="I118" s="261"/>
      <c r="J118" s="28"/>
      <c r="K118" s="261"/>
      <c r="L118" s="261"/>
      <c r="M118" s="261"/>
      <c r="N118" s="261"/>
      <c r="O118" s="250"/>
      <c r="P118" s="261"/>
      <c r="Q118" s="261"/>
      <c r="R118" s="261"/>
      <c r="S118" s="261"/>
      <c r="T118" s="261"/>
    </row>
    <row r="119" spans="2:20">
      <c r="B119" s="261"/>
      <c r="C119" s="261"/>
      <c r="D119" s="261"/>
      <c r="E119" s="261"/>
      <c r="F119" s="261"/>
      <c r="G119" s="42"/>
      <c r="H119" s="151"/>
      <c r="I119" s="261"/>
      <c r="J119" s="28"/>
      <c r="K119" s="261"/>
      <c r="L119" s="261"/>
      <c r="M119" s="261"/>
      <c r="N119" s="261"/>
      <c r="O119" s="250"/>
      <c r="P119" s="261"/>
      <c r="Q119" s="261"/>
      <c r="R119" s="261"/>
      <c r="S119" s="261"/>
      <c r="T119" s="261"/>
    </row>
    <row r="120" spans="2:20">
      <c r="B120" s="261"/>
      <c r="C120" s="261"/>
      <c r="D120" s="261"/>
      <c r="E120" s="261"/>
      <c r="F120" s="261"/>
      <c r="G120" s="42"/>
      <c r="H120" s="151"/>
      <c r="I120" s="261"/>
      <c r="J120" s="28"/>
      <c r="K120" s="261"/>
      <c r="L120" s="261"/>
      <c r="M120" s="261"/>
      <c r="N120" s="261"/>
      <c r="O120" s="250"/>
      <c r="P120" s="261"/>
      <c r="Q120" s="261"/>
      <c r="R120" s="261"/>
      <c r="S120" s="261"/>
      <c r="T120" s="261"/>
    </row>
    <row r="121" spans="2:20">
      <c r="B121" s="261"/>
      <c r="C121" s="261"/>
      <c r="D121" s="261"/>
      <c r="E121" s="261"/>
      <c r="F121" s="261"/>
      <c r="G121" s="42"/>
      <c r="H121" s="151"/>
      <c r="I121" s="261"/>
      <c r="J121" s="28"/>
      <c r="K121" s="261"/>
      <c r="L121" s="261"/>
      <c r="M121" s="261"/>
      <c r="N121" s="261"/>
      <c r="O121" s="250"/>
      <c r="P121" s="261"/>
      <c r="Q121" s="261"/>
      <c r="R121" s="261"/>
      <c r="S121" s="261"/>
      <c r="T121" s="261"/>
    </row>
    <row r="122" spans="2:20">
      <c r="B122" s="261"/>
      <c r="C122" s="261"/>
      <c r="D122" s="261"/>
      <c r="E122" s="261"/>
      <c r="F122" s="261"/>
      <c r="G122" s="42"/>
      <c r="H122" s="151"/>
      <c r="I122" s="261"/>
      <c r="J122" s="28"/>
      <c r="K122" s="261"/>
      <c r="L122" s="261"/>
      <c r="M122" s="261"/>
      <c r="N122" s="261"/>
      <c r="O122" s="250"/>
      <c r="P122" s="261"/>
      <c r="Q122" s="261"/>
      <c r="R122" s="261"/>
      <c r="S122" s="261"/>
      <c r="T122" s="261"/>
    </row>
    <row r="123" spans="2:20">
      <c r="B123" s="261"/>
      <c r="C123" s="261"/>
      <c r="D123" s="261"/>
      <c r="E123" s="261"/>
      <c r="F123" s="261"/>
      <c r="G123" s="42"/>
      <c r="H123" s="151"/>
      <c r="I123" s="261"/>
      <c r="J123" s="28"/>
      <c r="K123" s="261"/>
      <c r="L123" s="261"/>
      <c r="M123" s="261"/>
      <c r="N123" s="261"/>
      <c r="O123" s="250"/>
      <c r="P123" s="261"/>
      <c r="Q123" s="261"/>
      <c r="R123" s="261"/>
      <c r="S123" s="261"/>
      <c r="T123" s="261"/>
    </row>
    <row r="124" spans="2:20">
      <c r="B124" s="261"/>
      <c r="C124" s="261"/>
      <c r="D124" s="261"/>
      <c r="E124" s="261"/>
      <c r="F124" s="261"/>
      <c r="G124" s="42"/>
      <c r="H124" s="151"/>
      <c r="I124" s="261"/>
      <c r="J124" s="28"/>
      <c r="K124" s="261"/>
      <c r="L124" s="261"/>
      <c r="M124" s="261"/>
      <c r="N124" s="261"/>
      <c r="O124" s="250"/>
      <c r="P124" s="261"/>
      <c r="Q124" s="261"/>
      <c r="R124" s="261"/>
      <c r="S124" s="261"/>
      <c r="T124" s="261"/>
    </row>
    <row r="125" spans="2:20">
      <c r="B125" s="261"/>
      <c r="C125" s="261"/>
      <c r="D125" s="261"/>
      <c r="E125" s="261"/>
      <c r="F125" s="261"/>
      <c r="G125" s="42"/>
      <c r="H125" s="151"/>
      <c r="I125" s="261"/>
      <c r="J125" s="28"/>
      <c r="K125" s="261"/>
      <c r="L125" s="261"/>
      <c r="M125" s="261"/>
      <c r="N125" s="261"/>
      <c r="O125" s="250"/>
      <c r="P125" s="261"/>
      <c r="Q125" s="261"/>
      <c r="R125" s="261"/>
      <c r="S125" s="261"/>
      <c r="T125" s="261"/>
    </row>
    <row r="126" spans="2:20">
      <c r="B126" s="261"/>
      <c r="C126" s="261"/>
      <c r="D126" s="261"/>
      <c r="E126" s="261"/>
      <c r="F126" s="261"/>
      <c r="G126" s="42"/>
      <c r="H126" s="151"/>
      <c r="I126" s="261"/>
      <c r="J126" s="28"/>
      <c r="K126" s="261"/>
      <c r="L126" s="261"/>
      <c r="M126" s="261"/>
      <c r="N126" s="261"/>
      <c r="O126" s="250"/>
      <c r="P126" s="261"/>
      <c r="Q126" s="261"/>
      <c r="R126" s="261"/>
      <c r="S126" s="261"/>
      <c r="T126" s="261"/>
    </row>
    <row r="127" spans="2:20">
      <c r="B127" s="261"/>
      <c r="C127" s="261"/>
      <c r="D127" s="261"/>
      <c r="E127" s="261"/>
      <c r="F127" s="261"/>
      <c r="G127" s="42"/>
      <c r="H127" s="151"/>
      <c r="I127" s="261"/>
      <c r="J127" s="28"/>
      <c r="K127" s="261"/>
      <c r="L127" s="261"/>
      <c r="M127" s="261"/>
      <c r="N127" s="261"/>
      <c r="O127" s="250"/>
      <c r="P127" s="261"/>
      <c r="Q127" s="261"/>
      <c r="R127" s="261"/>
      <c r="S127" s="261"/>
      <c r="T127" s="261"/>
    </row>
    <row r="128" spans="2:20">
      <c r="B128" s="261"/>
      <c r="C128" s="261"/>
      <c r="D128" s="261"/>
      <c r="E128" s="261"/>
      <c r="F128" s="261"/>
      <c r="G128" s="42"/>
      <c r="H128" s="151"/>
      <c r="I128" s="261"/>
      <c r="J128" s="28"/>
      <c r="K128" s="261"/>
      <c r="L128" s="261"/>
      <c r="M128" s="261"/>
      <c r="N128" s="261"/>
      <c r="O128" s="250"/>
      <c r="P128" s="261"/>
      <c r="Q128" s="261"/>
      <c r="R128" s="261"/>
      <c r="S128" s="261"/>
      <c r="T128" s="261"/>
    </row>
    <row r="129" spans="7:10">
      <c r="G129" s="42"/>
      <c r="H129" s="151"/>
      <c r="I129" s="261"/>
      <c r="J129" s="28"/>
    </row>
    <row r="130" spans="7:10">
      <c r="G130" s="42"/>
      <c r="H130" s="151"/>
      <c r="I130" s="261"/>
      <c r="J130" s="28"/>
    </row>
    <row r="131" spans="7:10">
      <c r="G131" s="42"/>
      <c r="H131" s="151"/>
      <c r="I131" s="261"/>
      <c r="J131" s="28"/>
    </row>
    <row r="132" spans="7:10">
      <c r="G132" s="42"/>
      <c r="H132" s="151"/>
      <c r="I132" s="261"/>
      <c r="J132" s="28"/>
    </row>
    <row r="133" spans="7:10">
      <c r="G133" s="42"/>
      <c r="H133" s="151"/>
      <c r="I133" s="261"/>
      <c r="J133" s="28"/>
    </row>
    <row r="134" spans="7:10">
      <c r="G134" s="42"/>
      <c r="H134" s="151"/>
      <c r="I134" s="261"/>
      <c r="J134" s="28"/>
    </row>
    <row r="135" spans="7:10">
      <c r="G135" s="42"/>
      <c r="H135" s="151"/>
      <c r="I135" s="261"/>
      <c r="J135" s="28"/>
    </row>
    <row r="136" spans="7:10">
      <c r="G136" s="42"/>
      <c r="H136" s="151"/>
      <c r="I136" s="261"/>
      <c r="J136" s="28"/>
    </row>
    <row r="137" spans="7:10">
      <c r="G137" s="42"/>
      <c r="H137" s="151"/>
      <c r="I137" s="261"/>
      <c r="J137" s="28"/>
    </row>
    <row r="138" spans="7:10">
      <c r="G138" s="42"/>
      <c r="H138" s="151"/>
      <c r="I138" s="261"/>
      <c r="J138" s="28"/>
    </row>
    <row r="139" spans="7:10">
      <c r="G139" s="42"/>
      <c r="H139" s="151"/>
      <c r="I139" s="261"/>
      <c r="J139" s="28"/>
    </row>
    <row r="140" spans="7:10">
      <c r="G140" s="42"/>
      <c r="H140" s="151"/>
      <c r="I140" s="261"/>
      <c r="J140" s="28"/>
    </row>
    <row r="141" spans="7:10">
      <c r="G141" s="42"/>
      <c r="H141" s="151"/>
      <c r="I141" s="261"/>
      <c r="J141" s="28"/>
    </row>
    <row r="142" spans="7:10">
      <c r="G142" s="42"/>
      <c r="H142" s="151"/>
      <c r="I142" s="261"/>
      <c r="J142" s="28"/>
    </row>
    <row r="143" spans="7:10">
      <c r="G143" s="42"/>
      <c r="H143" s="151"/>
      <c r="I143" s="261"/>
      <c r="J143" s="28"/>
    </row>
    <row r="144" spans="7:10">
      <c r="G144" s="42"/>
      <c r="H144" s="151"/>
      <c r="I144" s="261"/>
      <c r="J144" s="28"/>
    </row>
    <row r="145" spans="7:10">
      <c r="G145" s="42"/>
      <c r="H145" s="151"/>
      <c r="I145" s="261"/>
      <c r="J145" s="28"/>
    </row>
    <row r="146" spans="7:10">
      <c r="G146" s="42"/>
      <c r="H146" s="151"/>
      <c r="I146" s="261"/>
      <c r="J146" s="28"/>
    </row>
    <row r="147" spans="7:10">
      <c r="G147" s="42"/>
      <c r="H147" s="151"/>
      <c r="I147" s="261"/>
      <c r="J147" s="28"/>
    </row>
    <row r="148" spans="7:10">
      <c r="G148" s="42"/>
      <c r="H148" s="151"/>
      <c r="I148" s="261"/>
      <c r="J148" s="28"/>
    </row>
    <row r="149" spans="7:10">
      <c r="G149" s="42"/>
      <c r="H149" s="151"/>
      <c r="I149" s="261"/>
      <c r="J149" s="28"/>
    </row>
    <row r="150" spans="7:10">
      <c r="G150" s="42"/>
      <c r="H150" s="151"/>
      <c r="I150" s="261"/>
      <c r="J150" s="28"/>
    </row>
    <row r="151" spans="7:10">
      <c r="G151" s="42"/>
      <c r="H151" s="151"/>
      <c r="I151" s="261"/>
      <c r="J151" s="28"/>
    </row>
    <row r="152" spans="7:10">
      <c r="G152" s="42"/>
      <c r="H152" s="151"/>
      <c r="I152" s="261"/>
      <c r="J152" s="28"/>
    </row>
    <row r="153" spans="7:10">
      <c r="G153" s="42"/>
      <c r="H153" s="151"/>
      <c r="I153" s="261"/>
      <c r="J153" s="28"/>
    </row>
    <row r="154" spans="7:10">
      <c r="G154" s="42"/>
      <c r="H154" s="151"/>
      <c r="I154" s="261"/>
      <c r="J154" s="28"/>
    </row>
    <row r="155" spans="7:10">
      <c r="G155" s="42"/>
      <c r="H155" s="151"/>
      <c r="I155" s="261"/>
      <c r="J155" s="28"/>
    </row>
    <row r="156" spans="7:10">
      <c r="G156" s="42"/>
      <c r="H156" s="151"/>
      <c r="I156" s="261"/>
      <c r="J156" s="28"/>
    </row>
    <row r="157" spans="7:10">
      <c r="G157" s="42"/>
      <c r="H157" s="151"/>
      <c r="I157" s="261"/>
      <c r="J157" s="28"/>
    </row>
    <row r="158" spans="7:10">
      <c r="G158" s="42"/>
      <c r="H158" s="151"/>
      <c r="I158" s="261"/>
      <c r="J158" s="28"/>
    </row>
    <row r="159" spans="7:10">
      <c r="G159" s="42"/>
      <c r="H159" s="151"/>
      <c r="I159" s="261"/>
      <c r="J159" s="28"/>
    </row>
    <row r="160" spans="7:10">
      <c r="G160" s="42"/>
      <c r="H160" s="151"/>
      <c r="I160" s="261"/>
      <c r="J160" s="28"/>
    </row>
    <row r="161" spans="7:10">
      <c r="G161" s="42"/>
      <c r="H161" s="151"/>
      <c r="I161" s="261"/>
      <c r="J161" s="28"/>
    </row>
    <row r="162" spans="7:10">
      <c r="G162" s="42"/>
      <c r="H162" s="261"/>
      <c r="I162" s="261"/>
      <c r="J162" s="28"/>
    </row>
    <row r="163" spans="7:10">
      <c r="G163" s="42"/>
      <c r="H163" s="261"/>
      <c r="I163" s="261"/>
      <c r="J163" s="28"/>
    </row>
    <row r="164" spans="7:10">
      <c r="G164" s="42"/>
      <c r="H164" s="261"/>
      <c r="I164" s="261"/>
      <c r="J164" s="28"/>
    </row>
    <row r="165" spans="7:10">
      <c r="G165" s="42"/>
      <c r="H165" s="261"/>
      <c r="I165" s="261"/>
      <c r="J165" s="28"/>
    </row>
    <row r="166" spans="7:10">
      <c r="G166" s="42"/>
      <c r="H166" s="261"/>
      <c r="I166" s="261"/>
      <c r="J166" s="28"/>
    </row>
    <row r="167" spans="7:10">
      <c r="G167" s="42"/>
      <c r="H167" s="261"/>
      <c r="I167" s="261"/>
      <c r="J167" s="28"/>
    </row>
    <row r="168" spans="7:10">
      <c r="G168" s="42"/>
      <c r="H168" s="261"/>
      <c r="I168" s="261"/>
      <c r="J168" s="28"/>
    </row>
    <row r="169" spans="7:10">
      <c r="G169" s="42"/>
      <c r="H169" s="261"/>
      <c r="I169" s="261"/>
      <c r="J169" s="28"/>
    </row>
    <row r="170" spans="7:10">
      <c r="G170" s="42"/>
      <c r="H170" s="261"/>
      <c r="I170" s="261"/>
      <c r="J170" s="28"/>
    </row>
    <row r="171" spans="7:10">
      <c r="G171" s="42"/>
      <c r="H171" s="261"/>
      <c r="I171" s="261"/>
      <c r="J171" s="28"/>
    </row>
    <row r="172" spans="7:10">
      <c r="G172" s="42"/>
      <c r="H172" s="261"/>
      <c r="I172" s="261"/>
      <c r="J172" s="28"/>
    </row>
    <row r="173" spans="7:10">
      <c r="G173" s="42"/>
      <c r="H173" s="261"/>
      <c r="I173" s="261"/>
      <c r="J173" s="28"/>
    </row>
    <row r="174" spans="7:10">
      <c r="G174" s="42"/>
      <c r="H174" s="261"/>
      <c r="I174" s="261"/>
      <c r="J174" s="28"/>
    </row>
    <row r="175" spans="7:10">
      <c r="G175" s="42"/>
      <c r="H175" s="261"/>
      <c r="I175" s="261"/>
      <c r="J175" s="28"/>
    </row>
    <row r="176" spans="7:10">
      <c r="G176" s="42"/>
      <c r="H176" s="261"/>
      <c r="I176" s="261"/>
      <c r="J176" s="28"/>
    </row>
    <row r="177" spans="7:10">
      <c r="G177" s="42"/>
      <c r="H177" s="261"/>
      <c r="I177" s="261"/>
      <c r="J177" s="28"/>
    </row>
    <row r="178" spans="7:10">
      <c r="G178" s="42"/>
      <c r="H178" s="261"/>
      <c r="I178" s="261"/>
      <c r="J178" s="28"/>
    </row>
    <row r="179" spans="7:10">
      <c r="G179" s="42"/>
      <c r="H179" s="261"/>
      <c r="I179" s="261"/>
      <c r="J179" s="28"/>
    </row>
    <row r="180" spans="7:10">
      <c r="G180" s="42"/>
      <c r="H180" s="261"/>
      <c r="I180" s="261"/>
      <c r="J180" s="28"/>
    </row>
    <row r="181" spans="7:10">
      <c r="G181" s="42"/>
      <c r="H181" s="261"/>
      <c r="I181" s="261"/>
      <c r="J181" s="28"/>
    </row>
    <row r="182" spans="7:10">
      <c r="G182" s="42"/>
      <c r="H182" s="261"/>
      <c r="I182" s="261"/>
      <c r="J182" s="261"/>
    </row>
    <row r="183" spans="7:10">
      <c r="G183" s="42"/>
      <c r="H183" s="261"/>
      <c r="I183" s="261"/>
      <c r="J183" s="261"/>
    </row>
    <row r="184" spans="7:10">
      <c r="G184" s="42"/>
      <c r="H184" s="261"/>
      <c r="I184" s="261"/>
      <c r="J184" s="261"/>
    </row>
    <row r="185" spans="7:10">
      <c r="G185" s="42"/>
      <c r="H185" s="261"/>
      <c r="I185" s="261"/>
      <c r="J185" s="261"/>
    </row>
    <row r="186" spans="7:10">
      <c r="G186" s="42"/>
      <c r="H186" s="261"/>
      <c r="I186" s="261"/>
      <c r="J186" s="261"/>
    </row>
    <row r="187" spans="7:10">
      <c r="G187" s="42"/>
      <c r="H187" s="261"/>
      <c r="I187" s="261"/>
      <c r="J187" s="261"/>
    </row>
    <row r="188" spans="7:10">
      <c r="G188" s="42"/>
      <c r="H188" s="261"/>
      <c r="I188" s="261"/>
      <c r="J188" s="261"/>
    </row>
    <row r="189" spans="7:10">
      <c r="G189" s="42"/>
      <c r="H189" s="261"/>
      <c r="I189" s="261"/>
      <c r="J189" s="261"/>
    </row>
    <row r="190" spans="7:10">
      <c r="G190" s="42"/>
      <c r="H190" s="261"/>
      <c r="I190" s="261"/>
      <c r="J190" s="261"/>
    </row>
    <row r="191" spans="7:10">
      <c r="G191" s="42"/>
      <c r="H191" s="261"/>
      <c r="I191" s="261"/>
      <c r="J191" s="261"/>
    </row>
    <row r="192" spans="7:10">
      <c r="G192" s="42"/>
      <c r="H192" s="261"/>
      <c r="I192" s="261"/>
      <c r="J192" s="261"/>
    </row>
    <row r="193" spans="7:7">
      <c r="G193" s="42"/>
    </row>
  </sheetData>
  <autoFilter ref="A1:Y193" xr:uid="{00000000-0009-0000-0000-000001000000}">
    <sortState ref="A2:Y193">
      <sortCondition ref="J1:J193"/>
    </sortState>
  </autoFilter>
  <sortState ref="A2:Y130">
    <sortCondition ref="G1"/>
  </sortState>
  <phoneticPr fontId="1" type="noConversion"/>
  <conditionalFormatting sqref="H1">
    <cfRule type="duplicateValues" dxfId="71" priority="16"/>
  </conditionalFormatting>
  <conditionalFormatting sqref="H1:H113 H162:H1048576">
    <cfRule type="duplicateValues" dxfId="70" priority="15"/>
  </conditionalFormatting>
  <conditionalFormatting sqref="H1:H113 H162:H1048576">
    <cfRule type="duplicateValues" dxfId="69" priority="14"/>
  </conditionalFormatting>
  <conditionalFormatting sqref="G1:G113 G194:G1048576">
    <cfRule type="duplicateValues" dxfId="68" priority="13"/>
  </conditionalFormatting>
  <conditionalFormatting sqref="H1:H113 H162:H1048576">
    <cfRule type="duplicateValues" dxfId="67" priority="12"/>
  </conditionalFormatting>
  <conditionalFormatting sqref="H1:H113 H162:H1048576">
    <cfRule type="duplicateValues" dxfId="66" priority="11"/>
  </conditionalFormatting>
  <conditionalFormatting sqref="H1:H1048576">
    <cfRule type="duplicateValues" dxfId="65" priority="10"/>
  </conditionalFormatting>
  <conditionalFormatting sqref="G162:G193">
    <cfRule type="duplicateValues" dxfId="64" priority="9"/>
  </conditionalFormatting>
  <conditionalFormatting sqref="G1:G113 G146:G1048576">
    <cfRule type="duplicateValues" dxfId="63" priority="8"/>
  </conditionalFormatting>
  <conditionalFormatting sqref="G1:G113 G146:G1048576">
    <cfRule type="duplicateValues" dxfId="62" priority="6"/>
  </conditionalFormatting>
  <conditionalFormatting sqref="G1:G113 G146:G1048576">
    <cfRule type="duplicateValues" dxfId="61" priority="4"/>
  </conditionalFormatting>
  <conditionalFormatting sqref="G114:G193">
    <cfRule type="duplicateValues" dxfId="60" priority="3"/>
  </conditionalFormatting>
  <conditionalFormatting sqref="G1:G1048576">
    <cfRule type="duplicateValues" dxfId="59" priority="2"/>
  </conditionalFormatting>
  <conditionalFormatting sqref="J1:J1048576">
    <cfRule type="duplicateValues" dxfId="5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"/>
  <sheetViews>
    <sheetView zoomScale="130" zoomScaleNormal="130" workbookViewId="0">
      <selection activeCell="E23" sqref="E23"/>
    </sheetView>
  </sheetViews>
  <sheetFormatPr defaultRowHeight="14.25"/>
  <cols>
    <col min="1" max="1" width="12.875" customWidth="1"/>
    <col min="9" max="9" width="11.625" bestFit="1" customWidth="1"/>
    <col min="10" max="10" width="12.25" customWidth="1"/>
    <col min="11" max="11" width="11.625" customWidth="1"/>
  </cols>
  <sheetData>
    <row r="1" spans="1:24" s="261" customFormat="1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8</v>
      </c>
      <c r="H1" s="261" t="s">
        <v>9</v>
      </c>
      <c r="I1" s="261" t="s">
        <v>10</v>
      </c>
      <c r="J1" s="261" t="s">
        <v>355</v>
      </c>
      <c r="K1" s="42" t="s">
        <v>11</v>
      </c>
      <c r="L1" s="42" t="s">
        <v>12</v>
      </c>
      <c r="M1" s="42" t="s">
        <v>13</v>
      </c>
      <c r="N1" s="119" t="s">
        <v>14</v>
      </c>
      <c r="O1" s="127" t="s">
        <v>15</v>
      </c>
      <c r="P1" s="42" t="s">
        <v>16</v>
      </c>
      <c r="Q1" s="32" t="s">
        <v>356</v>
      </c>
      <c r="R1" s="261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>
      <c r="A2" s="269">
        <v>43692</v>
      </c>
      <c r="B2" s="265" t="s">
        <v>922</v>
      </c>
      <c r="C2" s="261" t="s">
        <v>923</v>
      </c>
      <c r="D2" s="266" t="s">
        <v>924</v>
      </c>
      <c r="E2" s="261"/>
      <c r="F2" s="270" t="s">
        <v>20</v>
      </c>
      <c r="G2" s="265" t="s">
        <v>922</v>
      </c>
      <c r="H2" s="261" t="s">
        <v>368</v>
      </c>
      <c r="I2" s="153" t="s">
        <v>925</v>
      </c>
      <c r="J2" s="153" t="s">
        <v>926</v>
      </c>
      <c r="K2" s="261">
        <v>1.5</v>
      </c>
      <c r="L2" s="261">
        <v>0.222</v>
      </c>
      <c r="M2" s="261">
        <v>30</v>
      </c>
      <c r="N2" s="261">
        <f>L:L*M:M</f>
        <v>6.66</v>
      </c>
      <c r="O2" s="261"/>
      <c r="P2" s="261"/>
      <c r="Q2" s="261"/>
      <c r="R2" s="261"/>
      <c r="S2" s="261"/>
      <c r="T2" s="261"/>
      <c r="U2" s="261"/>
      <c r="V2" s="261"/>
      <c r="W2" s="261"/>
      <c r="X2" s="261"/>
    </row>
    <row r="3" spans="1:24">
      <c r="A3" s="269">
        <v>43758</v>
      </c>
      <c r="B3" s="267">
        <v>692646</v>
      </c>
      <c r="C3" s="261" t="s">
        <v>923</v>
      </c>
      <c r="D3" s="266" t="s">
        <v>927</v>
      </c>
      <c r="E3" s="261"/>
      <c r="F3" s="268" t="s">
        <v>20</v>
      </c>
      <c r="G3" s="267">
        <v>692646</v>
      </c>
      <c r="H3" s="261" t="s">
        <v>368</v>
      </c>
      <c r="I3" s="153" t="s">
        <v>928</v>
      </c>
      <c r="J3" s="153" t="s">
        <v>926</v>
      </c>
      <c r="K3" s="261">
        <v>1.8</v>
      </c>
      <c r="L3" s="261">
        <v>0.17599999999999999</v>
      </c>
      <c r="M3" s="261">
        <v>30</v>
      </c>
      <c r="N3" s="261">
        <f t="shared" ref="N3:N8" si="0">L:L*M:M</f>
        <v>5.2799999999999994</v>
      </c>
      <c r="O3" s="261"/>
      <c r="P3" s="261"/>
      <c r="Q3" s="261"/>
      <c r="R3" s="261"/>
      <c r="S3" s="261"/>
      <c r="T3" s="261"/>
      <c r="U3" s="261"/>
      <c r="V3" s="261"/>
      <c r="W3" s="261"/>
      <c r="X3" s="261"/>
    </row>
    <row r="4" spans="1:24">
      <c r="A4" s="269">
        <v>43777</v>
      </c>
      <c r="B4" s="267">
        <v>4741403</v>
      </c>
      <c r="C4" s="261" t="s">
        <v>923</v>
      </c>
      <c r="D4" s="266" t="s">
        <v>929</v>
      </c>
      <c r="E4" s="261"/>
      <c r="F4" s="268" t="s">
        <v>20</v>
      </c>
      <c r="G4" s="267">
        <v>4741403</v>
      </c>
      <c r="H4" s="261" t="s">
        <v>368</v>
      </c>
      <c r="I4" s="153" t="s">
        <v>930</v>
      </c>
      <c r="J4" s="153" t="s">
        <v>926</v>
      </c>
      <c r="K4" s="261">
        <v>1.5</v>
      </c>
      <c r="L4" s="261">
        <v>0.1</v>
      </c>
      <c r="M4" s="261">
        <v>30</v>
      </c>
      <c r="N4" s="261">
        <f t="shared" si="0"/>
        <v>3</v>
      </c>
      <c r="O4" s="261"/>
      <c r="P4" s="261"/>
      <c r="Q4" s="261"/>
      <c r="R4" s="261"/>
      <c r="S4" s="261"/>
      <c r="T4" s="261"/>
      <c r="U4" s="261"/>
      <c r="V4" s="261"/>
      <c r="W4" s="261"/>
      <c r="X4" s="261"/>
    </row>
    <row r="5" spans="1:24">
      <c r="A5" s="269">
        <v>43785</v>
      </c>
      <c r="B5" s="267">
        <v>1949180</v>
      </c>
      <c r="C5" s="261" t="s">
        <v>923</v>
      </c>
      <c r="D5" s="266" t="s">
        <v>931</v>
      </c>
      <c r="E5" s="261"/>
      <c r="F5" s="268" t="s">
        <v>20</v>
      </c>
      <c r="G5" s="267">
        <v>1949180</v>
      </c>
      <c r="H5" s="261" t="s">
        <v>368</v>
      </c>
      <c r="I5" s="153" t="s">
        <v>932</v>
      </c>
      <c r="J5" s="153" t="s">
        <v>926</v>
      </c>
      <c r="K5" s="261">
        <v>2</v>
      </c>
      <c r="L5" s="261">
        <v>0.12</v>
      </c>
      <c r="M5" s="261">
        <v>30</v>
      </c>
      <c r="N5" s="261">
        <f t="shared" si="0"/>
        <v>3.5999999999999996</v>
      </c>
      <c r="O5" s="261"/>
      <c r="P5" s="261"/>
      <c r="Q5" s="261"/>
      <c r="R5" s="261"/>
      <c r="S5" s="261"/>
      <c r="T5" s="261"/>
      <c r="U5" s="261"/>
      <c r="V5" s="261"/>
      <c r="W5" s="261"/>
      <c r="X5" s="261"/>
    </row>
    <row r="6" spans="1:24">
      <c r="A6" s="269">
        <v>43782</v>
      </c>
      <c r="B6" s="267">
        <v>4747950</v>
      </c>
      <c r="C6" s="261" t="s">
        <v>923</v>
      </c>
      <c r="D6" s="266" t="s">
        <v>933</v>
      </c>
      <c r="E6" s="261"/>
      <c r="F6" s="268" t="s">
        <v>20</v>
      </c>
      <c r="G6" s="267">
        <v>4747950</v>
      </c>
      <c r="H6" s="261" t="s">
        <v>368</v>
      </c>
      <c r="I6" s="153" t="s">
        <v>934</v>
      </c>
      <c r="J6" s="153" t="s">
        <v>926</v>
      </c>
      <c r="K6" s="261">
        <v>1.8</v>
      </c>
      <c r="L6" s="261">
        <v>0.20799999999999999</v>
      </c>
      <c r="M6" s="261">
        <v>30</v>
      </c>
      <c r="N6" s="261">
        <f t="shared" si="0"/>
        <v>6.2399999999999993</v>
      </c>
      <c r="O6" s="261"/>
      <c r="P6" s="261"/>
      <c r="Q6" s="261"/>
      <c r="R6" s="261"/>
      <c r="S6" s="261"/>
      <c r="T6" s="261"/>
      <c r="U6" s="261"/>
      <c r="V6" s="261"/>
      <c r="W6" s="261"/>
      <c r="X6" s="261"/>
    </row>
    <row r="7" spans="1:24">
      <c r="A7" s="269">
        <v>43796</v>
      </c>
      <c r="B7" s="267">
        <v>4769529</v>
      </c>
      <c r="C7" s="261" t="s">
        <v>923</v>
      </c>
      <c r="D7" s="268" t="s">
        <v>935</v>
      </c>
      <c r="E7" s="261"/>
      <c r="F7" s="268" t="s">
        <v>20</v>
      </c>
      <c r="G7" s="267">
        <v>4769529</v>
      </c>
      <c r="H7" s="261" t="s">
        <v>368</v>
      </c>
      <c r="I7" s="153" t="s">
        <v>936</v>
      </c>
      <c r="J7" s="153" t="s">
        <v>926</v>
      </c>
      <c r="K7" s="261">
        <v>1.5</v>
      </c>
      <c r="L7" s="261">
        <v>0.15</v>
      </c>
      <c r="M7" s="261">
        <v>30</v>
      </c>
      <c r="N7" s="261">
        <f t="shared" si="0"/>
        <v>4.5</v>
      </c>
      <c r="O7" s="261"/>
      <c r="P7" s="261"/>
      <c r="Q7" s="261"/>
      <c r="R7" s="261"/>
      <c r="S7" s="261"/>
      <c r="T7" s="261"/>
      <c r="U7" s="261"/>
      <c r="V7" s="261"/>
      <c r="W7" s="261"/>
      <c r="X7" s="261"/>
    </row>
    <row r="8" spans="1:24">
      <c r="A8" s="269">
        <v>43804</v>
      </c>
      <c r="B8" s="267">
        <v>4779639</v>
      </c>
      <c r="C8" s="261" t="s">
        <v>923</v>
      </c>
      <c r="D8" s="268" t="s">
        <v>937</v>
      </c>
      <c r="E8" s="261"/>
      <c r="F8" s="268" t="s">
        <v>20</v>
      </c>
      <c r="G8" s="267">
        <v>4779639</v>
      </c>
      <c r="H8" s="261" t="s">
        <v>368</v>
      </c>
      <c r="I8" s="153" t="s">
        <v>938</v>
      </c>
      <c r="J8" s="153" t="s">
        <v>926</v>
      </c>
      <c r="K8" s="261">
        <v>1.5</v>
      </c>
      <c r="L8" s="261">
        <v>0.06</v>
      </c>
      <c r="M8" s="261">
        <v>30</v>
      </c>
      <c r="N8" s="261">
        <f t="shared" si="0"/>
        <v>1.7999999999999998</v>
      </c>
      <c r="O8" s="261"/>
      <c r="P8" s="261"/>
      <c r="Q8" s="261"/>
      <c r="R8" s="261"/>
      <c r="S8" s="261"/>
      <c r="T8" s="261"/>
      <c r="U8" s="261"/>
      <c r="V8" s="261"/>
      <c r="W8" s="261"/>
      <c r="X8" s="261"/>
    </row>
    <row r="9" spans="1:24">
      <c r="A9" s="269">
        <v>43812</v>
      </c>
      <c r="B9" s="267">
        <v>4791370</v>
      </c>
      <c r="C9" s="261" t="s">
        <v>923</v>
      </c>
      <c r="D9" s="268" t="s">
        <v>939</v>
      </c>
      <c r="E9" s="261"/>
      <c r="F9" s="268" t="s">
        <v>20</v>
      </c>
      <c r="G9" s="267">
        <v>4791370</v>
      </c>
      <c r="H9" s="261" t="s">
        <v>368</v>
      </c>
      <c r="I9" s="153" t="s">
        <v>940</v>
      </c>
      <c r="J9" s="153" t="s">
        <v>926</v>
      </c>
      <c r="K9" s="261">
        <v>1.5</v>
      </c>
      <c r="L9" s="26" t="s">
        <v>941</v>
      </c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</row>
    <row r="10" spans="1:24">
      <c r="A10" s="269">
        <v>43812</v>
      </c>
      <c r="B10" s="267">
        <v>4411263</v>
      </c>
      <c r="C10" s="261" t="s">
        <v>923</v>
      </c>
      <c r="D10" s="268" t="s">
        <v>942</v>
      </c>
      <c r="E10" s="261"/>
      <c r="F10" s="268" t="s">
        <v>20</v>
      </c>
      <c r="G10" s="267">
        <v>4411263</v>
      </c>
      <c r="H10" s="261" t="s">
        <v>368</v>
      </c>
      <c r="I10" s="153" t="s">
        <v>943</v>
      </c>
      <c r="J10" s="153" t="s">
        <v>926</v>
      </c>
      <c r="K10" s="261">
        <v>1.6</v>
      </c>
      <c r="L10" s="26" t="s">
        <v>941</v>
      </c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2"/>
  <sheetViews>
    <sheetView workbookViewId="0">
      <pane ySplit="1" topLeftCell="A2" activePane="bottomLeft" state="frozen"/>
      <selection pane="bottomLeft" activeCell="S37" sqref="S37"/>
    </sheetView>
  </sheetViews>
  <sheetFormatPr defaultRowHeight="14.25"/>
  <cols>
    <col min="1" max="1" width="10.25" customWidth="1"/>
    <col min="7" max="7" width="11.375" customWidth="1"/>
    <col min="10" max="10" width="9" style="261"/>
  </cols>
  <sheetData>
    <row r="1" spans="1:18">
      <c r="A1" s="272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273" t="s">
        <v>8</v>
      </c>
      <c r="H1" s="71" t="s">
        <v>9</v>
      </c>
      <c r="I1" s="274" t="s">
        <v>10</v>
      </c>
      <c r="J1" s="274" t="s">
        <v>355</v>
      </c>
      <c r="K1" s="274" t="s">
        <v>11</v>
      </c>
      <c r="L1" s="71" t="s">
        <v>12</v>
      </c>
      <c r="M1" s="71" t="s">
        <v>13</v>
      </c>
      <c r="N1" s="72" t="s">
        <v>14</v>
      </c>
      <c r="O1" s="72" t="s">
        <v>15</v>
      </c>
      <c r="P1" s="71" t="s">
        <v>16</v>
      </c>
      <c r="Q1" s="71" t="s">
        <v>17</v>
      </c>
      <c r="R1" s="61" t="s">
        <v>944</v>
      </c>
    </row>
    <row r="2" spans="1:18">
      <c r="A2" s="67"/>
      <c r="B2" s="67"/>
      <c r="C2" s="67" t="s">
        <v>945</v>
      </c>
      <c r="D2" s="67"/>
      <c r="E2" s="67"/>
      <c r="F2" s="67"/>
      <c r="G2" s="67" t="s">
        <v>946</v>
      </c>
      <c r="H2" s="67" t="s">
        <v>368</v>
      </c>
      <c r="I2" s="153" t="s">
        <v>947</v>
      </c>
      <c r="J2" s="153"/>
      <c r="K2" s="67">
        <v>3</v>
      </c>
      <c r="L2" s="67">
        <v>0.46200000000000002</v>
      </c>
      <c r="M2" s="67">
        <v>50</v>
      </c>
      <c r="N2" s="67">
        <f t="shared" ref="N2:N21" si="0">L:L*M:M</f>
        <v>23.1</v>
      </c>
      <c r="O2" s="67"/>
      <c r="P2" s="67">
        <v>10</v>
      </c>
      <c r="Q2" s="67">
        <f t="shared" ref="Q2:Q42" si="1">N2-O2-P2</f>
        <v>13.100000000000001</v>
      </c>
      <c r="R2" s="67"/>
    </row>
    <row r="3" spans="1:18">
      <c r="A3" s="67"/>
      <c r="B3" s="67"/>
      <c r="C3" s="67" t="s">
        <v>945</v>
      </c>
      <c r="D3" s="67"/>
      <c r="E3" s="67"/>
      <c r="F3" s="67"/>
      <c r="G3" s="67" t="s">
        <v>948</v>
      </c>
      <c r="H3" s="67" t="s">
        <v>368</v>
      </c>
      <c r="I3" s="153" t="s">
        <v>949</v>
      </c>
      <c r="J3" s="153"/>
      <c r="K3" s="67">
        <v>3.9</v>
      </c>
      <c r="L3" s="67">
        <v>0.60799999999999998</v>
      </c>
      <c r="M3" s="67">
        <v>49</v>
      </c>
      <c r="N3" s="67">
        <f t="shared" si="0"/>
        <v>29.791999999999998</v>
      </c>
      <c r="O3" s="67"/>
      <c r="P3" s="67">
        <v>10</v>
      </c>
      <c r="Q3" s="67">
        <f t="shared" si="1"/>
        <v>19.791999999999998</v>
      </c>
      <c r="R3" s="67"/>
    </row>
    <row r="4" spans="1:18">
      <c r="A4" s="67"/>
      <c r="B4" s="67"/>
      <c r="C4" s="67" t="s">
        <v>945</v>
      </c>
      <c r="D4" s="67"/>
      <c r="E4" s="67"/>
      <c r="F4" s="67"/>
      <c r="G4" s="67" t="s">
        <v>950</v>
      </c>
      <c r="H4" s="67" t="s">
        <v>368</v>
      </c>
      <c r="I4" s="153" t="s">
        <v>951</v>
      </c>
      <c r="J4" s="153"/>
      <c r="K4" s="67">
        <v>4</v>
      </c>
      <c r="L4" s="67">
        <v>0.874</v>
      </c>
      <c r="M4" s="67">
        <v>49</v>
      </c>
      <c r="N4" s="67">
        <f t="shared" si="0"/>
        <v>42.826000000000001</v>
      </c>
      <c r="O4" s="67"/>
      <c r="P4" s="67">
        <v>10</v>
      </c>
      <c r="Q4" s="67">
        <f t="shared" si="1"/>
        <v>32.826000000000001</v>
      </c>
      <c r="R4" s="67"/>
    </row>
    <row r="5" spans="1:18">
      <c r="A5" s="67"/>
      <c r="B5" s="67"/>
      <c r="C5" s="67" t="s">
        <v>945</v>
      </c>
      <c r="D5" s="67"/>
      <c r="E5" s="67"/>
      <c r="F5" s="67"/>
      <c r="G5" s="67" t="s">
        <v>952</v>
      </c>
      <c r="H5" s="67" t="s">
        <v>368</v>
      </c>
      <c r="I5" s="153" t="s">
        <v>953</v>
      </c>
      <c r="J5" s="153"/>
      <c r="K5" s="67">
        <v>3</v>
      </c>
      <c r="L5" s="67">
        <v>0.38</v>
      </c>
      <c r="M5" s="67">
        <v>49</v>
      </c>
      <c r="N5" s="67">
        <f t="shared" si="0"/>
        <v>18.62</v>
      </c>
      <c r="O5" s="67"/>
      <c r="P5" s="67">
        <v>10</v>
      </c>
      <c r="Q5" s="67">
        <f t="shared" si="1"/>
        <v>8.620000000000001</v>
      </c>
      <c r="R5" s="67"/>
    </row>
    <row r="6" spans="1:18">
      <c r="A6" s="67"/>
      <c r="B6" s="67"/>
      <c r="C6" s="67" t="s">
        <v>945</v>
      </c>
      <c r="D6" s="67"/>
      <c r="E6" s="67"/>
      <c r="F6" s="67"/>
      <c r="G6" s="67" t="s">
        <v>954</v>
      </c>
      <c r="H6" s="67" t="s">
        <v>368</v>
      </c>
      <c r="I6" s="153" t="s">
        <v>955</v>
      </c>
      <c r="J6" s="153"/>
      <c r="K6" s="67">
        <v>4</v>
      </c>
      <c r="L6" s="67">
        <v>0.53</v>
      </c>
      <c r="M6" s="67">
        <v>47</v>
      </c>
      <c r="N6" s="67">
        <f t="shared" si="0"/>
        <v>24.91</v>
      </c>
      <c r="O6" s="67"/>
      <c r="P6" s="67">
        <v>10</v>
      </c>
      <c r="Q6" s="67">
        <f t="shared" si="1"/>
        <v>14.91</v>
      </c>
      <c r="R6" s="67"/>
    </row>
    <row r="7" spans="1:18">
      <c r="A7" s="67"/>
      <c r="B7" s="67"/>
      <c r="C7" s="67" t="s">
        <v>945</v>
      </c>
      <c r="D7" s="67"/>
      <c r="E7" s="67"/>
      <c r="F7" s="67"/>
      <c r="G7" s="67" t="s">
        <v>956</v>
      </c>
      <c r="H7" s="67" t="s">
        <v>368</v>
      </c>
      <c r="I7" s="153" t="s">
        <v>957</v>
      </c>
      <c r="J7" s="153"/>
      <c r="K7" s="67">
        <v>3.9</v>
      </c>
      <c r="L7" s="67">
        <v>1.1299999999999999</v>
      </c>
      <c r="M7" s="67">
        <v>44</v>
      </c>
      <c r="N7" s="67">
        <f t="shared" si="0"/>
        <v>49.72</v>
      </c>
      <c r="O7" s="67"/>
      <c r="P7" s="67">
        <v>10</v>
      </c>
      <c r="Q7" s="67">
        <f t="shared" si="1"/>
        <v>39.72</v>
      </c>
      <c r="R7" s="67"/>
    </row>
    <row r="8" spans="1:18">
      <c r="A8" s="67"/>
      <c r="B8" s="67"/>
      <c r="C8" s="67" t="s">
        <v>945</v>
      </c>
      <c r="D8" s="67"/>
      <c r="E8" s="67"/>
      <c r="F8" s="67"/>
      <c r="G8" s="67" t="s">
        <v>958</v>
      </c>
      <c r="H8" s="67" t="s">
        <v>368</v>
      </c>
      <c r="I8" s="153" t="s">
        <v>959</v>
      </c>
      <c r="J8" s="153"/>
      <c r="K8" s="67">
        <v>2.9</v>
      </c>
      <c r="L8" s="67">
        <v>0.308</v>
      </c>
      <c r="M8" s="67">
        <v>48</v>
      </c>
      <c r="N8" s="67">
        <f t="shared" si="0"/>
        <v>14.783999999999999</v>
      </c>
      <c r="O8" s="67"/>
      <c r="P8" s="67">
        <v>10</v>
      </c>
      <c r="Q8" s="67">
        <f t="shared" si="1"/>
        <v>4.7839999999999989</v>
      </c>
      <c r="R8" s="67"/>
    </row>
    <row r="9" spans="1:18">
      <c r="A9" s="67"/>
      <c r="B9" s="67"/>
      <c r="C9" s="67" t="s">
        <v>945</v>
      </c>
      <c r="D9" s="67"/>
      <c r="E9" s="67"/>
      <c r="F9" s="67"/>
      <c r="G9" s="67" t="s">
        <v>960</v>
      </c>
      <c r="H9" s="67" t="s">
        <v>368</v>
      </c>
      <c r="I9" s="153" t="s">
        <v>961</v>
      </c>
      <c r="J9" s="153"/>
      <c r="K9" s="67">
        <v>3.5</v>
      </c>
      <c r="L9" s="67">
        <v>0.82599999999999996</v>
      </c>
      <c r="M9" s="67">
        <v>48</v>
      </c>
      <c r="N9" s="67">
        <f t="shared" si="0"/>
        <v>39.647999999999996</v>
      </c>
      <c r="O9" s="67"/>
      <c r="P9" s="67">
        <v>10</v>
      </c>
      <c r="Q9" s="67">
        <f t="shared" si="1"/>
        <v>29.647999999999996</v>
      </c>
      <c r="R9" s="67"/>
    </row>
    <row r="10" spans="1:18">
      <c r="A10" s="67"/>
      <c r="B10" s="67"/>
      <c r="C10" s="67" t="s">
        <v>945</v>
      </c>
      <c r="D10" s="67"/>
      <c r="E10" s="67"/>
      <c r="F10" s="67"/>
      <c r="G10" s="67" t="s">
        <v>962</v>
      </c>
      <c r="H10" s="67" t="s">
        <v>368</v>
      </c>
      <c r="I10" s="153" t="s">
        <v>963</v>
      </c>
      <c r="J10" s="153"/>
      <c r="K10" s="67">
        <v>2.5</v>
      </c>
      <c r="L10" s="67">
        <v>0.376</v>
      </c>
      <c r="M10" s="67">
        <v>50</v>
      </c>
      <c r="N10" s="67">
        <f t="shared" si="0"/>
        <v>18.8</v>
      </c>
      <c r="O10" s="67"/>
      <c r="P10" s="67">
        <v>10</v>
      </c>
      <c r="Q10" s="67">
        <f t="shared" si="1"/>
        <v>8.8000000000000007</v>
      </c>
      <c r="R10" s="67"/>
    </row>
    <row r="11" spans="1:18">
      <c r="A11" s="67"/>
      <c r="B11" s="67"/>
      <c r="C11" s="67" t="s">
        <v>945</v>
      </c>
      <c r="D11" s="67"/>
      <c r="E11" s="67"/>
      <c r="F11" s="67"/>
      <c r="G11" s="67" t="s">
        <v>964</v>
      </c>
      <c r="H11" s="67" t="s">
        <v>368</v>
      </c>
      <c r="I11" s="153" t="s">
        <v>965</v>
      </c>
      <c r="J11" s="153"/>
      <c r="K11" s="67">
        <v>3.1</v>
      </c>
      <c r="L11" s="67">
        <v>0.79400000000000004</v>
      </c>
      <c r="M11" s="67">
        <v>50</v>
      </c>
      <c r="N11" s="67">
        <f t="shared" si="0"/>
        <v>39.700000000000003</v>
      </c>
      <c r="O11" s="67"/>
      <c r="P11" s="67">
        <v>10</v>
      </c>
      <c r="Q11" s="67">
        <f t="shared" si="1"/>
        <v>29.700000000000003</v>
      </c>
      <c r="R11" s="67"/>
    </row>
    <row r="12" spans="1:18">
      <c r="A12" s="67"/>
      <c r="B12" s="67"/>
      <c r="C12" s="67" t="s">
        <v>945</v>
      </c>
      <c r="D12" s="67"/>
      <c r="E12" s="67"/>
      <c r="F12" s="67"/>
      <c r="G12" s="67" t="s">
        <v>966</v>
      </c>
      <c r="H12" s="67" t="s">
        <v>368</v>
      </c>
      <c r="I12" s="153" t="s">
        <v>967</v>
      </c>
      <c r="J12" s="153"/>
      <c r="K12" s="67">
        <v>3.4</v>
      </c>
      <c r="L12" s="67">
        <v>0.73799999999999999</v>
      </c>
      <c r="M12" s="67">
        <v>48</v>
      </c>
      <c r="N12" s="67">
        <f t="shared" si="0"/>
        <v>35.423999999999999</v>
      </c>
      <c r="O12" s="67"/>
      <c r="P12" s="67">
        <v>10</v>
      </c>
      <c r="Q12" s="67">
        <f t="shared" si="1"/>
        <v>25.423999999999999</v>
      </c>
      <c r="R12" s="67"/>
    </row>
    <row r="13" spans="1:18">
      <c r="A13" s="67"/>
      <c r="B13" s="67"/>
      <c r="C13" s="67" t="s">
        <v>945</v>
      </c>
      <c r="D13" s="67"/>
      <c r="E13" s="67"/>
      <c r="F13" s="67"/>
      <c r="G13" s="67" t="s">
        <v>968</v>
      </c>
      <c r="H13" s="67" t="s">
        <v>368</v>
      </c>
      <c r="I13" s="153" t="s">
        <v>969</v>
      </c>
      <c r="J13" s="153"/>
      <c r="K13" s="67">
        <v>3</v>
      </c>
      <c r="L13" s="67">
        <v>0.72799999999999998</v>
      </c>
      <c r="M13" s="67">
        <v>48</v>
      </c>
      <c r="N13" s="67">
        <f t="shared" si="0"/>
        <v>34.944000000000003</v>
      </c>
      <c r="O13" s="67"/>
      <c r="P13" s="67">
        <v>10</v>
      </c>
      <c r="Q13" s="67">
        <f t="shared" si="1"/>
        <v>24.944000000000003</v>
      </c>
      <c r="R13" s="67"/>
    </row>
    <row r="14" spans="1:18">
      <c r="A14" s="67"/>
      <c r="B14" s="67"/>
      <c r="C14" s="67" t="s">
        <v>945</v>
      </c>
      <c r="D14" s="67"/>
      <c r="E14" s="67"/>
      <c r="F14" s="67"/>
      <c r="G14" s="67" t="s">
        <v>970</v>
      </c>
      <c r="H14" s="67" t="s">
        <v>368</v>
      </c>
      <c r="I14" s="153" t="s">
        <v>971</v>
      </c>
      <c r="J14" s="153"/>
      <c r="K14" s="67">
        <v>3.7</v>
      </c>
      <c r="L14" s="67">
        <v>0.48</v>
      </c>
      <c r="M14" s="67">
        <v>50</v>
      </c>
      <c r="N14" s="67">
        <f t="shared" si="0"/>
        <v>24</v>
      </c>
      <c r="O14" s="67"/>
      <c r="P14" s="67">
        <v>10</v>
      </c>
      <c r="Q14" s="67">
        <f t="shared" si="1"/>
        <v>14</v>
      </c>
      <c r="R14" s="67"/>
    </row>
    <row r="15" spans="1:18">
      <c r="A15" s="67"/>
      <c r="B15" s="67"/>
      <c r="C15" s="67" t="s">
        <v>945</v>
      </c>
      <c r="D15" s="67"/>
      <c r="E15" s="67"/>
      <c r="F15" s="67"/>
      <c r="G15" s="67" t="s">
        <v>972</v>
      </c>
      <c r="H15" s="67" t="s">
        <v>368</v>
      </c>
      <c r="I15" s="153" t="s">
        <v>973</v>
      </c>
      <c r="J15" s="153"/>
      <c r="K15" s="67">
        <v>3.4</v>
      </c>
      <c r="L15" s="67">
        <v>0.438</v>
      </c>
      <c r="M15" s="67">
        <v>50</v>
      </c>
      <c r="N15" s="67">
        <f t="shared" si="0"/>
        <v>21.9</v>
      </c>
      <c r="O15" s="67"/>
      <c r="P15" s="67">
        <v>10</v>
      </c>
      <c r="Q15" s="67">
        <f t="shared" si="1"/>
        <v>11.899999999999999</v>
      </c>
      <c r="R15" s="67"/>
    </row>
    <row r="16" spans="1:18">
      <c r="A16" s="67"/>
      <c r="B16" s="67"/>
      <c r="C16" s="67" t="s">
        <v>945</v>
      </c>
      <c r="D16" s="67"/>
      <c r="E16" s="67"/>
      <c r="F16" s="67"/>
      <c r="G16" s="67" t="s">
        <v>974</v>
      </c>
      <c r="H16" s="67" t="s">
        <v>368</v>
      </c>
      <c r="I16" s="153" t="s">
        <v>975</v>
      </c>
      <c r="J16" s="153"/>
      <c r="K16" s="67">
        <v>3</v>
      </c>
      <c r="L16" s="67">
        <v>0.28599999999999998</v>
      </c>
      <c r="M16" s="67">
        <v>48</v>
      </c>
      <c r="N16" s="67">
        <f t="shared" si="0"/>
        <v>13.727999999999998</v>
      </c>
      <c r="O16" s="67"/>
      <c r="P16" s="67">
        <v>10</v>
      </c>
      <c r="Q16" s="67">
        <f t="shared" si="1"/>
        <v>3.727999999999998</v>
      </c>
      <c r="R16" s="67"/>
    </row>
    <row r="17" spans="1:18">
      <c r="A17" s="67"/>
      <c r="B17" s="67"/>
      <c r="C17" s="67" t="s">
        <v>945</v>
      </c>
      <c r="D17" s="67"/>
      <c r="E17" s="67"/>
      <c r="F17" s="67"/>
      <c r="G17" s="67" t="s">
        <v>976</v>
      </c>
      <c r="H17" s="67" t="s">
        <v>368</v>
      </c>
      <c r="I17" s="153" t="s">
        <v>977</v>
      </c>
      <c r="J17" s="153"/>
      <c r="K17" s="67">
        <v>3.5</v>
      </c>
      <c r="L17" s="67">
        <v>0.318</v>
      </c>
      <c r="M17" s="67">
        <v>48</v>
      </c>
      <c r="N17" s="67">
        <f t="shared" si="0"/>
        <v>15.263999999999999</v>
      </c>
      <c r="O17" s="67"/>
      <c r="P17" s="67">
        <v>10</v>
      </c>
      <c r="Q17" s="67">
        <f t="shared" si="1"/>
        <v>5.2639999999999993</v>
      </c>
      <c r="R17" s="67"/>
    </row>
    <row r="18" spans="1:18">
      <c r="A18" s="67"/>
      <c r="B18" s="67"/>
      <c r="C18" s="67" t="s">
        <v>945</v>
      </c>
      <c r="D18" s="67"/>
      <c r="E18" s="67"/>
      <c r="F18" s="67"/>
      <c r="G18" s="67" t="s">
        <v>978</v>
      </c>
      <c r="H18" s="67" t="s">
        <v>368</v>
      </c>
      <c r="I18" s="153" t="s">
        <v>979</v>
      </c>
      <c r="J18" s="153"/>
      <c r="K18" s="67">
        <v>3.3</v>
      </c>
      <c r="L18" s="67">
        <v>0.98</v>
      </c>
      <c r="M18" s="67">
        <v>48</v>
      </c>
      <c r="N18" s="67">
        <f t="shared" si="0"/>
        <v>47.04</v>
      </c>
      <c r="O18" s="67"/>
      <c r="P18" s="67">
        <v>10</v>
      </c>
      <c r="Q18" s="67">
        <f t="shared" si="1"/>
        <v>37.04</v>
      </c>
      <c r="R18" s="67"/>
    </row>
    <row r="19" spans="1:18">
      <c r="A19" s="67"/>
      <c r="B19" s="67"/>
      <c r="C19" s="67" t="s">
        <v>945</v>
      </c>
      <c r="D19" s="67"/>
      <c r="E19" s="67"/>
      <c r="F19" s="67"/>
      <c r="G19" s="67" t="s">
        <v>980</v>
      </c>
      <c r="H19" s="67" t="s">
        <v>368</v>
      </c>
      <c r="I19" s="153" t="s">
        <v>981</v>
      </c>
      <c r="J19" s="153"/>
      <c r="K19" s="67">
        <v>3.5</v>
      </c>
      <c r="L19" s="67">
        <v>0.66200000000000003</v>
      </c>
      <c r="M19" s="67">
        <v>50</v>
      </c>
      <c r="N19" s="67">
        <f t="shared" si="0"/>
        <v>33.1</v>
      </c>
      <c r="O19" s="67"/>
      <c r="P19" s="67">
        <v>10</v>
      </c>
      <c r="Q19" s="67">
        <f t="shared" si="1"/>
        <v>23.1</v>
      </c>
      <c r="R19" s="67"/>
    </row>
    <row r="20" spans="1:18">
      <c r="A20" s="67"/>
      <c r="B20" s="67"/>
      <c r="C20" s="67" t="s">
        <v>945</v>
      </c>
      <c r="D20" s="67"/>
      <c r="E20" s="67"/>
      <c r="F20" s="67"/>
      <c r="G20" s="67" t="s">
        <v>982</v>
      </c>
      <c r="H20" s="67" t="s">
        <v>368</v>
      </c>
      <c r="I20" s="153" t="s">
        <v>983</v>
      </c>
      <c r="J20" s="153"/>
      <c r="K20" s="67">
        <v>3.5</v>
      </c>
      <c r="L20" s="67">
        <v>0.53</v>
      </c>
      <c r="M20" s="67">
        <v>50</v>
      </c>
      <c r="N20" s="67">
        <f t="shared" si="0"/>
        <v>26.5</v>
      </c>
      <c r="O20" s="67"/>
      <c r="P20" s="67">
        <v>10</v>
      </c>
      <c r="Q20" s="67">
        <f t="shared" si="1"/>
        <v>16.5</v>
      </c>
      <c r="R20" s="67"/>
    </row>
    <row r="21" spans="1:18">
      <c r="A21" s="67"/>
      <c r="B21" s="67"/>
      <c r="C21" s="67" t="s">
        <v>945</v>
      </c>
      <c r="D21" s="67"/>
      <c r="E21" s="67"/>
      <c r="F21" s="67"/>
      <c r="G21" s="67" t="s">
        <v>984</v>
      </c>
      <c r="H21" s="67" t="s">
        <v>368</v>
      </c>
      <c r="I21" s="153" t="s">
        <v>985</v>
      </c>
      <c r="J21" s="153"/>
      <c r="K21" s="67">
        <v>4</v>
      </c>
      <c r="L21" s="67">
        <v>0.46600000000000003</v>
      </c>
      <c r="M21" s="67">
        <v>48</v>
      </c>
      <c r="N21" s="67">
        <f t="shared" si="0"/>
        <v>22.368000000000002</v>
      </c>
      <c r="O21" s="67"/>
      <c r="P21" s="67">
        <v>10</v>
      </c>
      <c r="Q21" s="67">
        <f t="shared" si="1"/>
        <v>12.368000000000002</v>
      </c>
      <c r="R21" s="67"/>
    </row>
    <row r="22" spans="1:18" ht="15.75" thickBot="1">
      <c r="A22" s="285">
        <v>43845</v>
      </c>
      <c r="B22" s="28">
        <v>1250337</v>
      </c>
      <c r="C22" s="67" t="s">
        <v>945</v>
      </c>
      <c r="D22" s="28" t="s">
        <v>986</v>
      </c>
      <c r="E22" s="67"/>
      <c r="F22" s="67"/>
      <c r="G22" s="28">
        <v>1250337</v>
      </c>
      <c r="H22" s="67" t="s">
        <v>987</v>
      </c>
      <c r="I22" s="295" t="s">
        <v>988</v>
      </c>
      <c r="K22" s="108">
        <v>2.8</v>
      </c>
      <c r="L22" s="108">
        <v>0.69399999999999995</v>
      </c>
      <c r="M22" s="107">
        <v>45</v>
      </c>
      <c r="N22" s="282">
        <f t="shared" ref="N22:N27" si="2">L:L*M:M</f>
        <v>31.229999999999997</v>
      </c>
      <c r="O22" s="67"/>
      <c r="P22" s="67"/>
      <c r="Q22" s="67">
        <f t="shared" si="1"/>
        <v>31.229999999999997</v>
      </c>
      <c r="R22" s="67"/>
    </row>
    <row r="23" spans="1:18" ht="15.75" thickBot="1">
      <c r="A23" s="285">
        <v>43845</v>
      </c>
      <c r="B23" s="28">
        <v>1250349</v>
      </c>
      <c r="C23" s="67" t="s">
        <v>945</v>
      </c>
      <c r="D23" s="28" t="s">
        <v>989</v>
      </c>
      <c r="E23" s="67"/>
      <c r="F23" s="67"/>
      <c r="G23" s="28">
        <v>1250349</v>
      </c>
      <c r="H23" s="67" t="s">
        <v>987</v>
      </c>
      <c r="I23" s="295" t="s">
        <v>990</v>
      </c>
      <c r="J23" s="67"/>
      <c r="K23" s="108">
        <v>3.9</v>
      </c>
      <c r="L23" s="108">
        <v>0.67600000000000005</v>
      </c>
      <c r="M23" s="107">
        <v>48</v>
      </c>
      <c r="N23" s="282">
        <f t="shared" si="2"/>
        <v>32.448</v>
      </c>
      <c r="O23" s="67"/>
      <c r="P23" s="67"/>
      <c r="Q23" s="67">
        <f t="shared" si="1"/>
        <v>32.448</v>
      </c>
      <c r="R23" s="67"/>
    </row>
    <row r="24" spans="1:18" ht="15.75" thickBot="1">
      <c r="A24" s="285">
        <v>43845</v>
      </c>
      <c r="B24" s="28">
        <v>1253667</v>
      </c>
      <c r="C24" s="67" t="s">
        <v>945</v>
      </c>
      <c r="D24" s="28" t="s">
        <v>991</v>
      </c>
      <c r="E24" s="67"/>
      <c r="F24" s="67"/>
      <c r="G24" s="28">
        <v>1253667</v>
      </c>
      <c r="H24" s="67" t="s">
        <v>987</v>
      </c>
      <c r="I24" s="295" t="s">
        <v>992</v>
      </c>
      <c r="J24" s="67"/>
      <c r="K24" s="108">
        <v>3.2</v>
      </c>
      <c r="L24" s="108">
        <v>0.49</v>
      </c>
      <c r="M24" s="107">
        <v>48</v>
      </c>
      <c r="N24" s="282">
        <f t="shared" si="2"/>
        <v>23.52</v>
      </c>
      <c r="O24" s="67"/>
      <c r="P24" s="67"/>
      <c r="Q24" s="67">
        <f t="shared" si="1"/>
        <v>23.52</v>
      </c>
      <c r="R24" s="67"/>
    </row>
    <row r="25" spans="1:18" ht="15.75" thickBot="1">
      <c r="A25" s="285">
        <v>43845</v>
      </c>
      <c r="B25" s="28">
        <v>1251869</v>
      </c>
      <c r="C25" s="67" t="s">
        <v>945</v>
      </c>
      <c r="D25" s="28" t="s">
        <v>993</v>
      </c>
      <c r="E25" s="67"/>
      <c r="F25" s="67"/>
      <c r="G25" s="28">
        <v>1251869</v>
      </c>
      <c r="H25" s="67" t="s">
        <v>987</v>
      </c>
      <c r="I25" s="295" t="s">
        <v>994</v>
      </c>
      <c r="J25" s="67"/>
      <c r="K25" s="108">
        <v>4</v>
      </c>
      <c r="L25" s="108">
        <v>1.1299999999999999</v>
      </c>
      <c r="M25" s="107">
        <v>48</v>
      </c>
      <c r="N25" s="282">
        <f t="shared" si="2"/>
        <v>54.239999999999995</v>
      </c>
      <c r="O25" s="67"/>
      <c r="P25" s="67"/>
      <c r="Q25" s="67">
        <f t="shared" si="1"/>
        <v>54.239999999999995</v>
      </c>
      <c r="R25" s="67"/>
    </row>
    <row r="26" spans="1:18" ht="15.75" thickBot="1">
      <c r="A26" s="285">
        <v>43845</v>
      </c>
      <c r="B26" s="28">
        <v>1258405</v>
      </c>
      <c r="C26" s="67" t="s">
        <v>945</v>
      </c>
      <c r="D26" s="28" t="s">
        <v>995</v>
      </c>
      <c r="E26" s="67"/>
      <c r="F26" s="67"/>
      <c r="G26" s="28">
        <v>1258405</v>
      </c>
      <c r="H26" s="67" t="s">
        <v>987</v>
      </c>
      <c r="I26" s="295" t="s">
        <v>996</v>
      </c>
      <c r="J26" s="67"/>
      <c r="K26" s="108">
        <v>3.3</v>
      </c>
      <c r="L26" s="108">
        <v>0.56000000000000005</v>
      </c>
      <c r="M26" s="107">
        <v>48</v>
      </c>
      <c r="N26" s="282">
        <f t="shared" si="2"/>
        <v>26.880000000000003</v>
      </c>
      <c r="O26" s="67"/>
      <c r="P26" s="67"/>
      <c r="Q26" s="67">
        <f t="shared" si="1"/>
        <v>26.880000000000003</v>
      </c>
      <c r="R26" s="67"/>
    </row>
    <row r="27" spans="1:18" ht="15.75" thickBot="1">
      <c r="A27" s="285">
        <v>43845</v>
      </c>
      <c r="B27" s="283"/>
      <c r="C27" s="67" t="s">
        <v>945</v>
      </c>
      <c r="D27" s="283" t="s">
        <v>997</v>
      </c>
      <c r="E27" s="283"/>
      <c r="F27" s="283"/>
      <c r="G27" s="283" t="s">
        <v>997</v>
      </c>
      <c r="H27" s="67" t="s">
        <v>987</v>
      </c>
      <c r="I27" s="295" t="s">
        <v>998</v>
      </c>
      <c r="J27" s="283"/>
      <c r="K27" s="108">
        <v>2.8</v>
      </c>
      <c r="L27" s="108">
        <v>2.76</v>
      </c>
      <c r="M27" s="107">
        <v>45</v>
      </c>
      <c r="N27" s="284">
        <f t="shared" si="2"/>
        <v>124.19999999999999</v>
      </c>
      <c r="O27" s="283"/>
      <c r="P27" s="283"/>
      <c r="Q27" s="283">
        <f t="shared" si="1"/>
        <v>124.19999999999999</v>
      </c>
      <c r="R27" s="283"/>
    </row>
    <row r="28" spans="1:18">
      <c r="A28" s="285">
        <v>43845</v>
      </c>
      <c r="B28" s="67"/>
      <c r="C28" s="67" t="s">
        <v>945</v>
      </c>
      <c r="D28" s="67"/>
      <c r="E28" s="67"/>
      <c r="F28" s="67"/>
      <c r="G28" s="67" t="s">
        <v>999</v>
      </c>
      <c r="H28" s="67" t="s">
        <v>987</v>
      </c>
      <c r="I28" s="67" t="s">
        <v>999</v>
      </c>
      <c r="J28" s="67"/>
      <c r="K28" s="67">
        <v>3</v>
      </c>
      <c r="L28" s="67">
        <v>0.374</v>
      </c>
      <c r="M28" s="67">
        <v>45</v>
      </c>
      <c r="N28" s="282">
        <f t="shared" ref="N28:N42" si="3">L:L*M:M</f>
        <v>16.829999999999998</v>
      </c>
      <c r="O28" s="67"/>
      <c r="P28" s="67"/>
      <c r="Q28" s="67">
        <f t="shared" si="1"/>
        <v>16.829999999999998</v>
      </c>
      <c r="R28" s="67"/>
    </row>
    <row r="29" spans="1:18">
      <c r="A29" s="285">
        <v>43845</v>
      </c>
      <c r="B29" s="67"/>
      <c r="C29" s="67" t="s">
        <v>945</v>
      </c>
      <c r="D29" s="67"/>
      <c r="E29" s="67"/>
      <c r="F29" s="67"/>
      <c r="G29" s="67" t="s">
        <v>1000</v>
      </c>
      <c r="H29" s="67" t="s">
        <v>987</v>
      </c>
      <c r="I29" s="67" t="s">
        <v>1000</v>
      </c>
      <c r="J29" s="67"/>
      <c r="K29" s="67">
        <v>3.8</v>
      </c>
      <c r="L29" s="67">
        <v>3.6</v>
      </c>
      <c r="M29" s="67">
        <v>48</v>
      </c>
      <c r="N29" s="282">
        <f t="shared" si="3"/>
        <v>172.8</v>
      </c>
      <c r="O29" s="67"/>
      <c r="P29" s="67"/>
      <c r="Q29" s="67">
        <f t="shared" si="1"/>
        <v>172.8</v>
      </c>
      <c r="R29" s="67"/>
    </row>
    <row r="30" spans="1:18">
      <c r="A30" s="285">
        <v>43845</v>
      </c>
      <c r="B30" s="67"/>
      <c r="C30" s="67" t="s">
        <v>945</v>
      </c>
      <c r="D30" s="67"/>
      <c r="E30" s="67"/>
      <c r="F30" s="67"/>
      <c r="G30" s="67" t="s">
        <v>1001</v>
      </c>
      <c r="H30" s="67" t="s">
        <v>987</v>
      </c>
      <c r="I30" s="67" t="s">
        <v>1001</v>
      </c>
      <c r="J30" s="67"/>
      <c r="K30" s="67">
        <v>3.5</v>
      </c>
      <c r="L30" s="67">
        <v>2.38</v>
      </c>
      <c r="M30" s="67">
        <v>48</v>
      </c>
      <c r="N30" s="282">
        <f t="shared" si="3"/>
        <v>114.24</v>
      </c>
      <c r="O30" s="67"/>
      <c r="P30" s="67"/>
      <c r="Q30" s="67">
        <f t="shared" si="1"/>
        <v>114.24</v>
      </c>
      <c r="R30" s="67"/>
    </row>
    <row r="31" spans="1:18">
      <c r="A31" s="285">
        <v>43845</v>
      </c>
      <c r="B31" s="67"/>
      <c r="C31" s="67" t="s">
        <v>945</v>
      </c>
      <c r="D31" s="67"/>
      <c r="E31" s="67"/>
      <c r="F31" s="67"/>
      <c r="G31" s="67" t="s">
        <v>1002</v>
      </c>
      <c r="H31" s="67" t="s">
        <v>987</v>
      </c>
      <c r="I31" s="67" t="s">
        <v>1002</v>
      </c>
      <c r="J31" s="67"/>
      <c r="K31" s="67">
        <v>3.6</v>
      </c>
      <c r="L31" s="67">
        <v>1.32</v>
      </c>
      <c r="M31" s="67">
        <v>48</v>
      </c>
      <c r="N31" s="282">
        <f t="shared" si="3"/>
        <v>63.36</v>
      </c>
      <c r="O31" s="67"/>
      <c r="P31" s="67"/>
      <c r="Q31" s="67">
        <f t="shared" si="1"/>
        <v>63.36</v>
      </c>
      <c r="R31" s="67"/>
    </row>
    <row r="32" spans="1:18" ht="15" thickBot="1">
      <c r="A32" s="285">
        <v>43845</v>
      </c>
      <c r="B32" s="67"/>
      <c r="C32" s="67" t="s">
        <v>945</v>
      </c>
      <c r="D32" s="67"/>
      <c r="E32" s="67"/>
      <c r="F32" s="67"/>
      <c r="G32" s="67" t="s">
        <v>1003</v>
      </c>
      <c r="H32" s="67" t="s">
        <v>987</v>
      </c>
      <c r="I32" s="67" t="s">
        <v>1003</v>
      </c>
      <c r="J32" s="67"/>
      <c r="K32" s="108">
        <v>3.8</v>
      </c>
      <c r="L32" s="108">
        <v>0.60599999999999998</v>
      </c>
      <c r="M32" s="107">
        <v>48</v>
      </c>
      <c r="N32" s="282">
        <f t="shared" si="3"/>
        <v>29.088000000000001</v>
      </c>
      <c r="O32" s="67"/>
      <c r="P32" s="67"/>
      <c r="Q32" s="67">
        <f t="shared" si="1"/>
        <v>29.088000000000001</v>
      </c>
      <c r="R32" s="67"/>
    </row>
    <row r="33" spans="1:18" ht="15" thickBot="1">
      <c r="A33" s="285">
        <v>43845</v>
      </c>
      <c r="B33" s="67"/>
      <c r="C33" s="67" t="s">
        <v>945</v>
      </c>
      <c r="D33" s="67"/>
      <c r="E33" s="67"/>
      <c r="F33" s="67"/>
      <c r="G33" s="67" t="s">
        <v>1004</v>
      </c>
      <c r="H33" s="67" t="s">
        <v>987</v>
      </c>
      <c r="I33" s="67" t="s">
        <v>1004</v>
      </c>
      <c r="J33" s="67"/>
      <c r="K33" s="108">
        <v>3.6</v>
      </c>
      <c r="L33" s="108">
        <v>0.94599999999999995</v>
      </c>
      <c r="M33" s="107">
        <v>48</v>
      </c>
      <c r="N33" s="282">
        <f t="shared" si="3"/>
        <v>45.408000000000001</v>
      </c>
      <c r="O33" s="67"/>
      <c r="P33" s="67"/>
      <c r="Q33" s="67">
        <f t="shared" si="1"/>
        <v>45.408000000000001</v>
      </c>
      <c r="R33" s="67"/>
    </row>
    <row r="34" spans="1:18" ht="15" thickBot="1">
      <c r="A34" s="285">
        <v>43845</v>
      </c>
      <c r="B34" s="67"/>
      <c r="C34" s="67" t="s">
        <v>945</v>
      </c>
      <c r="D34" s="67"/>
      <c r="E34" s="67"/>
      <c r="F34" s="67"/>
      <c r="G34" s="67" t="s">
        <v>1005</v>
      </c>
      <c r="H34" s="67" t="s">
        <v>987</v>
      </c>
      <c r="I34" s="67" t="s">
        <v>1005</v>
      </c>
      <c r="J34" s="67"/>
      <c r="K34" s="108">
        <v>3.9</v>
      </c>
      <c r="L34" s="108">
        <v>2.68</v>
      </c>
      <c r="M34" s="107">
        <v>48</v>
      </c>
      <c r="N34" s="282">
        <f t="shared" si="3"/>
        <v>128.64000000000001</v>
      </c>
      <c r="O34" s="67"/>
      <c r="P34" s="67"/>
      <c r="Q34" s="67">
        <f t="shared" si="1"/>
        <v>128.64000000000001</v>
      </c>
      <c r="R34" s="67"/>
    </row>
    <row r="35" spans="1:18" ht="15" thickBot="1">
      <c r="A35" s="285">
        <v>43845</v>
      </c>
      <c r="B35" s="67"/>
      <c r="C35" s="67" t="s">
        <v>945</v>
      </c>
      <c r="D35" s="67"/>
      <c r="E35" s="67"/>
      <c r="F35" s="67"/>
      <c r="G35" s="67" t="s">
        <v>1006</v>
      </c>
      <c r="H35" s="67" t="s">
        <v>987</v>
      </c>
      <c r="I35" s="67" t="s">
        <v>1006</v>
      </c>
      <c r="J35" s="67"/>
      <c r="K35" s="108">
        <v>3.4</v>
      </c>
      <c r="L35" s="108">
        <v>1.1499999999999999</v>
      </c>
      <c r="M35" s="107">
        <v>48</v>
      </c>
      <c r="N35" s="282">
        <f t="shared" si="3"/>
        <v>55.199999999999996</v>
      </c>
      <c r="O35" s="67"/>
      <c r="P35" s="67"/>
      <c r="Q35" s="67">
        <f t="shared" si="1"/>
        <v>55.199999999999996</v>
      </c>
      <c r="R35" s="67"/>
    </row>
    <row r="36" spans="1:18" ht="15" thickBot="1">
      <c r="A36" s="285">
        <v>43845</v>
      </c>
      <c r="B36" s="67"/>
      <c r="C36" s="67" t="s">
        <v>945</v>
      </c>
      <c r="D36" s="67"/>
      <c r="E36" s="67"/>
      <c r="F36" s="67"/>
      <c r="G36" s="67" t="s">
        <v>1007</v>
      </c>
      <c r="H36" s="67" t="s">
        <v>987</v>
      </c>
      <c r="I36" s="67" t="s">
        <v>1007</v>
      </c>
      <c r="J36" s="67"/>
      <c r="K36" s="108">
        <v>3</v>
      </c>
      <c r="L36" s="108">
        <v>2.98</v>
      </c>
      <c r="M36" s="107">
        <v>43</v>
      </c>
      <c r="N36" s="282">
        <f t="shared" si="3"/>
        <v>128.13999999999999</v>
      </c>
      <c r="O36" s="67"/>
      <c r="P36" s="67"/>
      <c r="Q36" s="67">
        <f t="shared" si="1"/>
        <v>128.13999999999999</v>
      </c>
      <c r="R36" s="67"/>
    </row>
    <row r="37" spans="1:18" ht="15" thickBot="1">
      <c r="A37" s="285">
        <v>43845</v>
      </c>
      <c r="B37" s="67"/>
      <c r="C37" s="67" t="s">
        <v>945</v>
      </c>
      <c r="D37" s="67"/>
      <c r="E37" s="67"/>
      <c r="F37" s="67"/>
      <c r="G37" s="67" t="s">
        <v>1008</v>
      </c>
      <c r="H37" s="67" t="s">
        <v>987</v>
      </c>
      <c r="I37" s="67" t="s">
        <v>1008</v>
      </c>
      <c r="J37" s="67"/>
      <c r="K37" s="108">
        <v>4</v>
      </c>
      <c r="L37" s="108">
        <v>3.28</v>
      </c>
      <c r="M37" s="107">
        <v>48</v>
      </c>
      <c r="N37" s="282">
        <f t="shared" si="3"/>
        <v>157.44</v>
      </c>
      <c r="O37" s="67"/>
      <c r="P37" s="67"/>
      <c r="Q37" s="67">
        <f t="shared" si="1"/>
        <v>157.44</v>
      </c>
      <c r="R37" s="67"/>
    </row>
    <row r="38" spans="1:18" ht="15" thickBot="1">
      <c r="A38" s="285">
        <v>43845</v>
      </c>
      <c r="B38" s="67"/>
      <c r="C38" s="67" t="s">
        <v>945</v>
      </c>
      <c r="D38" s="67"/>
      <c r="E38" s="67"/>
      <c r="F38" s="67"/>
      <c r="G38" s="67" t="s">
        <v>1009</v>
      </c>
      <c r="H38" s="67" t="s">
        <v>987</v>
      </c>
      <c r="I38" s="67" t="s">
        <v>1009</v>
      </c>
      <c r="J38" s="67"/>
      <c r="K38" s="108">
        <v>3.4</v>
      </c>
      <c r="L38" s="108">
        <v>3.5</v>
      </c>
      <c r="M38" s="107">
        <v>48</v>
      </c>
      <c r="N38" s="282">
        <f t="shared" si="3"/>
        <v>168</v>
      </c>
      <c r="O38" s="67"/>
      <c r="P38" s="67"/>
      <c r="Q38" s="67">
        <f t="shared" si="1"/>
        <v>168</v>
      </c>
      <c r="R38" s="67"/>
    </row>
    <row r="39" spans="1:18" ht="15" thickBot="1">
      <c r="A39" s="285">
        <v>43845</v>
      </c>
      <c r="B39" s="67"/>
      <c r="C39" s="67" t="s">
        <v>945</v>
      </c>
      <c r="D39" s="67"/>
      <c r="E39" s="67"/>
      <c r="F39" s="67"/>
      <c r="G39" s="67" t="s">
        <v>1010</v>
      </c>
      <c r="H39" s="67" t="s">
        <v>987</v>
      </c>
      <c r="I39" s="67" t="s">
        <v>1010</v>
      </c>
      <c r="J39" s="67"/>
      <c r="K39" s="108">
        <v>4</v>
      </c>
      <c r="L39" s="108">
        <v>6.86</v>
      </c>
      <c r="M39" s="107">
        <v>48</v>
      </c>
      <c r="N39" s="282">
        <f t="shared" si="3"/>
        <v>329.28000000000003</v>
      </c>
      <c r="O39" s="67"/>
      <c r="P39" s="67"/>
      <c r="Q39" s="67">
        <f>N39-O39-P39</f>
        <v>329.28000000000003</v>
      </c>
      <c r="R39" s="67"/>
    </row>
    <row r="40" spans="1:18">
      <c r="A40" s="285">
        <v>43845</v>
      </c>
      <c r="B40" s="67"/>
      <c r="C40" s="67" t="s">
        <v>945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282">
        <f t="shared" si="3"/>
        <v>0</v>
      </c>
      <c r="O40" s="67"/>
      <c r="P40" s="67"/>
      <c r="Q40" s="67">
        <f t="shared" si="1"/>
        <v>0</v>
      </c>
      <c r="R40" s="67"/>
    </row>
    <row r="41" spans="1:18">
      <c r="A41" s="285">
        <v>43845</v>
      </c>
      <c r="B41" s="67"/>
      <c r="C41" s="67" t="s">
        <v>945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282">
        <f t="shared" si="3"/>
        <v>0</v>
      </c>
      <c r="O41" s="67"/>
      <c r="P41" s="67"/>
      <c r="Q41" s="67">
        <f t="shared" si="1"/>
        <v>0</v>
      </c>
      <c r="R41" s="67"/>
    </row>
    <row r="42" spans="1:18">
      <c r="A42" s="285">
        <v>43845</v>
      </c>
      <c r="B42" s="67"/>
      <c r="C42" s="67" t="s">
        <v>945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282">
        <f t="shared" si="3"/>
        <v>0</v>
      </c>
      <c r="O42" s="67"/>
      <c r="P42" s="67"/>
      <c r="Q42" s="67">
        <f t="shared" si="1"/>
        <v>0</v>
      </c>
      <c r="R42" s="6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7"/>
  <sheetViews>
    <sheetView zoomScaleNormal="100" workbookViewId="0">
      <pane ySplit="1" topLeftCell="A328" activePane="bottomLeft" state="frozen"/>
      <selection pane="bottomLeft" activeCell="O410" sqref="O410"/>
    </sheetView>
  </sheetViews>
  <sheetFormatPr defaultRowHeight="14.25"/>
  <cols>
    <col min="1" max="1" width="12" customWidth="1"/>
    <col min="2" max="2" width="8.25" customWidth="1"/>
    <col min="5" max="6" width="6" customWidth="1"/>
    <col min="7" max="7" width="12.25" customWidth="1"/>
    <col min="8" max="8" width="6" customWidth="1"/>
    <col min="9" max="10" width="11.25" customWidth="1"/>
    <col min="11" max="11" width="5.25" style="42" customWidth="1"/>
    <col min="12" max="13" width="9" style="42" customWidth="1"/>
    <col min="14" max="14" width="9" style="119" customWidth="1"/>
    <col min="15" max="15" width="11.625" style="127" bestFit="1" customWidth="1"/>
    <col min="16" max="16" width="9" style="42" customWidth="1"/>
    <col min="17" max="17" width="7.625" style="32" customWidth="1"/>
    <col min="18" max="18" width="9" customWidth="1"/>
    <col min="19" max="19" width="9.25" bestFit="1" customWidth="1"/>
  </cols>
  <sheetData>
    <row r="1" spans="1:24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5</v>
      </c>
      <c r="F1" s="261" t="s">
        <v>4</v>
      </c>
      <c r="G1" s="261" t="s">
        <v>8</v>
      </c>
      <c r="H1" s="261" t="s">
        <v>9</v>
      </c>
      <c r="I1" s="261" t="s">
        <v>10</v>
      </c>
      <c r="J1" s="261" t="s">
        <v>355</v>
      </c>
      <c r="K1" s="42" t="s">
        <v>11</v>
      </c>
      <c r="L1" s="42" t="s">
        <v>12</v>
      </c>
      <c r="M1" s="42" t="s">
        <v>13</v>
      </c>
      <c r="N1" s="119" t="s">
        <v>14</v>
      </c>
      <c r="O1" s="127" t="s">
        <v>15</v>
      </c>
      <c r="P1" s="42" t="s">
        <v>16</v>
      </c>
      <c r="Q1" s="32" t="s">
        <v>356</v>
      </c>
      <c r="R1" s="261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 ht="14.25" customHeight="1">
      <c r="A2" s="212">
        <v>43693</v>
      </c>
      <c r="B2" s="144">
        <v>1225680</v>
      </c>
      <c r="C2" s="261" t="s">
        <v>1011</v>
      </c>
      <c r="D2" s="221" t="s">
        <v>1012</v>
      </c>
      <c r="E2" s="144">
        <v>46</v>
      </c>
      <c r="F2" s="221" t="s">
        <v>1013</v>
      </c>
      <c r="G2" s="207" t="s">
        <v>1014</v>
      </c>
      <c r="H2" s="230" t="s">
        <v>1015</v>
      </c>
      <c r="I2" s="153" t="s">
        <v>1016</v>
      </c>
      <c r="J2" s="261" t="s">
        <v>370</v>
      </c>
      <c r="K2" s="42">
        <v>4</v>
      </c>
      <c r="L2" s="42" t="s">
        <v>1017</v>
      </c>
      <c r="M2" s="42">
        <v>43</v>
      </c>
      <c r="N2" s="119" t="s">
        <v>1018</v>
      </c>
      <c r="O2" s="127" t="s">
        <v>1019</v>
      </c>
      <c r="P2" s="42" t="s">
        <v>1017</v>
      </c>
      <c r="Q2" s="158" t="e">
        <f>N2-O2-P2</f>
        <v>#VALUE!</v>
      </c>
      <c r="R2" s="261"/>
      <c r="S2" s="261"/>
      <c r="T2" s="261"/>
      <c r="U2" s="261"/>
      <c r="V2" s="261"/>
      <c r="W2" s="261"/>
      <c r="X2" s="261"/>
    </row>
    <row r="3" spans="1:24" ht="14.25" customHeight="1">
      <c r="A3" s="212">
        <v>43697</v>
      </c>
      <c r="B3" s="144">
        <v>1226642</v>
      </c>
      <c r="C3" s="261" t="s">
        <v>1011</v>
      </c>
      <c r="D3" s="221" t="s">
        <v>1020</v>
      </c>
      <c r="E3" s="144">
        <v>35</v>
      </c>
      <c r="F3" s="221" t="s">
        <v>1021</v>
      </c>
      <c r="G3" s="207" t="s">
        <v>1022</v>
      </c>
      <c r="H3" s="230" t="s">
        <v>1015</v>
      </c>
      <c r="I3" s="153" t="s">
        <v>1023</v>
      </c>
      <c r="J3" s="261" t="s">
        <v>370</v>
      </c>
      <c r="K3" s="42">
        <v>4.5</v>
      </c>
      <c r="L3" s="42" t="s">
        <v>1017</v>
      </c>
      <c r="M3" s="42">
        <v>43</v>
      </c>
      <c r="N3" s="119" t="s">
        <v>1018</v>
      </c>
      <c r="O3" s="127" t="s">
        <v>1019</v>
      </c>
      <c r="P3" s="42" t="s">
        <v>1017</v>
      </c>
      <c r="Q3" s="158" t="e">
        <f>N3-O3-P3</f>
        <v>#VALUE!</v>
      </c>
      <c r="R3" s="261"/>
      <c r="S3" s="261"/>
      <c r="T3" s="261"/>
      <c r="U3" s="261"/>
      <c r="V3" s="261"/>
      <c r="W3" s="261"/>
      <c r="X3" s="261"/>
    </row>
    <row r="4" spans="1:24" ht="14.25" customHeight="1">
      <c r="A4" s="212">
        <v>43697</v>
      </c>
      <c r="B4" s="144">
        <v>1226586</v>
      </c>
      <c r="C4" s="261" t="s">
        <v>1011</v>
      </c>
      <c r="D4" s="221" t="s">
        <v>1024</v>
      </c>
      <c r="E4" s="144">
        <v>62</v>
      </c>
      <c r="F4" s="221" t="s">
        <v>1013</v>
      </c>
      <c r="G4" s="207" t="s">
        <v>1025</v>
      </c>
      <c r="H4" s="230" t="s">
        <v>1015</v>
      </c>
      <c r="I4" s="153" t="s">
        <v>1026</v>
      </c>
      <c r="J4" s="261" t="s">
        <v>370</v>
      </c>
      <c r="K4" s="42">
        <v>3.9</v>
      </c>
      <c r="L4" s="42" t="s">
        <v>1017</v>
      </c>
      <c r="M4" s="42">
        <v>43</v>
      </c>
      <c r="N4" s="119" t="s">
        <v>1018</v>
      </c>
      <c r="O4" s="127" t="s">
        <v>1019</v>
      </c>
      <c r="P4" s="42" t="s">
        <v>1017</v>
      </c>
      <c r="Q4" s="158" t="e">
        <f>N4-O4-P4</f>
        <v>#VALUE!</v>
      </c>
      <c r="R4" s="261"/>
      <c r="S4" s="261"/>
      <c r="T4" s="261"/>
      <c r="U4" s="261"/>
      <c r="V4" s="261"/>
      <c r="W4" s="261"/>
      <c r="X4" s="261"/>
    </row>
    <row r="5" spans="1:24" ht="14.25" customHeight="1">
      <c r="A5" s="212">
        <v>43725</v>
      </c>
      <c r="B5" s="144">
        <v>1232797</v>
      </c>
      <c r="C5" s="261" t="s">
        <v>1011</v>
      </c>
      <c r="D5" s="144" t="s">
        <v>1027</v>
      </c>
      <c r="E5" s="144">
        <v>45</v>
      </c>
      <c r="F5" s="144" t="s">
        <v>1021</v>
      </c>
      <c r="G5" s="220" t="s">
        <v>1028</v>
      </c>
      <c r="H5" s="230" t="s">
        <v>1015</v>
      </c>
      <c r="I5" s="153" t="s">
        <v>1029</v>
      </c>
      <c r="J5" s="261" t="s">
        <v>370</v>
      </c>
      <c r="K5" s="208">
        <v>5</v>
      </c>
      <c r="L5" s="208">
        <v>19</v>
      </c>
      <c r="M5" s="210">
        <v>43</v>
      </c>
      <c r="N5" s="119">
        <v>817</v>
      </c>
      <c r="O5" s="128">
        <f>MIN(40,N5-10)</f>
        <v>40</v>
      </c>
      <c r="P5" s="42">
        <v>10</v>
      </c>
      <c r="Q5" s="158">
        <f>N5-O5-P5</f>
        <v>767</v>
      </c>
      <c r="R5" s="261"/>
      <c r="S5" s="261">
        <v>20191212</v>
      </c>
      <c r="T5" s="261"/>
      <c r="U5" s="261"/>
      <c r="V5" s="261"/>
      <c r="W5" s="261"/>
      <c r="X5" s="261"/>
    </row>
    <row r="6" spans="1:24" ht="14.25" customHeight="1">
      <c r="A6" s="1">
        <v>43539</v>
      </c>
      <c r="B6" s="261" t="s">
        <v>1030</v>
      </c>
      <c r="C6" s="261" t="s">
        <v>1011</v>
      </c>
      <c r="D6" s="261" t="s">
        <v>1031</v>
      </c>
      <c r="E6" s="261"/>
      <c r="F6" s="261"/>
      <c r="G6" s="261" t="s">
        <v>1030</v>
      </c>
      <c r="H6" s="261" t="s">
        <v>1032</v>
      </c>
      <c r="I6" s="261" t="s">
        <v>1033</v>
      </c>
      <c r="J6" s="261" t="s">
        <v>1034</v>
      </c>
      <c r="K6" s="42">
        <v>3.7</v>
      </c>
      <c r="L6" s="42">
        <v>15.7</v>
      </c>
      <c r="M6" s="42">
        <v>42</v>
      </c>
      <c r="N6" s="119">
        <v>659.4</v>
      </c>
      <c r="O6" s="127">
        <v>40</v>
      </c>
      <c r="P6" s="42">
        <v>10</v>
      </c>
      <c r="Q6" s="93">
        <v>609.4</v>
      </c>
      <c r="R6" s="261"/>
      <c r="S6" s="261" t="s">
        <v>371</v>
      </c>
      <c r="T6" s="261"/>
      <c r="U6" s="261"/>
      <c r="V6" s="261"/>
      <c r="W6" s="261"/>
      <c r="X6" s="261"/>
    </row>
    <row r="7" spans="1:24" ht="14.25" customHeight="1">
      <c r="A7" s="212">
        <v>43668</v>
      </c>
      <c r="B7" s="144">
        <v>1217849</v>
      </c>
      <c r="C7" s="261" t="s">
        <v>1011</v>
      </c>
      <c r="D7" s="220" t="s">
        <v>1035</v>
      </c>
      <c r="E7" s="144">
        <v>40</v>
      </c>
      <c r="F7" s="220" t="s">
        <v>1021</v>
      </c>
      <c r="G7" s="220" t="s">
        <v>1036</v>
      </c>
      <c r="H7" s="230" t="s">
        <v>1037</v>
      </c>
      <c r="I7" s="136" t="s">
        <v>1038</v>
      </c>
      <c r="J7" s="261" t="s">
        <v>1034</v>
      </c>
      <c r="K7" s="42">
        <v>5.4</v>
      </c>
      <c r="L7" s="42">
        <v>11.1</v>
      </c>
      <c r="M7" s="42">
        <v>36</v>
      </c>
      <c r="N7" s="125">
        <v>399.59999999999997</v>
      </c>
      <c r="O7" s="127">
        <f>MIN(40,N7-10,4*N7/K7)</f>
        <v>40</v>
      </c>
      <c r="P7" s="42">
        <v>10</v>
      </c>
      <c r="Q7" s="158">
        <f>N7-O7-P7</f>
        <v>349.59999999999997</v>
      </c>
      <c r="R7" s="261"/>
      <c r="S7" s="261"/>
      <c r="T7" s="261"/>
      <c r="U7" s="261"/>
      <c r="V7" s="261"/>
      <c r="W7" s="261"/>
      <c r="X7" s="261"/>
    </row>
    <row r="8" spans="1:24" ht="14.25" customHeight="1">
      <c r="A8" s="1">
        <v>43630</v>
      </c>
      <c r="B8" s="28">
        <v>1209379</v>
      </c>
      <c r="C8" s="261" t="s">
        <v>1011</v>
      </c>
      <c r="D8" s="261" t="s">
        <v>1039</v>
      </c>
      <c r="E8" s="261">
        <v>70</v>
      </c>
      <c r="F8" s="261" t="s">
        <v>41</v>
      </c>
      <c r="G8" s="28" t="s">
        <v>1040</v>
      </c>
      <c r="H8" s="261" t="s">
        <v>1041</v>
      </c>
      <c r="I8" s="44" t="s">
        <v>1042</v>
      </c>
      <c r="J8" s="261" t="s">
        <v>1034</v>
      </c>
      <c r="K8" s="44">
        <v>6.1</v>
      </c>
      <c r="L8" s="42">
        <v>10.4</v>
      </c>
      <c r="M8" s="42">
        <v>40</v>
      </c>
      <c r="N8" s="119">
        <v>416</v>
      </c>
      <c r="O8" s="129">
        <v>40</v>
      </c>
      <c r="P8" s="42">
        <v>10</v>
      </c>
      <c r="Q8" s="158">
        <f>N8-O8-P8</f>
        <v>366</v>
      </c>
      <c r="R8" s="261"/>
      <c r="S8" s="261" t="s">
        <v>371</v>
      </c>
      <c r="T8" s="261"/>
      <c r="U8" s="261"/>
      <c r="V8" s="261"/>
      <c r="W8" s="261"/>
      <c r="X8" s="261"/>
    </row>
    <row r="9" spans="1:24" ht="14.25" customHeight="1">
      <c r="A9" s="261"/>
      <c r="B9" s="28" t="s">
        <v>1043</v>
      </c>
      <c r="C9" s="261" t="s">
        <v>1011</v>
      </c>
      <c r="D9" s="28" t="s">
        <v>1044</v>
      </c>
      <c r="E9" s="261"/>
      <c r="F9" s="261"/>
      <c r="G9" s="28" t="s">
        <v>1043</v>
      </c>
      <c r="H9" s="261" t="s">
        <v>1045</v>
      </c>
      <c r="I9" s="44" t="s">
        <v>1046</v>
      </c>
      <c r="J9" s="261" t="s">
        <v>1034</v>
      </c>
      <c r="K9" s="44">
        <v>2.5</v>
      </c>
      <c r="L9" s="42">
        <v>8.94</v>
      </c>
      <c r="M9" s="42">
        <v>42</v>
      </c>
      <c r="N9" s="119">
        <v>375.5</v>
      </c>
      <c r="O9" s="127">
        <v>40</v>
      </c>
      <c r="P9" s="42">
        <v>20</v>
      </c>
      <c r="Q9" s="93">
        <v>315.5</v>
      </c>
      <c r="R9" s="261"/>
      <c r="S9" s="261" t="s">
        <v>371</v>
      </c>
      <c r="T9" s="261"/>
      <c r="U9" s="261"/>
      <c r="V9" s="261"/>
      <c r="W9" s="261"/>
      <c r="X9" s="261"/>
    </row>
    <row r="10" spans="1:24" ht="14.25" customHeight="1">
      <c r="A10" s="212">
        <v>43679</v>
      </c>
      <c r="B10" s="144">
        <v>1221369</v>
      </c>
      <c r="C10" s="261" t="s">
        <v>1011</v>
      </c>
      <c r="D10" s="221" t="s">
        <v>1047</v>
      </c>
      <c r="E10" s="144">
        <v>77</v>
      </c>
      <c r="F10" s="221" t="s">
        <v>1013</v>
      </c>
      <c r="G10" s="220" t="s">
        <v>1048</v>
      </c>
      <c r="H10" s="230" t="s">
        <v>1049</v>
      </c>
      <c r="I10" s="135" t="s">
        <v>1050</v>
      </c>
      <c r="J10" s="261" t="s">
        <v>370</v>
      </c>
      <c r="K10" s="42">
        <v>5</v>
      </c>
      <c r="L10" s="42">
        <v>8.8800000000000008</v>
      </c>
      <c r="M10" s="42">
        <v>43</v>
      </c>
      <c r="N10" s="125">
        <v>381.84000000000003</v>
      </c>
      <c r="O10" s="127">
        <f>MIN(40,N10-10,N10*4/K10)</f>
        <v>40</v>
      </c>
      <c r="P10" s="42">
        <v>10</v>
      </c>
      <c r="Q10" s="158">
        <f>N10-O10-P10</f>
        <v>331.84000000000003</v>
      </c>
      <c r="R10" s="261"/>
      <c r="S10" s="261">
        <v>20191023</v>
      </c>
      <c r="T10" s="261"/>
      <c r="U10" s="261"/>
      <c r="V10" s="261"/>
      <c r="W10" s="261"/>
      <c r="X10" s="261"/>
    </row>
    <row r="11" spans="1:24" ht="14.25" customHeight="1">
      <c r="A11" s="1">
        <v>43469</v>
      </c>
      <c r="B11" s="261" t="s">
        <v>1051</v>
      </c>
      <c r="C11" s="261" t="s">
        <v>1011</v>
      </c>
      <c r="D11" s="261" t="s">
        <v>1052</v>
      </c>
      <c r="E11" s="261"/>
      <c r="F11" s="261"/>
      <c r="G11" s="261" t="s">
        <v>1051</v>
      </c>
      <c r="H11" s="261" t="s">
        <v>1053</v>
      </c>
      <c r="I11" s="261" t="s">
        <v>1054</v>
      </c>
      <c r="J11" s="261" t="s">
        <v>1034</v>
      </c>
      <c r="K11" s="42">
        <v>2.5</v>
      </c>
      <c r="L11" s="42">
        <v>7.9</v>
      </c>
      <c r="M11" s="42">
        <v>42</v>
      </c>
      <c r="N11" s="119">
        <v>331.8</v>
      </c>
      <c r="O11" s="127">
        <v>27.7</v>
      </c>
      <c r="P11" s="42">
        <v>10</v>
      </c>
      <c r="Q11" s="93">
        <v>294.10000000000002</v>
      </c>
      <c r="R11" s="261"/>
      <c r="S11" s="261"/>
      <c r="T11" s="261"/>
      <c r="U11" s="261">
        <v>67.2</v>
      </c>
      <c r="V11" s="261"/>
      <c r="W11" s="261"/>
      <c r="X11" s="261"/>
    </row>
    <row r="12" spans="1:24" ht="14.25" customHeight="1">
      <c r="A12" s="215">
        <v>43671</v>
      </c>
      <c r="B12" s="218">
        <v>1218429</v>
      </c>
      <c r="C12" s="61" t="s">
        <v>1011</v>
      </c>
      <c r="D12" s="222" t="s">
        <v>1055</v>
      </c>
      <c r="E12" s="218">
        <v>69</v>
      </c>
      <c r="F12" s="224" t="s">
        <v>1013</v>
      </c>
      <c r="G12" s="222" t="s">
        <v>1056</v>
      </c>
      <c r="H12" s="224" t="s">
        <v>1049</v>
      </c>
      <c r="I12" s="135" t="s">
        <v>1057</v>
      </c>
      <c r="J12" s="261" t="s">
        <v>370</v>
      </c>
      <c r="K12" s="42">
        <v>5</v>
      </c>
      <c r="L12" s="42">
        <v>7.44</v>
      </c>
      <c r="M12" s="42">
        <v>43</v>
      </c>
      <c r="N12" s="125">
        <v>319.92</v>
      </c>
      <c r="O12" s="127">
        <f>MIN(40,N12-10,N12*4/K12)</f>
        <v>40</v>
      </c>
      <c r="P12" s="42">
        <v>10</v>
      </c>
      <c r="Q12" s="158">
        <f>N12-O12-P12</f>
        <v>269.92</v>
      </c>
      <c r="R12" s="261"/>
      <c r="S12" s="261"/>
      <c r="T12" s="261"/>
      <c r="U12" s="261"/>
      <c r="V12" s="261"/>
      <c r="W12" s="261"/>
      <c r="X12" s="261"/>
    </row>
    <row r="13" spans="1:24" ht="14.25" customHeight="1">
      <c r="A13" s="1">
        <v>43529</v>
      </c>
      <c r="B13" s="261" t="s">
        <v>1058</v>
      </c>
      <c r="C13" s="261" t="s">
        <v>1011</v>
      </c>
      <c r="D13" s="261" t="s">
        <v>1059</v>
      </c>
      <c r="E13" s="261"/>
      <c r="F13" s="261"/>
      <c r="G13" s="261" t="s">
        <v>1058</v>
      </c>
      <c r="H13" s="261" t="s">
        <v>1060</v>
      </c>
      <c r="I13" s="261" t="s">
        <v>1061</v>
      </c>
      <c r="J13" s="261" t="s">
        <v>1034</v>
      </c>
      <c r="K13" s="42">
        <v>2.5</v>
      </c>
      <c r="L13" s="42">
        <v>6.68</v>
      </c>
      <c r="M13" s="42">
        <v>42</v>
      </c>
      <c r="N13" s="119">
        <v>280.56</v>
      </c>
      <c r="O13" s="127">
        <v>40</v>
      </c>
      <c r="P13" s="42">
        <v>10</v>
      </c>
      <c r="Q13" s="93">
        <v>230.56</v>
      </c>
      <c r="R13" s="261"/>
      <c r="S13" s="26"/>
      <c r="T13" s="261"/>
      <c r="U13" s="261">
        <v>22</v>
      </c>
      <c r="V13" s="261"/>
      <c r="W13" s="261"/>
      <c r="X13" s="261"/>
    </row>
    <row r="14" spans="1:24" ht="14.25" customHeight="1">
      <c r="A14" s="1">
        <v>43529</v>
      </c>
      <c r="B14" s="261" t="s">
        <v>1062</v>
      </c>
      <c r="C14" s="261" t="s">
        <v>1011</v>
      </c>
      <c r="D14" s="261" t="s">
        <v>1063</v>
      </c>
      <c r="E14" s="261"/>
      <c r="F14" s="261"/>
      <c r="G14" s="261" t="s">
        <v>1062</v>
      </c>
      <c r="H14" s="261" t="s">
        <v>1060</v>
      </c>
      <c r="I14" s="261" t="s">
        <v>1064</v>
      </c>
      <c r="J14" s="261" t="s">
        <v>1034</v>
      </c>
      <c r="K14" s="42">
        <v>4</v>
      </c>
      <c r="L14" s="42">
        <v>6.16</v>
      </c>
      <c r="M14" s="42">
        <v>42</v>
      </c>
      <c r="N14" s="119">
        <v>258.72000000000003</v>
      </c>
      <c r="O14" s="127">
        <v>40</v>
      </c>
      <c r="P14" s="42">
        <v>10</v>
      </c>
      <c r="Q14" s="93">
        <v>208.72000000000003</v>
      </c>
      <c r="R14" s="261"/>
      <c r="S14" s="37"/>
      <c r="T14" s="261"/>
      <c r="U14" s="261">
        <v>37.4</v>
      </c>
      <c r="V14" s="261"/>
      <c r="W14" s="261"/>
      <c r="X14" s="261"/>
    </row>
    <row r="15" spans="1:24" ht="14.25" customHeight="1">
      <c r="A15" s="1">
        <v>43476</v>
      </c>
      <c r="B15" s="261" t="s">
        <v>1065</v>
      </c>
      <c r="C15" s="261" t="s">
        <v>1011</v>
      </c>
      <c r="D15" s="261" t="s">
        <v>1066</v>
      </c>
      <c r="E15" s="261"/>
      <c r="F15" s="261"/>
      <c r="G15" s="261" t="s">
        <v>1065</v>
      </c>
      <c r="H15" s="261" t="s">
        <v>1053</v>
      </c>
      <c r="I15" s="261" t="s">
        <v>1067</v>
      </c>
      <c r="J15" s="261" t="s">
        <v>1034</v>
      </c>
      <c r="K15" s="42">
        <v>2.6</v>
      </c>
      <c r="L15" s="42">
        <v>5.98</v>
      </c>
      <c r="M15" s="42">
        <v>42</v>
      </c>
      <c r="N15" s="119">
        <v>251.16</v>
      </c>
      <c r="O15" s="127">
        <v>26.9</v>
      </c>
      <c r="P15" s="42">
        <v>10</v>
      </c>
      <c r="Q15" s="93">
        <v>214.26</v>
      </c>
      <c r="R15" s="261"/>
      <c r="S15" s="261" t="s">
        <v>371</v>
      </c>
      <c r="T15" s="261"/>
      <c r="U15" s="261"/>
      <c r="V15" s="261"/>
      <c r="W15" s="261"/>
      <c r="X15" s="261"/>
    </row>
    <row r="16" spans="1:24" ht="14.25" customHeight="1">
      <c r="A16" s="261"/>
      <c r="B16" s="28" t="s">
        <v>1068</v>
      </c>
      <c r="C16" s="261" t="s">
        <v>1011</v>
      </c>
      <c r="D16" s="28" t="s">
        <v>1069</v>
      </c>
      <c r="E16" s="261"/>
      <c r="F16" s="261"/>
      <c r="G16" s="28" t="s">
        <v>1068</v>
      </c>
      <c r="H16" s="261" t="s">
        <v>1045</v>
      </c>
      <c r="I16" s="44" t="s">
        <v>1070</v>
      </c>
      <c r="J16" s="261" t="s">
        <v>1034</v>
      </c>
      <c r="K16" s="44">
        <v>2.5</v>
      </c>
      <c r="L16" s="42">
        <v>5.88</v>
      </c>
      <c r="M16" s="42">
        <v>42</v>
      </c>
      <c r="N16" s="119">
        <v>247</v>
      </c>
      <c r="O16" s="127">
        <v>40</v>
      </c>
      <c r="P16" s="42">
        <v>10</v>
      </c>
      <c r="Q16" s="93">
        <v>197</v>
      </c>
      <c r="R16" s="261"/>
      <c r="S16" s="26"/>
      <c r="T16" s="261"/>
      <c r="U16" s="261">
        <v>97.8</v>
      </c>
      <c r="V16" s="261"/>
      <c r="W16" s="261"/>
      <c r="X16" s="261"/>
    </row>
    <row r="17" spans="1:21" ht="14.25" customHeight="1">
      <c r="A17" s="212">
        <v>43668</v>
      </c>
      <c r="B17" s="144">
        <v>1218722</v>
      </c>
      <c r="C17" s="261" t="s">
        <v>1011</v>
      </c>
      <c r="D17" s="220" t="s">
        <v>1071</v>
      </c>
      <c r="E17" s="144">
        <v>71</v>
      </c>
      <c r="F17" s="221" t="s">
        <v>1013</v>
      </c>
      <c r="G17" s="220" t="s">
        <v>1072</v>
      </c>
      <c r="H17" s="230" t="s">
        <v>1037</v>
      </c>
      <c r="I17" s="136" t="s">
        <v>1073</v>
      </c>
      <c r="J17" s="261" t="s">
        <v>1034</v>
      </c>
      <c r="K17" s="42">
        <v>5.3</v>
      </c>
      <c r="L17" s="42">
        <v>5.64</v>
      </c>
      <c r="M17" s="42">
        <v>36</v>
      </c>
      <c r="N17" s="125">
        <v>203.04</v>
      </c>
      <c r="O17" s="127">
        <f>MIN(40,N17-10,4*N17/K17)</f>
        <v>40</v>
      </c>
      <c r="P17" s="42">
        <v>10</v>
      </c>
      <c r="Q17" s="158">
        <f>N17-O17-P17</f>
        <v>153.04</v>
      </c>
      <c r="R17" s="261"/>
      <c r="S17" s="261"/>
      <c r="T17" s="261"/>
      <c r="U17" s="261"/>
    </row>
    <row r="18" spans="1:21" ht="14.25" customHeight="1">
      <c r="A18" s="215">
        <v>43671</v>
      </c>
      <c r="B18" s="218">
        <v>1218275</v>
      </c>
      <c r="C18" s="61" t="s">
        <v>1011</v>
      </c>
      <c r="D18" s="222" t="s">
        <v>1074</v>
      </c>
      <c r="E18" s="218">
        <v>44</v>
      </c>
      <c r="F18" s="224" t="s">
        <v>1013</v>
      </c>
      <c r="G18" s="222" t="s">
        <v>1075</v>
      </c>
      <c r="H18" s="224" t="s">
        <v>1049</v>
      </c>
      <c r="I18" s="61" t="s">
        <v>1076</v>
      </c>
      <c r="J18" s="261" t="s">
        <v>370</v>
      </c>
      <c r="K18" s="42">
        <v>3.5</v>
      </c>
      <c r="L18" s="42">
        <v>5.54</v>
      </c>
      <c r="M18" s="42">
        <v>43</v>
      </c>
      <c r="N18" s="125">
        <v>238.22</v>
      </c>
      <c r="O18" s="131">
        <v>40</v>
      </c>
      <c r="P18" s="42">
        <v>10</v>
      </c>
      <c r="Q18" s="250">
        <f>N18-O18-P18</f>
        <v>188.22</v>
      </c>
      <c r="R18" s="261"/>
      <c r="S18" s="261">
        <v>20191023</v>
      </c>
      <c r="T18" s="261"/>
      <c r="U18" s="261"/>
    </row>
    <row r="19" spans="1:21" ht="14.25" customHeight="1">
      <c r="A19" s="1">
        <v>43538</v>
      </c>
      <c r="B19" s="261" t="s">
        <v>1077</v>
      </c>
      <c r="C19" s="261" t="s">
        <v>1011</v>
      </c>
      <c r="D19" s="261" t="s">
        <v>1078</v>
      </c>
      <c r="E19" s="261"/>
      <c r="F19" s="261"/>
      <c r="G19" s="261" t="s">
        <v>1077</v>
      </c>
      <c r="H19" s="261" t="s">
        <v>1032</v>
      </c>
      <c r="I19" s="261" t="s">
        <v>1079</v>
      </c>
      <c r="J19" s="261" t="s">
        <v>1034</v>
      </c>
      <c r="K19" s="42">
        <v>3.4</v>
      </c>
      <c r="L19" s="42">
        <v>4.9800000000000004</v>
      </c>
      <c r="M19" s="42">
        <v>42</v>
      </c>
      <c r="N19" s="119">
        <v>209.16</v>
      </c>
      <c r="O19" s="127">
        <v>40</v>
      </c>
      <c r="P19" s="42">
        <v>10</v>
      </c>
      <c r="Q19" s="93">
        <v>159.16</v>
      </c>
      <c r="R19" s="261" t="s">
        <v>1080</v>
      </c>
      <c r="S19" s="26"/>
      <c r="T19" s="261"/>
      <c r="U19" s="261">
        <v>112</v>
      </c>
    </row>
    <row r="20" spans="1:21" ht="14.25" customHeight="1">
      <c r="A20" s="1">
        <v>43532</v>
      </c>
      <c r="B20" s="261" t="s">
        <v>1081</v>
      </c>
      <c r="C20" s="261" t="s">
        <v>1011</v>
      </c>
      <c r="D20" s="261" t="s">
        <v>1082</v>
      </c>
      <c r="E20" s="261"/>
      <c r="F20" s="261"/>
      <c r="G20" s="261" t="s">
        <v>1081</v>
      </c>
      <c r="H20" s="261" t="s">
        <v>1060</v>
      </c>
      <c r="I20" s="261" t="s">
        <v>1083</v>
      </c>
      <c r="J20" s="261" t="s">
        <v>1034</v>
      </c>
      <c r="K20" s="42">
        <v>3.5</v>
      </c>
      <c r="L20" s="42">
        <v>4.9000000000000004</v>
      </c>
      <c r="M20" s="42">
        <v>42</v>
      </c>
      <c r="N20" s="119">
        <v>205.8</v>
      </c>
      <c r="O20" s="127">
        <v>40</v>
      </c>
      <c r="P20" s="42">
        <v>10</v>
      </c>
      <c r="Q20" s="93">
        <v>155.80000000000001</v>
      </c>
      <c r="R20" s="261"/>
      <c r="S20" s="261" t="s">
        <v>371</v>
      </c>
      <c r="T20" s="261"/>
      <c r="U20" s="261"/>
    </row>
    <row r="21" spans="1:21" ht="14.25" customHeight="1">
      <c r="A21" s="1">
        <v>43531</v>
      </c>
      <c r="B21" s="261" t="s">
        <v>1084</v>
      </c>
      <c r="C21" s="261" t="s">
        <v>1011</v>
      </c>
      <c r="D21" s="261" t="s">
        <v>1085</v>
      </c>
      <c r="E21" s="261"/>
      <c r="F21" s="261"/>
      <c r="G21" s="261" t="s">
        <v>1084</v>
      </c>
      <c r="H21" s="261" t="s">
        <v>1060</v>
      </c>
      <c r="I21" s="261" t="s">
        <v>1086</v>
      </c>
      <c r="J21" s="261" t="s">
        <v>1034</v>
      </c>
      <c r="K21" s="42">
        <v>3</v>
      </c>
      <c r="L21" s="42">
        <v>4.88</v>
      </c>
      <c r="M21" s="42">
        <v>42</v>
      </c>
      <c r="N21" s="119">
        <v>204.96</v>
      </c>
      <c r="O21" s="127">
        <v>40</v>
      </c>
      <c r="P21" s="42">
        <v>10</v>
      </c>
      <c r="Q21" s="93">
        <v>154.96</v>
      </c>
      <c r="R21" s="261"/>
      <c r="S21" s="261" t="s">
        <v>371</v>
      </c>
      <c r="T21" s="261"/>
      <c r="U21" s="261"/>
    </row>
    <row r="22" spans="1:21" ht="14.25" customHeight="1">
      <c r="A22" s="215">
        <v>43671</v>
      </c>
      <c r="B22" s="218">
        <v>1218217</v>
      </c>
      <c r="C22" s="61" t="s">
        <v>1011</v>
      </c>
      <c r="D22" s="222" t="s">
        <v>1087</v>
      </c>
      <c r="E22" s="218">
        <v>47</v>
      </c>
      <c r="F22" s="224" t="s">
        <v>1013</v>
      </c>
      <c r="G22" s="222" t="s">
        <v>1088</v>
      </c>
      <c r="H22" s="224" t="s">
        <v>1049</v>
      </c>
      <c r="I22" s="61" t="s">
        <v>1089</v>
      </c>
      <c r="J22" s="261" t="s">
        <v>370</v>
      </c>
      <c r="K22" s="42">
        <v>3.5</v>
      </c>
      <c r="L22" s="42">
        <v>4.82</v>
      </c>
      <c r="M22" s="42">
        <v>43</v>
      </c>
      <c r="N22" s="125">
        <v>207.26000000000002</v>
      </c>
      <c r="O22" s="131">
        <v>40</v>
      </c>
      <c r="P22" s="42">
        <v>10</v>
      </c>
      <c r="Q22" s="250">
        <f>N22-O22-P22</f>
        <v>157.26000000000002</v>
      </c>
      <c r="R22" s="261"/>
      <c r="S22" s="261">
        <v>20191023</v>
      </c>
      <c r="T22" s="261"/>
      <c r="U22" s="261"/>
    </row>
    <row r="23" spans="1:21" ht="14.25" customHeight="1">
      <c r="A23" s="212">
        <v>43665</v>
      </c>
      <c r="B23" s="144">
        <v>1218686</v>
      </c>
      <c r="C23" s="261" t="s">
        <v>1011</v>
      </c>
      <c r="D23" s="220" t="s">
        <v>1090</v>
      </c>
      <c r="E23" s="144">
        <v>68</v>
      </c>
      <c r="F23" s="220" t="s">
        <v>1021</v>
      </c>
      <c r="G23" s="220" t="s">
        <v>1091</v>
      </c>
      <c r="H23" s="230" t="s">
        <v>1037</v>
      </c>
      <c r="I23" s="136" t="s">
        <v>1092</v>
      </c>
      <c r="J23" s="261" t="s">
        <v>1034</v>
      </c>
      <c r="K23" s="42">
        <v>4.9000000000000004</v>
      </c>
      <c r="L23" s="42">
        <v>4.74</v>
      </c>
      <c r="M23" s="42">
        <v>36</v>
      </c>
      <c r="N23" s="125">
        <v>170.64000000000001</v>
      </c>
      <c r="O23" s="127">
        <f>MIN(40,N23-10,4*N23/K23)</f>
        <v>40</v>
      </c>
      <c r="P23" s="42">
        <v>10</v>
      </c>
      <c r="Q23" s="158">
        <f>N23-O23-P23</f>
        <v>120.64000000000001</v>
      </c>
      <c r="R23" s="261"/>
      <c r="S23" s="261">
        <v>20191023</v>
      </c>
      <c r="T23" s="261"/>
      <c r="U23" s="261"/>
    </row>
    <row r="24" spans="1:21" ht="14.25" customHeight="1">
      <c r="A24" s="212">
        <v>43770</v>
      </c>
      <c r="B24" s="144">
        <v>1243373</v>
      </c>
      <c r="C24" s="159" t="s">
        <v>1093</v>
      </c>
      <c r="D24" s="220" t="s">
        <v>1094</v>
      </c>
      <c r="E24" s="144">
        <v>61</v>
      </c>
      <c r="F24" s="144" t="s">
        <v>1021</v>
      </c>
      <c r="G24" s="144" t="s">
        <v>1095</v>
      </c>
      <c r="H24" s="229" t="s">
        <v>1096</v>
      </c>
      <c r="I24" s="153" t="s">
        <v>1097</v>
      </c>
      <c r="J24" s="204" t="s">
        <v>1098</v>
      </c>
      <c r="K24" s="42">
        <v>3.8</v>
      </c>
      <c r="L24" s="42">
        <v>4.54</v>
      </c>
      <c r="M24" s="42">
        <v>59</v>
      </c>
      <c r="N24" s="119">
        <v>267.86</v>
      </c>
      <c r="O24" s="128">
        <f>MIN(30,N24-15)</f>
        <v>30</v>
      </c>
      <c r="P24" s="42">
        <v>10</v>
      </c>
      <c r="Q24" s="93">
        <f>N24-O24-P24</f>
        <v>227.86</v>
      </c>
      <c r="R24" s="261"/>
      <c r="S24" s="261">
        <v>20191212</v>
      </c>
      <c r="T24" s="261"/>
      <c r="U24" s="261"/>
    </row>
    <row r="25" spans="1:21" ht="14.25" customHeight="1">
      <c r="A25" s="1">
        <v>43532</v>
      </c>
      <c r="B25" s="261" t="s">
        <v>1099</v>
      </c>
      <c r="C25" s="261" t="s">
        <v>1011</v>
      </c>
      <c r="D25" s="261" t="s">
        <v>1100</v>
      </c>
      <c r="E25" s="261"/>
      <c r="F25" s="261"/>
      <c r="G25" s="261" t="s">
        <v>1099</v>
      </c>
      <c r="H25" s="261" t="s">
        <v>1060</v>
      </c>
      <c r="I25" s="261" t="s">
        <v>1101</v>
      </c>
      <c r="J25" s="261" t="s">
        <v>1034</v>
      </c>
      <c r="K25" s="42">
        <v>3.5</v>
      </c>
      <c r="L25" s="42">
        <v>4.38</v>
      </c>
      <c r="M25" s="42">
        <v>42</v>
      </c>
      <c r="N25" s="119">
        <v>183.96</v>
      </c>
      <c r="O25" s="127">
        <v>40</v>
      </c>
      <c r="P25" s="42">
        <v>10</v>
      </c>
      <c r="Q25" s="93">
        <v>133.96</v>
      </c>
      <c r="R25" s="261"/>
      <c r="S25" s="37"/>
      <c r="T25" s="261"/>
      <c r="U25" s="261">
        <v>28.4</v>
      </c>
    </row>
    <row r="26" spans="1:21" ht="14.25" customHeight="1">
      <c r="A26" s="212">
        <v>43769</v>
      </c>
      <c r="B26" s="144">
        <v>1243071</v>
      </c>
      <c r="C26" s="159" t="s">
        <v>1093</v>
      </c>
      <c r="D26" s="220" t="s">
        <v>1102</v>
      </c>
      <c r="E26" s="144">
        <v>79</v>
      </c>
      <c r="F26" s="144" t="s">
        <v>20</v>
      </c>
      <c r="G26" s="144" t="s">
        <v>1103</v>
      </c>
      <c r="H26" s="229" t="s">
        <v>1096</v>
      </c>
      <c r="I26" s="153" t="s">
        <v>1104</v>
      </c>
      <c r="J26" s="204" t="s">
        <v>1098</v>
      </c>
      <c r="K26" s="144">
        <v>4</v>
      </c>
      <c r="L26" s="144">
        <v>4.34</v>
      </c>
      <c r="M26" s="144">
        <v>59</v>
      </c>
      <c r="N26" s="119">
        <v>256.06</v>
      </c>
      <c r="O26" s="128">
        <f>MIN(30,N26-15)</f>
        <v>30</v>
      </c>
      <c r="P26" s="42">
        <v>10</v>
      </c>
      <c r="Q26" s="93">
        <f>N26-O26-P26</f>
        <v>216.06</v>
      </c>
      <c r="R26" s="261"/>
      <c r="S26" s="261">
        <v>20191212</v>
      </c>
      <c r="T26" s="261"/>
      <c r="U26" s="261"/>
    </row>
    <row r="27" spans="1:21" ht="14.25" customHeight="1">
      <c r="A27" s="1">
        <v>43538</v>
      </c>
      <c r="B27" s="261" t="s">
        <v>1105</v>
      </c>
      <c r="C27" s="261" t="s">
        <v>1011</v>
      </c>
      <c r="D27" s="261" t="s">
        <v>1106</v>
      </c>
      <c r="E27" s="261"/>
      <c r="F27" s="261"/>
      <c r="G27" s="261" t="s">
        <v>1105</v>
      </c>
      <c r="H27" s="261" t="s">
        <v>1032</v>
      </c>
      <c r="I27" s="261" t="s">
        <v>1107</v>
      </c>
      <c r="J27" s="261" t="s">
        <v>1034</v>
      </c>
      <c r="K27" s="42">
        <v>3</v>
      </c>
      <c r="L27" s="42">
        <v>4.0199999999999996</v>
      </c>
      <c r="M27" s="42">
        <v>42</v>
      </c>
      <c r="N27" s="119">
        <v>168.84</v>
      </c>
      <c r="O27" s="127">
        <v>40</v>
      </c>
      <c r="P27" s="42">
        <v>10</v>
      </c>
      <c r="Q27" s="93">
        <v>118.84</v>
      </c>
      <c r="R27" s="261"/>
      <c r="S27" s="37"/>
      <c r="T27" s="261"/>
      <c r="U27" s="261">
        <v>28.4</v>
      </c>
    </row>
    <row r="28" spans="1:21" ht="14.25" customHeight="1">
      <c r="A28" s="1">
        <v>43523</v>
      </c>
      <c r="B28" s="261" t="s">
        <v>1108</v>
      </c>
      <c r="C28" s="261" t="s">
        <v>1011</v>
      </c>
      <c r="D28" s="261" t="s">
        <v>1109</v>
      </c>
      <c r="E28" s="261"/>
      <c r="F28" s="261"/>
      <c r="G28" s="261" t="s">
        <v>1108</v>
      </c>
      <c r="H28" s="261" t="s">
        <v>1060</v>
      </c>
      <c r="I28" s="261" t="s">
        <v>1110</v>
      </c>
      <c r="J28" s="261" t="s">
        <v>1034</v>
      </c>
      <c r="K28" s="42">
        <v>2.6</v>
      </c>
      <c r="L28" s="42">
        <v>3.98</v>
      </c>
      <c r="M28" s="42">
        <v>42</v>
      </c>
      <c r="N28" s="119">
        <v>167.16</v>
      </c>
      <c r="O28" s="127">
        <v>40</v>
      </c>
      <c r="P28" s="42">
        <v>10</v>
      </c>
      <c r="Q28" s="93">
        <v>117.16</v>
      </c>
      <c r="R28" s="261"/>
      <c r="S28" s="26"/>
      <c r="T28" s="261"/>
      <c r="U28" s="261">
        <v>7.1</v>
      </c>
    </row>
    <row r="29" spans="1:21" ht="14.25" customHeight="1">
      <c r="A29" s="261"/>
      <c r="B29" s="28" t="s">
        <v>1111</v>
      </c>
      <c r="C29" s="261" t="s">
        <v>1011</v>
      </c>
      <c r="D29" s="28" t="s">
        <v>1112</v>
      </c>
      <c r="E29" s="261"/>
      <c r="F29" s="261"/>
      <c r="G29" s="28" t="s">
        <v>1111</v>
      </c>
      <c r="H29" s="261" t="s">
        <v>1045</v>
      </c>
      <c r="I29" s="44" t="s">
        <v>1113</v>
      </c>
      <c r="J29" s="261" t="s">
        <v>1034</v>
      </c>
      <c r="K29" s="44">
        <v>2.4</v>
      </c>
      <c r="L29" s="42">
        <v>3.98</v>
      </c>
      <c r="M29" s="42">
        <v>42</v>
      </c>
      <c r="N29" s="119">
        <v>167.2</v>
      </c>
      <c r="O29" s="127">
        <v>40</v>
      </c>
      <c r="P29" s="42">
        <v>10</v>
      </c>
      <c r="Q29" s="93">
        <v>117.19999999999999</v>
      </c>
      <c r="R29" s="261"/>
      <c r="S29" s="26"/>
      <c r="T29" s="261"/>
      <c r="U29" s="261">
        <v>79</v>
      </c>
    </row>
    <row r="30" spans="1:21" ht="14.25" customHeight="1">
      <c r="A30" s="1">
        <v>43630</v>
      </c>
      <c r="B30" s="28">
        <v>1209281</v>
      </c>
      <c r="C30" s="261" t="s">
        <v>1011</v>
      </c>
      <c r="D30" s="261" t="s">
        <v>1114</v>
      </c>
      <c r="E30" s="261">
        <v>59</v>
      </c>
      <c r="F30" s="261" t="s">
        <v>41</v>
      </c>
      <c r="G30" s="28" t="s">
        <v>1115</v>
      </c>
      <c r="H30" s="261" t="s">
        <v>1041</v>
      </c>
      <c r="I30" s="44" t="s">
        <v>1116</v>
      </c>
      <c r="J30" s="261" t="s">
        <v>1034</v>
      </c>
      <c r="K30" s="44">
        <v>4.3</v>
      </c>
      <c r="L30" s="42">
        <v>3.86</v>
      </c>
      <c r="M30" s="42">
        <v>36</v>
      </c>
      <c r="N30" s="119">
        <v>138.96</v>
      </c>
      <c r="O30" s="129">
        <v>40</v>
      </c>
      <c r="P30" s="42">
        <v>10</v>
      </c>
      <c r="Q30" s="158">
        <f>N30-O30-P30</f>
        <v>88.960000000000008</v>
      </c>
      <c r="R30" s="261"/>
      <c r="S30" s="26"/>
      <c r="T30" s="261"/>
      <c r="U30" s="261">
        <v>66</v>
      </c>
    </row>
    <row r="31" spans="1:21" ht="14.25" customHeight="1">
      <c r="A31" s="212">
        <v>43704</v>
      </c>
      <c r="B31" s="144">
        <v>1228139</v>
      </c>
      <c r="C31" s="261" t="s">
        <v>1011</v>
      </c>
      <c r="D31" s="221" t="s">
        <v>1117</v>
      </c>
      <c r="E31" s="144">
        <v>66</v>
      </c>
      <c r="F31" s="221" t="s">
        <v>1013</v>
      </c>
      <c r="G31" s="207" t="s">
        <v>1118</v>
      </c>
      <c r="H31" s="230" t="s">
        <v>1015</v>
      </c>
      <c r="I31" s="153" t="s">
        <v>1119</v>
      </c>
      <c r="J31" s="261" t="s">
        <v>1098</v>
      </c>
      <c r="K31" s="208">
        <v>3</v>
      </c>
      <c r="L31" s="208">
        <v>3.7</v>
      </c>
      <c r="M31" s="210">
        <v>48</v>
      </c>
      <c r="N31" s="119">
        <v>177.60000000000002</v>
      </c>
      <c r="O31" s="127">
        <v>40</v>
      </c>
      <c r="P31" s="42">
        <v>10</v>
      </c>
      <c r="Q31" s="158">
        <f>N31-O31-P31</f>
        <v>127.60000000000002</v>
      </c>
      <c r="R31" s="261"/>
      <c r="S31" s="261">
        <v>20191212</v>
      </c>
      <c r="T31" s="261"/>
      <c r="U31" s="261"/>
    </row>
    <row r="32" spans="1:21" ht="14.25" customHeight="1">
      <c r="A32" s="212">
        <v>43725</v>
      </c>
      <c r="B32" s="144">
        <v>1233201</v>
      </c>
      <c r="C32" s="261" t="s">
        <v>1011</v>
      </c>
      <c r="D32" s="144" t="s">
        <v>1120</v>
      </c>
      <c r="E32" s="144">
        <v>52</v>
      </c>
      <c r="F32" s="144" t="s">
        <v>1013</v>
      </c>
      <c r="G32" s="207" t="s">
        <v>1121</v>
      </c>
      <c r="H32" s="230" t="s">
        <v>1015</v>
      </c>
      <c r="I32" s="153" t="s">
        <v>1122</v>
      </c>
      <c r="J32" s="261" t="s">
        <v>1098</v>
      </c>
      <c r="K32" s="208">
        <v>3.1</v>
      </c>
      <c r="L32" s="208">
        <v>3.48</v>
      </c>
      <c r="M32" s="210">
        <v>53</v>
      </c>
      <c r="N32" s="119">
        <v>184.44</v>
      </c>
      <c r="O32" s="128">
        <f>MIN(40,N32-10)</f>
        <v>40</v>
      </c>
      <c r="P32" s="42">
        <v>20</v>
      </c>
      <c r="Q32" s="93">
        <f>N32-O32-P32</f>
        <v>124.44</v>
      </c>
      <c r="R32" s="261"/>
      <c r="S32" s="261">
        <v>20191212</v>
      </c>
      <c r="T32" s="261"/>
      <c r="U32" s="261"/>
    </row>
    <row r="33" spans="1:21" ht="14.25" customHeight="1">
      <c r="A33" s="1">
        <v>43528</v>
      </c>
      <c r="B33" s="261" t="s">
        <v>1123</v>
      </c>
      <c r="C33" s="261" t="s">
        <v>1011</v>
      </c>
      <c r="D33" s="261" t="s">
        <v>1124</v>
      </c>
      <c r="E33" s="261"/>
      <c r="F33" s="261"/>
      <c r="G33" s="261" t="s">
        <v>1123</v>
      </c>
      <c r="H33" s="261" t="s">
        <v>1060</v>
      </c>
      <c r="I33" s="261" t="s">
        <v>1125</v>
      </c>
      <c r="J33" s="261" t="s">
        <v>1034</v>
      </c>
      <c r="K33" s="42">
        <v>3</v>
      </c>
      <c r="L33" s="42">
        <v>3.46</v>
      </c>
      <c r="M33" s="42">
        <v>42</v>
      </c>
      <c r="N33" s="119">
        <v>145.32</v>
      </c>
      <c r="O33" s="127">
        <v>40</v>
      </c>
      <c r="P33" s="42">
        <v>10</v>
      </c>
      <c r="Q33" s="93">
        <v>95.32</v>
      </c>
      <c r="R33" s="261"/>
      <c r="S33" s="261" t="s">
        <v>371</v>
      </c>
      <c r="T33" s="261"/>
      <c r="U33" s="261"/>
    </row>
    <row r="34" spans="1:21" ht="14.25" customHeight="1">
      <c r="A34" s="212">
        <v>43769</v>
      </c>
      <c r="B34" s="144">
        <v>1243025</v>
      </c>
      <c r="C34" s="159" t="s">
        <v>1093</v>
      </c>
      <c r="D34" s="220" t="s">
        <v>1126</v>
      </c>
      <c r="E34" s="144">
        <v>58</v>
      </c>
      <c r="F34" s="144" t="s">
        <v>20</v>
      </c>
      <c r="G34" s="144" t="s">
        <v>1127</v>
      </c>
      <c r="H34" s="229" t="s">
        <v>1096</v>
      </c>
      <c r="I34" s="153" t="s">
        <v>1128</v>
      </c>
      <c r="J34" s="204" t="s">
        <v>1098</v>
      </c>
      <c r="K34" s="144">
        <v>4</v>
      </c>
      <c r="L34" s="144">
        <v>3.44</v>
      </c>
      <c r="M34" s="144">
        <v>59</v>
      </c>
      <c r="N34" s="119">
        <v>202.96</v>
      </c>
      <c r="O34" s="128">
        <f>MIN(30,N34-15)</f>
        <v>30</v>
      </c>
      <c r="P34" s="42">
        <v>10</v>
      </c>
      <c r="Q34" s="93">
        <f>N34-O34-P34</f>
        <v>162.96</v>
      </c>
      <c r="R34" s="261"/>
      <c r="S34" s="261"/>
      <c r="T34" s="261"/>
      <c r="U34" s="261"/>
    </row>
    <row r="35" spans="1:21" ht="14.25" customHeight="1">
      <c r="A35" s="1">
        <v>43488</v>
      </c>
      <c r="B35" s="261" t="s">
        <v>1129</v>
      </c>
      <c r="C35" s="261" t="s">
        <v>1011</v>
      </c>
      <c r="D35" s="261" t="s">
        <v>1130</v>
      </c>
      <c r="E35" s="261"/>
      <c r="F35" s="261"/>
      <c r="G35" s="261" t="s">
        <v>1129</v>
      </c>
      <c r="H35" s="261" t="s">
        <v>1053</v>
      </c>
      <c r="I35" s="261" t="s">
        <v>1131</v>
      </c>
      <c r="J35" s="261" t="s">
        <v>1034</v>
      </c>
      <c r="K35" s="42">
        <v>3</v>
      </c>
      <c r="L35" s="42">
        <v>3.4</v>
      </c>
      <c r="M35" s="42">
        <v>42</v>
      </c>
      <c r="N35" s="119">
        <v>142.80000000000001</v>
      </c>
      <c r="O35" s="127">
        <v>25.5</v>
      </c>
      <c r="P35" s="42">
        <v>10</v>
      </c>
      <c r="Q35" s="93">
        <v>107.30000000000001</v>
      </c>
      <c r="R35" s="261"/>
      <c r="S35" s="261"/>
      <c r="T35" s="261"/>
      <c r="U35" s="261">
        <v>99.8</v>
      </c>
    </row>
    <row r="36" spans="1:21" ht="14.25" customHeight="1">
      <c r="A36" s="29">
        <v>43545</v>
      </c>
      <c r="B36" s="28" t="s">
        <v>1132</v>
      </c>
      <c r="C36" s="261" t="s">
        <v>1011</v>
      </c>
      <c r="D36" s="28" t="s">
        <v>1133</v>
      </c>
      <c r="E36" s="261"/>
      <c r="F36" s="261"/>
      <c r="G36" s="28" t="s">
        <v>1132</v>
      </c>
      <c r="H36" s="261" t="s">
        <v>1134</v>
      </c>
      <c r="I36" s="120" t="s">
        <v>1135</v>
      </c>
      <c r="J36" s="261" t="s">
        <v>1034</v>
      </c>
      <c r="K36" s="120">
        <v>2.9</v>
      </c>
      <c r="L36" s="42">
        <v>3.38</v>
      </c>
      <c r="M36" s="42">
        <v>42</v>
      </c>
      <c r="N36" s="119">
        <v>142</v>
      </c>
      <c r="O36" s="127">
        <v>40</v>
      </c>
      <c r="P36" s="42">
        <v>10</v>
      </c>
      <c r="Q36" s="93">
        <v>92</v>
      </c>
      <c r="R36" s="261" t="s">
        <v>1080</v>
      </c>
      <c r="S36" s="26"/>
      <c r="T36" s="261"/>
      <c r="U36" s="261">
        <v>72.400000000000006</v>
      </c>
    </row>
    <row r="37" spans="1:21" ht="14.25" customHeight="1">
      <c r="A37" s="1">
        <v>43634</v>
      </c>
      <c r="B37" s="28">
        <v>1210588</v>
      </c>
      <c r="C37" s="261" t="s">
        <v>1011</v>
      </c>
      <c r="D37" s="261" t="s">
        <v>1136</v>
      </c>
      <c r="E37" s="261">
        <v>77</v>
      </c>
      <c r="F37" s="261" t="s">
        <v>20</v>
      </c>
      <c r="G37" s="28" t="s">
        <v>1137</v>
      </c>
      <c r="H37" s="261" t="s">
        <v>1041</v>
      </c>
      <c r="I37" s="44" t="s">
        <v>1138</v>
      </c>
      <c r="J37" s="261" t="s">
        <v>1034</v>
      </c>
      <c r="K37" s="44">
        <v>3.9</v>
      </c>
      <c r="L37" s="42">
        <v>3.36</v>
      </c>
      <c r="M37" s="42">
        <v>36</v>
      </c>
      <c r="N37" s="119">
        <v>120.96</v>
      </c>
      <c r="O37" s="129">
        <v>40</v>
      </c>
      <c r="P37" s="42">
        <v>10</v>
      </c>
      <c r="Q37" s="158">
        <f>N37-O37-P37</f>
        <v>70.959999999999994</v>
      </c>
      <c r="R37" s="261"/>
      <c r="S37" s="26"/>
      <c r="T37" s="261"/>
      <c r="U37" s="261">
        <v>118</v>
      </c>
    </row>
    <row r="38" spans="1:21" ht="14.25" customHeight="1">
      <c r="A38" s="1">
        <v>43535</v>
      </c>
      <c r="B38" s="261" t="s">
        <v>1139</v>
      </c>
      <c r="C38" s="261" t="s">
        <v>1011</v>
      </c>
      <c r="D38" s="261" t="s">
        <v>1140</v>
      </c>
      <c r="E38" s="261"/>
      <c r="F38" s="261"/>
      <c r="G38" s="261" t="s">
        <v>1139</v>
      </c>
      <c r="H38" s="261" t="s">
        <v>1032</v>
      </c>
      <c r="I38" s="261" t="s">
        <v>1141</v>
      </c>
      <c r="J38" s="261" t="s">
        <v>1034</v>
      </c>
      <c r="K38" s="42">
        <v>2.4</v>
      </c>
      <c r="L38" s="42">
        <v>3.34</v>
      </c>
      <c r="M38" s="42">
        <v>42</v>
      </c>
      <c r="N38" s="119">
        <v>140.28</v>
      </c>
      <c r="O38" s="127">
        <v>40</v>
      </c>
      <c r="P38" s="42">
        <v>10</v>
      </c>
      <c r="Q38" s="93">
        <v>90.28</v>
      </c>
      <c r="R38" s="261"/>
      <c r="S38" s="26"/>
      <c r="T38" s="261"/>
      <c r="U38" s="261">
        <v>9.4</v>
      </c>
    </row>
    <row r="39" spans="1:21" ht="14.25" customHeight="1">
      <c r="A39" s="1">
        <v>43539</v>
      </c>
      <c r="B39" s="261" t="s">
        <v>1142</v>
      </c>
      <c r="C39" s="261" t="s">
        <v>1011</v>
      </c>
      <c r="D39" s="261" t="s">
        <v>1143</v>
      </c>
      <c r="E39" s="261"/>
      <c r="F39" s="261"/>
      <c r="G39" s="261" t="s">
        <v>1142</v>
      </c>
      <c r="H39" s="261" t="s">
        <v>1032</v>
      </c>
      <c r="I39" s="261" t="s">
        <v>1144</v>
      </c>
      <c r="J39" s="261" t="s">
        <v>1034</v>
      </c>
      <c r="K39" s="42">
        <v>3.6</v>
      </c>
      <c r="L39" s="42">
        <v>3.34</v>
      </c>
      <c r="M39" s="42">
        <v>42</v>
      </c>
      <c r="N39" s="119">
        <v>140.28</v>
      </c>
      <c r="O39" s="127">
        <v>40</v>
      </c>
      <c r="P39" s="42">
        <v>10</v>
      </c>
      <c r="Q39" s="93">
        <v>90.28</v>
      </c>
      <c r="R39" s="261" t="s">
        <v>1080</v>
      </c>
      <c r="S39" s="26"/>
      <c r="T39" s="261"/>
      <c r="U39" s="261">
        <v>108</v>
      </c>
    </row>
    <row r="40" spans="1:21" ht="14.25" customHeight="1">
      <c r="A40" s="29">
        <v>43549</v>
      </c>
      <c r="B40" s="28" t="s">
        <v>1145</v>
      </c>
      <c r="C40" s="261" t="s">
        <v>1011</v>
      </c>
      <c r="D40" s="28" t="s">
        <v>1146</v>
      </c>
      <c r="E40" s="261"/>
      <c r="F40" s="261"/>
      <c r="G40" s="28" t="s">
        <v>1145</v>
      </c>
      <c r="H40" s="261" t="s">
        <v>1134</v>
      </c>
      <c r="I40" s="30" t="s">
        <v>1147</v>
      </c>
      <c r="J40" s="261" t="s">
        <v>1034</v>
      </c>
      <c r="K40" s="120">
        <v>2.8</v>
      </c>
      <c r="L40" s="42">
        <v>3.12</v>
      </c>
      <c r="M40" s="42">
        <v>42</v>
      </c>
      <c r="N40" s="119">
        <v>131</v>
      </c>
      <c r="O40" s="127">
        <v>40</v>
      </c>
      <c r="P40" s="42">
        <v>10</v>
      </c>
      <c r="Q40" s="93">
        <v>81</v>
      </c>
      <c r="R40" s="261" t="s">
        <v>1080</v>
      </c>
      <c r="S40" s="26"/>
      <c r="T40" s="261"/>
      <c r="U40" s="261">
        <v>75.599999999999994</v>
      </c>
    </row>
    <row r="41" spans="1:21" ht="14.25" customHeight="1">
      <c r="A41" s="1">
        <v>43531</v>
      </c>
      <c r="B41" s="261" t="s">
        <v>1148</v>
      </c>
      <c r="C41" s="261" t="s">
        <v>1011</v>
      </c>
      <c r="D41" s="261" t="s">
        <v>1149</v>
      </c>
      <c r="E41" s="261"/>
      <c r="F41" s="261"/>
      <c r="G41" s="261" t="s">
        <v>1148</v>
      </c>
      <c r="H41" s="261" t="s">
        <v>1060</v>
      </c>
      <c r="I41" s="65" t="s">
        <v>1150</v>
      </c>
      <c r="J41" s="261" t="s">
        <v>1034</v>
      </c>
      <c r="K41" s="42">
        <v>3.5</v>
      </c>
      <c r="L41" s="42">
        <v>3.06</v>
      </c>
      <c r="M41" s="42">
        <v>42</v>
      </c>
      <c r="N41" s="119">
        <v>128.52000000000001</v>
      </c>
      <c r="O41" s="127">
        <v>40</v>
      </c>
      <c r="P41" s="42">
        <v>10</v>
      </c>
      <c r="Q41" s="93">
        <v>78.52000000000001</v>
      </c>
      <c r="R41" s="261"/>
      <c r="S41" s="26"/>
      <c r="T41" s="261"/>
      <c r="U41" s="261">
        <v>95</v>
      </c>
    </row>
    <row r="42" spans="1:21" ht="14.25" customHeight="1">
      <c r="A42" s="212">
        <v>43769</v>
      </c>
      <c r="B42" s="144">
        <v>1242837</v>
      </c>
      <c r="C42" s="159" t="s">
        <v>1093</v>
      </c>
      <c r="D42" s="144" t="s">
        <v>1151</v>
      </c>
      <c r="E42" s="144">
        <v>49</v>
      </c>
      <c r="F42" s="144" t="s">
        <v>20</v>
      </c>
      <c r="G42" s="144" t="s">
        <v>1152</v>
      </c>
      <c r="H42" s="229" t="s">
        <v>1096</v>
      </c>
      <c r="I42" s="183" t="s">
        <v>1153</v>
      </c>
      <c r="J42" s="204" t="s">
        <v>1098</v>
      </c>
      <c r="K42" s="144">
        <v>4</v>
      </c>
      <c r="L42" s="144">
        <v>3.02</v>
      </c>
      <c r="M42" s="144">
        <v>59</v>
      </c>
      <c r="N42" s="119">
        <v>178.18</v>
      </c>
      <c r="O42" s="128">
        <f>MIN(30,N42-15)</f>
        <v>30</v>
      </c>
      <c r="P42" s="42">
        <v>10</v>
      </c>
      <c r="Q42" s="93">
        <f>N42-O42-P42</f>
        <v>138.18</v>
      </c>
      <c r="R42" s="261"/>
      <c r="S42" s="261">
        <v>20191212</v>
      </c>
      <c r="T42" s="261"/>
      <c r="U42" s="261"/>
    </row>
    <row r="43" spans="1:21" ht="14.25" customHeight="1">
      <c r="A43" s="212">
        <v>43668</v>
      </c>
      <c r="B43" s="144">
        <v>1218241</v>
      </c>
      <c r="C43" s="261" t="s">
        <v>1011</v>
      </c>
      <c r="D43" s="220" t="s">
        <v>1154</v>
      </c>
      <c r="E43" s="144">
        <v>72</v>
      </c>
      <c r="F43" s="221" t="s">
        <v>1013</v>
      </c>
      <c r="G43" s="227" t="s">
        <v>1155</v>
      </c>
      <c r="H43" s="230" t="s">
        <v>1037</v>
      </c>
      <c r="I43" s="232" t="s">
        <v>1156</v>
      </c>
      <c r="J43" s="261" t="s">
        <v>1034</v>
      </c>
      <c r="K43" s="42">
        <v>5.2</v>
      </c>
      <c r="L43" s="42">
        <v>2.96</v>
      </c>
      <c r="M43" s="42">
        <v>36</v>
      </c>
      <c r="N43" s="125">
        <v>106.56</v>
      </c>
      <c r="O43" s="127">
        <f>MIN(40,N43-10,N43*4/K43)</f>
        <v>40</v>
      </c>
      <c r="P43" s="42">
        <v>10</v>
      </c>
      <c r="Q43" s="158">
        <f>N43-O43-P43</f>
        <v>56.56</v>
      </c>
      <c r="R43" s="261"/>
      <c r="S43" s="261">
        <v>20191023</v>
      </c>
      <c r="T43" s="261"/>
      <c r="U43" s="261"/>
    </row>
    <row r="44" spans="1:21" ht="14.25" customHeight="1">
      <c r="A44" s="212">
        <v>43643</v>
      </c>
      <c r="B44" s="144">
        <v>1212300</v>
      </c>
      <c r="C44" s="261" t="s">
        <v>1011</v>
      </c>
      <c r="D44" s="144" t="s">
        <v>1157</v>
      </c>
      <c r="E44" s="144">
        <v>57</v>
      </c>
      <c r="F44" s="144" t="s">
        <v>1013</v>
      </c>
      <c r="G44" s="225" t="s">
        <v>1158</v>
      </c>
      <c r="H44" s="230" t="s">
        <v>1159</v>
      </c>
      <c r="I44" s="171" t="s">
        <v>1160</v>
      </c>
      <c r="J44" s="261" t="s">
        <v>1034</v>
      </c>
      <c r="K44" s="121">
        <v>4.7</v>
      </c>
      <c r="L44" s="121">
        <v>2.84</v>
      </c>
      <c r="M44" s="121">
        <v>36</v>
      </c>
      <c r="N44" s="122">
        <v>102.24</v>
      </c>
      <c r="O44" s="129">
        <v>40</v>
      </c>
      <c r="P44" s="42">
        <v>10</v>
      </c>
      <c r="Q44" s="158">
        <f>N44-O44-P44</f>
        <v>52.239999999999995</v>
      </c>
      <c r="R44" s="261"/>
      <c r="S44" s="261"/>
      <c r="T44" s="261"/>
      <c r="U44" s="261"/>
    </row>
    <row r="45" spans="1:21" ht="14.25" customHeight="1">
      <c r="A45" s="1">
        <v>43609</v>
      </c>
      <c r="B45" s="28">
        <v>1202633</v>
      </c>
      <c r="C45" s="261" t="s">
        <v>1011</v>
      </c>
      <c r="D45" s="261" t="s">
        <v>1161</v>
      </c>
      <c r="E45" s="261">
        <v>67</v>
      </c>
      <c r="F45" s="261" t="s">
        <v>20</v>
      </c>
      <c r="G45" s="28" t="s">
        <v>1162</v>
      </c>
      <c r="H45" s="261" t="s">
        <v>1041</v>
      </c>
      <c r="I45" s="31" t="s">
        <v>1163</v>
      </c>
      <c r="J45" s="261" t="s">
        <v>1034</v>
      </c>
      <c r="K45" s="44">
        <v>7.9</v>
      </c>
      <c r="L45" s="44">
        <v>2.82</v>
      </c>
      <c r="M45" s="44">
        <v>38</v>
      </c>
      <c r="N45" s="119">
        <v>107.16</v>
      </c>
      <c r="O45" s="129">
        <v>40</v>
      </c>
      <c r="P45" s="42">
        <v>10</v>
      </c>
      <c r="Q45" s="158">
        <f>N45-O45-P45</f>
        <v>57.16</v>
      </c>
      <c r="R45" s="261"/>
      <c r="S45" s="26"/>
      <c r="T45" s="261"/>
      <c r="U45" s="261">
        <v>86</v>
      </c>
    </row>
    <row r="46" spans="1:21" ht="14.25" customHeight="1">
      <c r="A46" s="1">
        <v>43488</v>
      </c>
      <c r="B46" s="261" t="s">
        <v>1164</v>
      </c>
      <c r="C46" s="261" t="s">
        <v>1011</v>
      </c>
      <c r="D46" s="261" t="s">
        <v>1165</v>
      </c>
      <c r="E46" s="261"/>
      <c r="F46" s="261"/>
      <c r="G46" s="261" t="s">
        <v>1164</v>
      </c>
      <c r="H46" s="261" t="s">
        <v>1053</v>
      </c>
      <c r="I46" s="65" t="s">
        <v>1166</v>
      </c>
      <c r="J46" s="261" t="s">
        <v>1034</v>
      </c>
      <c r="K46" s="42">
        <v>3</v>
      </c>
      <c r="L46" s="42">
        <v>2.78</v>
      </c>
      <c r="M46" s="42">
        <v>42</v>
      </c>
      <c r="N46" s="119">
        <v>116.76</v>
      </c>
      <c r="O46" s="127">
        <v>25</v>
      </c>
      <c r="P46" s="42">
        <v>10</v>
      </c>
      <c r="Q46" s="93">
        <v>81.760000000000005</v>
      </c>
      <c r="R46" s="261"/>
      <c r="S46" s="261"/>
      <c r="T46" s="261"/>
      <c r="U46" s="261">
        <v>35.799999999999997</v>
      </c>
    </row>
    <row r="47" spans="1:21" ht="14.25" customHeight="1">
      <c r="A47" s="1">
        <v>43434</v>
      </c>
      <c r="B47" s="261" t="s">
        <v>1167</v>
      </c>
      <c r="C47" s="261" t="s">
        <v>1011</v>
      </c>
      <c r="D47" s="261" t="s">
        <v>1168</v>
      </c>
      <c r="E47" s="261"/>
      <c r="F47" s="261"/>
      <c r="G47" s="261" t="s">
        <v>1167</v>
      </c>
      <c r="H47" s="261" t="s">
        <v>1053</v>
      </c>
      <c r="I47" s="65" t="s">
        <v>1169</v>
      </c>
      <c r="J47" s="261" t="s">
        <v>1034</v>
      </c>
      <c r="K47" s="42">
        <v>3.5</v>
      </c>
      <c r="L47" s="42">
        <v>2.74</v>
      </c>
      <c r="M47" s="42">
        <v>42</v>
      </c>
      <c r="N47" s="119">
        <v>115.08</v>
      </c>
      <c r="O47" s="127">
        <v>24.7</v>
      </c>
      <c r="P47" s="42">
        <v>10</v>
      </c>
      <c r="Q47" s="93">
        <v>80.38</v>
      </c>
      <c r="R47" s="261"/>
      <c r="S47" s="261"/>
      <c r="T47" s="261"/>
      <c r="U47" s="261">
        <v>60.4</v>
      </c>
    </row>
    <row r="48" spans="1:21" ht="14.25" customHeight="1">
      <c r="A48" s="216">
        <v>43669</v>
      </c>
      <c r="B48" s="218">
        <v>1217971</v>
      </c>
      <c r="C48" s="61" t="s">
        <v>1011</v>
      </c>
      <c r="D48" s="222" t="s">
        <v>1170</v>
      </c>
      <c r="E48" s="218">
        <v>61</v>
      </c>
      <c r="F48" s="224" t="s">
        <v>1013</v>
      </c>
      <c r="G48" s="222" t="s">
        <v>1171</v>
      </c>
      <c r="H48" s="224" t="s">
        <v>1049</v>
      </c>
      <c r="I48" s="67" t="s">
        <v>1172</v>
      </c>
      <c r="J48" s="261" t="s">
        <v>370</v>
      </c>
      <c r="K48" s="42">
        <v>4.9000000000000004</v>
      </c>
      <c r="L48" s="42">
        <v>2.7</v>
      </c>
      <c r="M48" s="42">
        <v>43</v>
      </c>
      <c r="N48" s="125">
        <v>116.10000000000001</v>
      </c>
      <c r="O48" s="127">
        <f>MIN(40,N48-10,N48*4/K48)</f>
        <v>40</v>
      </c>
      <c r="P48" s="42">
        <v>10</v>
      </c>
      <c r="Q48" s="158">
        <f>N48-O48-P48</f>
        <v>66.100000000000009</v>
      </c>
      <c r="R48" s="261"/>
      <c r="S48" s="261">
        <v>20191023</v>
      </c>
      <c r="T48" s="261"/>
      <c r="U48" s="261"/>
    </row>
    <row r="49" spans="1:21" ht="14.25" customHeight="1">
      <c r="A49" s="1">
        <v>43535</v>
      </c>
      <c r="B49" s="261" t="s">
        <v>1173</v>
      </c>
      <c r="C49" s="261" t="s">
        <v>1011</v>
      </c>
      <c r="D49" s="261" t="s">
        <v>1174</v>
      </c>
      <c r="E49" s="261"/>
      <c r="F49" s="261"/>
      <c r="G49" s="261" t="s">
        <v>1173</v>
      </c>
      <c r="H49" s="261" t="s">
        <v>1032</v>
      </c>
      <c r="I49" s="65" t="s">
        <v>1175</v>
      </c>
      <c r="J49" s="261" t="s">
        <v>1034</v>
      </c>
      <c r="K49" s="42">
        <v>2.5</v>
      </c>
      <c r="L49" s="42">
        <v>2.66</v>
      </c>
      <c r="M49" s="42">
        <v>42</v>
      </c>
      <c r="N49" s="119">
        <v>111.72</v>
      </c>
      <c r="O49" s="127">
        <v>40</v>
      </c>
      <c r="P49" s="42">
        <v>10</v>
      </c>
      <c r="Q49" s="93">
        <v>61.72</v>
      </c>
      <c r="R49" s="261"/>
      <c r="S49" s="26"/>
      <c r="T49" s="261"/>
      <c r="U49" s="261">
        <v>15.2</v>
      </c>
    </row>
    <row r="50" spans="1:21" ht="14.25" customHeight="1">
      <c r="A50" s="1">
        <v>43459</v>
      </c>
      <c r="B50" s="261" t="s">
        <v>1176</v>
      </c>
      <c r="C50" s="261" t="s">
        <v>1011</v>
      </c>
      <c r="D50" s="261" t="s">
        <v>1177</v>
      </c>
      <c r="E50" s="261"/>
      <c r="F50" s="261"/>
      <c r="G50" s="261" t="s">
        <v>1176</v>
      </c>
      <c r="H50" s="261" t="s">
        <v>1053</v>
      </c>
      <c r="I50" s="65" t="s">
        <v>1178</v>
      </c>
      <c r="J50" s="261" t="s">
        <v>1034</v>
      </c>
      <c r="K50" s="42">
        <v>3.5</v>
      </c>
      <c r="L50" s="42">
        <v>2.56</v>
      </c>
      <c r="M50" s="42">
        <v>42</v>
      </c>
      <c r="N50" s="119">
        <v>107.52</v>
      </c>
      <c r="O50" s="127">
        <v>25.6</v>
      </c>
      <c r="P50" s="42">
        <v>10</v>
      </c>
      <c r="Q50" s="93">
        <v>71.919999999999987</v>
      </c>
      <c r="R50" s="261"/>
      <c r="S50" s="261"/>
      <c r="T50" s="261"/>
      <c r="U50" s="261">
        <v>40.799999999999997</v>
      </c>
    </row>
    <row r="51" spans="1:21" ht="14.25" customHeight="1">
      <c r="A51" s="261"/>
      <c r="B51" s="28" t="s">
        <v>1179</v>
      </c>
      <c r="C51" s="261" t="s">
        <v>1011</v>
      </c>
      <c r="D51" s="28" t="s">
        <v>1180</v>
      </c>
      <c r="E51" s="261"/>
      <c r="F51" s="261"/>
      <c r="G51" s="28" t="s">
        <v>1179</v>
      </c>
      <c r="H51" s="261" t="s">
        <v>1045</v>
      </c>
      <c r="I51" s="31" t="s">
        <v>1181</v>
      </c>
      <c r="J51" s="261" t="s">
        <v>1034</v>
      </c>
      <c r="K51" s="44">
        <v>2.2999999999999998</v>
      </c>
      <c r="L51" s="42">
        <v>2.46</v>
      </c>
      <c r="M51" s="42">
        <v>42</v>
      </c>
      <c r="N51" s="119">
        <v>103.3</v>
      </c>
      <c r="O51" s="127">
        <v>40</v>
      </c>
      <c r="P51" s="42">
        <v>10</v>
      </c>
      <c r="Q51" s="93">
        <v>53.3</v>
      </c>
      <c r="R51" s="261"/>
      <c r="S51" s="26"/>
      <c r="T51" s="261"/>
      <c r="U51" s="261">
        <v>60.4</v>
      </c>
    </row>
    <row r="52" spans="1:21" ht="14.25" customHeight="1">
      <c r="A52" s="261"/>
      <c r="B52" s="28" t="s">
        <v>1182</v>
      </c>
      <c r="C52" s="261" t="s">
        <v>1011</v>
      </c>
      <c r="D52" s="28" t="s">
        <v>1183</v>
      </c>
      <c r="E52" s="261"/>
      <c r="F52" s="261"/>
      <c r="G52" s="28" t="s">
        <v>1182</v>
      </c>
      <c r="H52" s="261" t="s">
        <v>1045</v>
      </c>
      <c r="I52" s="30" t="s">
        <v>1184</v>
      </c>
      <c r="J52" s="261" t="s">
        <v>1034</v>
      </c>
      <c r="K52" s="120">
        <v>3.1</v>
      </c>
      <c r="L52" s="42">
        <v>2.44</v>
      </c>
      <c r="M52" s="42">
        <v>42</v>
      </c>
      <c r="N52" s="119">
        <v>102.5</v>
      </c>
      <c r="O52" s="127">
        <v>40</v>
      </c>
      <c r="P52" s="42">
        <v>10</v>
      </c>
      <c r="Q52" s="93">
        <v>52.5</v>
      </c>
      <c r="R52" s="261"/>
      <c r="S52" s="26"/>
      <c r="T52" s="261"/>
      <c r="U52" s="261">
        <v>40</v>
      </c>
    </row>
    <row r="53" spans="1:21" ht="14.25" customHeight="1">
      <c r="A53" s="212">
        <v>43769</v>
      </c>
      <c r="B53" s="144">
        <v>577265</v>
      </c>
      <c r="C53" s="159" t="s">
        <v>1093</v>
      </c>
      <c r="D53" s="144" t="s">
        <v>1185</v>
      </c>
      <c r="E53" s="144">
        <v>69</v>
      </c>
      <c r="F53" s="144" t="s">
        <v>20</v>
      </c>
      <c r="G53" s="144" t="s">
        <v>1186</v>
      </c>
      <c r="H53" s="229" t="s">
        <v>1096</v>
      </c>
      <c r="I53" s="183" t="s">
        <v>1187</v>
      </c>
      <c r="J53" s="204" t="s">
        <v>1098</v>
      </c>
      <c r="K53" s="144">
        <v>3.2</v>
      </c>
      <c r="L53" s="144">
        <v>2.42</v>
      </c>
      <c r="M53" s="144">
        <v>58</v>
      </c>
      <c r="N53" s="119">
        <v>140.35999999999999</v>
      </c>
      <c r="O53" s="128">
        <f>MIN(30,N53-15)</f>
        <v>30</v>
      </c>
      <c r="P53" s="42">
        <v>10</v>
      </c>
      <c r="Q53" s="93">
        <f>N53-O53-P53</f>
        <v>100.35999999999999</v>
      </c>
      <c r="R53" s="261"/>
      <c r="S53" s="261"/>
      <c r="T53" s="261"/>
      <c r="U53" s="261"/>
    </row>
    <row r="54" spans="1:21" ht="14.25" customHeight="1">
      <c r="A54" s="29">
        <v>43551</v>
      </c>
      <c r="B54" s="28" t="s">
        <v>1188</v>
      </c>
      <c r="C54" s="261" t="s">
        <v>1011</v>
      </c>
      <c r="D54" s="28" t="s">
        <v>1189</v>
      </c>
      <c r="E54" s="261"/>
      <c r="F54" s="261"/>
      <c r="G54" s="28" t="s">
        <v>1188</v>
      </c>
      <c r="H54" s="261" t="s">
        <v>1134</v>
      </c>
      <c r="I54" s="30" t="s">
        <v>1190</v>
      </c>
      <c r="J54" s="261" t="s">
        <v>1034</v>
      </c>
      <c r="K54" s="120">
        <v>3.2</v>
      </c>
      <c r="L54" s="42">
        <v>2.4</v>
      </c>
      <c r="M54" s="42">
        <v>42</v>
      </c>
      <c r="N54" s="119">
        <v>100.8</v>
      </c>
      <c r="O54" s="127">
        <v>40</v>
      </c>
      <c r="P54" s="42">
        <v>10</v>
      </c>
      <c r="Q54" s="93">
        <v>50.8</v>
      </c>
      <c r="R54" s="261"/>
      <c r="S54" s="26"/>
      <c r="T54" s="261"/>
      <c r="U54" s="261">
        <v>104</v>
      </c>
    </row>
    <row r="55" spans="1:21" ht="14.25" customHeight="1">
      <c r="A55" s="1">
        <v>43432</v>
      </c>
      <c r="B55" s="261" t="s">
        <v>1191</v>
      </c>
      <c r="C55" s="261" t="s">
        <v>1011</v>
      </c>
      <c r="D55" s="261" t="s">
        <v>1192</v>
      </c>
      <c r="E55" s="261"/>
      <c r="F55" s="261"/>
      <c r="G55" s="261" t="s">
        <v>1191</v>
      </c>
      <c r="H55" s="261" t="s">
        <v>1053</v>
      </c>
      <c r="I55" s="65" t="s">
        <v>1193</v>
      </c>
      <c r="J55" s="261" t="s">
        <v>1034</v>
      </c>
      <c r="K55" s="42">
        <v>2.5</v>
      </c>
      <c r="L55" s="42">
        <v>2.36</v>
      </c>
      <c r="M55" s="42">
        <v>42</v>
      </c>
      <c r="N55" s="119">
        <v>99.12</v>
      </c>
      <c r="O55" s="127">
        <v>26</v>
      </c>
      <c r="P55" s="42">
        <v>10</v>
      </c>
      <c r="Q55" s="93">
        <v>63.120000000000005</v>
      </c>
      <c r="R55" s="261"/>
      <c r="S55" s="261"/>
      <c r="T55" s="261"/>
      <c r="U55" s="261">
        <v>64.2</v>
      </c>
    </row>
    <row r="56" spans="1:21" ht="14.25" customHeight="1">
      <c r="A56" s="29">
        <v>43545</v>
      </c>
      <c r="B56" s="28" t="s">
        <v>1194</v>
      </c>
      <c r="C56" s="261" t="s">
        <v>1011</v>
      </c>
      <c r="D56" s="28" t="s">
        <v>1195</v>
      </c>
      <c r="E56" s="261"/>
      <c r="F56" s="261"/>
      <c r="G56" s="28" t="s">
        <v>1194</v>
      </c>
      <c r="H56" s="261" t="s">
        <v>1134</v>
      </c>
      <c r="I56" s="30" t="s">
        <v>1196</v>
      </c>
      <c r="J56" s="261" t="s">
        <v>1034</v>
      </c>
      <c r="K56" s="120">
        <v>2.4</v>
      </c>
      <c r="L56" s="42">
        <v>2.3199999999999998</v>
      </c>
      <c r="M56" s="42">
        <v>42</v>
      </c>
      <c r="N56" s="119">
        <v>97.4</v>
      </c>
      <c r="O56" s="127">
        <v>40</v>
      </c>
      <c r="P56" s="42">
        <v>10</v>
      </c>
      <c r="Q56" s="93">
        <v>47.400000000000006</v>
      </c>
      <c r="R56" s="261"/>
      <c r="S56" s="26"/>
      <c r="T56" s="261"/>
      <c r="U56" s="261">
        <v>7.86</v>
      </c>
    </row>
    <row r="57" spans="1:21" ht="14.25" customHeight="1">
      <c r="A57" s="215">
        <v>43671</v>
      </c>
      <c r="B57" s="218">
        <v>1219797</v>
      </c>
      <c r="C57" s="61" t="s">
        <v>1011</v>
      </c>
      <c r="D57" s="222" t="s">
        <v>1197</v>
      </c>
      <c r="E57" s="218">
        <v>57</v>
      </c>
      <c r="F57" s="224" t="s">
        <v>1013</v>
      </c>
      <c r="G57" s="222" t="s">
        <v>1198</v>
      </c>
      <c r="H57" s="224" t="s">
        <v>1049</v>
      </c>
      <c r="I57" s="67" t="s">
        <v>1199</v>
      </c>
      <c r="J57" s="261" t="s">
        <v>370</v>
      </c>
      <c r="K57" s="42">
        <v>4</v>
      </c>
      <c r="L57" s="42">
        <v>2.2799999999999998</v>
      </c>
      <c r="M57" s="42">
        <v>43</v>
      </c>
      <c r="N57" s="125">
        <v>98.039999999999992</v>
      </c>
      <c r="O57" s="131">
        <v>40</v>
      </c>
      <c r="P57" s="42">
        <v>10</v>
      </c>
      <c r="Q57" s="250">
        <f>N57-O57-P57</f>
        <v>48.039999999999992</v>
      </c>
      <c r="R57" s="261"/>
      <c r="S57" s="261">
        <v>20191023</v>
      </c>
      <c r="T57" s="261"/>
      <c r="U57" s="261"/>
    </row>
    <row r="58" spans="1:21" ht="14.25" customHeight="1">
      <c r="A58" s="1">
        <v>43531</v>
      </c>
      <c r="B58" s="261" t="s">
        <v>1200</v>
      </c>
      <c r="C58" s="261" t="s">
        <v>1011</v>
      </c>
      <c r="D58" s="261" t="s">
        <v>1201</v>
      </c>
      <c r="E58" s="261"/>
      <c r="F58" s="261"/>
      <c r="G58" s="261" t="s">
        <v>1200</v>
      </c>
      <c r="H58" s="261" t="s">
        <v>1060</v>
      </c>
      <c r="I58" s="65" t="s">
        <v>1202</v>
      </c>
      <c r="J58" s="261" t="s">
        <v>1034</v>
      </c>
      <c r="K58" s="42">
        <v>3</v>
      </c>
      <c r="L58" s="42">
        <v>2.2200000000000002</v>
      </c>
      <c r="M58" s="42">
        <v>42</v>
      </c>
      <c r="N58" s="119">
        <v>93.24</v>
      </c>
      <c r="O58" s="127">
        <v>40</v>
      </c>
      <c r="P58" s="42">
        <v>10</v>
      </c>
      <c r="Q58" s="93">
        <v>43.239999999999995</v>
      </c>
      <c r="R58" s="261"/>
      <c r="S58" s="26"/>
      <c r="T58" s="261"/>
      <c r="U58" s="261">
        <v>14</v>
      </c>
    </row>
    <row r="59" spans="1:21" ht="14.25" customHeight="1">
      <c r="A59" s="212">
        <v>43770</v>
      </c>
      <c r="B59" s="144">
        <v>1243413</v>
      </c>
      <c r="C59" s="159" t="s">
        <v>1093</v>
      </c>
      <c r="D59" s="220" t="s">
        <v>1203</v>
      </c>
      <c r="E59" s="144">
        <v>57</v>
      </c>
      <c r="F59" s="144" t="s">
        <v>1021</v>
      </c>
      <c r="G59" s="144" t="s">
        <v>1204</v>
      </c>
      <c r="H59" s="229" t="s">
        <v>1096</v>
      </c>
      <c r="I59" s="183" t="s">
        <v>1205</v>
      </c>
      <c r="J59" s="204" t="s">
        <v>1098</v>
      </c>
      <c r="K59" s="144">
        <v>4</v>
      </c>
      <c r="L59" s="144">
        <v>2.16</v>
      </c>
      <c r="M59" s="144">
        <v>58</v>
      </c>
      <c r="N59" s="119">
        <v>125.28</v>
      </c>
      <c r="O59" s="128">
        <f>MIN(30,N59-15)</f>
        <v>30</v>
      </c>
      <c r="P59" s="42">
        <v>10</v>
      </c>
      <c r="Q59" s="93">
        <f>N59-O59-P59</f>
        <v>85.28</v>
      </c>
      <c r="R59" s="261"/>
      <c r="S59" s="261">
        <v>20191212</v>
      </c>
      <c r="T59" s="261"/>
      <c r="U59" s="261"/>
    </row>
    <row r="60" spans="1:21" ht="14.25" customHeight="1">
      <c r="A60" s="29">
        <v>43545</v>
      </c>
      <c r="B60" s="28" t="s">
        <v>1206</v>
      </c>
      <c r="C60" s="261" t="s">
        <v>1011</v>
      </c>
      <c r="D60" s="28" t="s">
        <v>1207</v>
      </c>
      <c r="E60" s="261"/>
      <c r="F60" s="261"/>
      <c r="G60" s="28" t="s">
        <v>1206</v>
      </c>
      <c r="H60" s="261" t="s">
        <v>1134</v>
      </c>
      <c r="I60" s="30" t="s">
        <v>1208</v>
      </c>
      <c r="J60" s="261" t="s">
        <v>1034</v>
      </c>
      <c r="K60" s="120">
        <v>2.9</v>
      </c>
      <c r="L60" s="42">
        <v>2.12</v>
      </c>
      <c r="M60" s="42">
        <v>42</v>
      </c>
      <c r="N60" s="119">
        <v>89</v>
      </c>
      <c r="O60" s="127">
        <v>40</v>
      </c>
      <c r="P60" s="42">
        <v>10</v>
      </c>
      <c r="Q60" s="93">
        <v>39</v>
      </c>
      <c r="R60" s="261"/>
      <c r="S60" s="261" t="s">
        <v>371</v>
      </c>
      <c r="T60" s="261"/>
      <c r="U60" s="261"/>
    </row>
    <row r="61" spans="1:21" ht="14.25" customHeight="1">
      <c r="A61" s="1">
        <v>43538</v>
      </c>
      <c r="B61" s="261" t="s">
        <v>1209</v>
      </c>
      <c r="C61" s="261" t="s">
        <v>1011</v>
      </c>
      <c r="D61" s="261" t="s">
        <v>1210</v>
      </c>
      <c r="E61" s="261"/>
      <c r="F61" s="261"/>
      <c r="G61" s="261" t="s">
        <v>1209</v>
      </c>
      <c r="H61" s="261" t="s">
        <v>1032</v>
      </c>
      <c r="I61" s="65" t="s">
        <v>1211</v>
      </c>
      <c r="J61" s="261" t="s">
        <v>1034</v>
      </c>
      <c r="K61" s="42">
        <v>3</v>
      </c>
      <c r="L61" s="42">
        <v>2.1</v>
      </c>
      <c r="M61" s="42">
        <v>42</v>
      </c>
      <c r="N61" s="119">
        <v>88.2</v>
      </c>
      <c r="O61" s="127">
        <v>40</v>
      </c>
      <c r="P61" s="42">
        <v>10</v>
      </c>
      <c r="Q61" s="93">
        <v>38.200000000000003</v>
      </c>
      <c r="R61" s="261"/>
      <c r="S61" s="261" t="s">
        <v>371</v>
      </c>
      <c r="T61" s="261"/>
      <c r="U61" s="261"/>
    </row>
    <row r="62" spans="1:21" ht="14.25" customHeight="1">
      <c r="A62" s="212">
        <v>43683</v>
      </c>
      <c r="B62" s="144">
        <v>1222882</v>
      </c>
      <c r="C62" s="261" t="s">
        <v>1011</v>
      </c>
      <c r="D62" s="221" t="s">
        <v>1212</v>
      </c>
      <c r="E62" s="144">
        <v>47</v>
      </c>
      <c r="F62" s="221" t="s">
        <v>1021</v>
      </c>
      <c r="G62" s="220" t="s">
        <v>1213</v>
      </c>
      <c r="H62" s="230" t="s">
        <v>1049</v>
      </c>
      <c r="I62" s="67" t="s">
        <v>1214</v>
      </c>
      <c r="J62" s="261" t="s">
        <v>370</v>
      </c>
      <c r="K62" s="42">
        <v>4</v>
      </c>
      <c r="L62" s="42">
        <v>2.1</v>
      </c>
      <c r="M62" s="42">
        <v>43</v>
      </c>
      <c r="N62" s="138">
        <v>90.3</v>
      </c>
      <c r="O62" s="127">
        <f>MIN(40,N62-10,N62*4/K62)</f>
        <v>40</v>
      </c>
      <c r="P62" s="42">
        <v>10</v>
      </c>
      <c r="Q62" s="158">
        <f>N62-O62-P62</f>
        <v>40.299999999999997</v>
      </c>
      <c r="R62" s="261"/>
      <c r="S62" s="261">
        <v>20191023</v>
      </c>
      <c r="T62" s="261"/>
      <c r="U62" s="261"/>
    </row>
    <row r="63" spans="1:21" ht="14.25" customHeight="1">
      <c r="A63" s="212">
        <v>43649</v>
      </c>
      <c r="B63" s="144">
        <v>1213297</v>
      </c>
      <c r="C63" s="261" t="s">
        <v>1011</v>
      </c>
      <c r="D63" s="220" t="s">
        <v>1215</v>
      </c>
      <c r="E63" s="144">
        <v>74</v>
      </c>
      <c r="F63" s="220" t="s">
        <v>1021</v>
      </c>
      <c r="G63" s="225" t="s">
        <v>1216</v>
      </c>
      <c r="H63" s="230" t="s">
        <v>1159</v>
      </c>
      <c r="I63" s="171" t="s">
        <v>1217</v>
      </c>
      <c r="J63" s="261" t="s">
        <v>1034</v>
      </c>
      <c r="K63" s="121">
        <v>4.5</v>
      </c>
      <c r="L63" s="121">
        <v>2.04</v>
      </c>
      <c r="M63" s="121">
        <v>38</v>
      </c>
      <c r="N63" s="122">
        <v>77.52</v>
      </c>
      <c r="O63" s="129">
        <v>40</v>
      </c>
      <c r="P63" s="42">
        <v>10</v>
      </c>
      <c r="Q63" s="158">
        <f>N63-O63-P63</f>
        <v>27.519999999999996</v>
      </c>
      <c r="R63" s="261"/>
      <c r="S63" s="261">
        <v>20191023</v>
      </c>
      <c r="T63" s="261"/>
      <c r="U63" s="261"/>
    </row>
    <row r="64" spans="1:21" ht="14.25" customHeight="1">
      <c r="A64" s="212">
        <v>43663</v>
      </c>
      <c r="B64" s="144">
        <v>1217714</v>
      </c>
      <c r="C64" s="261" t="s">
        <v>1011</v>
      </c>
      <c r="D64" s="220" t="s">
        <v>1218</v>
      </c>
      <c r="E64" s="144">
        <v>89</v>
      </c>
      <c r="F64" s="221" t="s">
        <v>1013</v>
      </c>
      <c r="G64" s="220" t="s">
        <v>1219</v>
      </c>
      <c r="H64" s="230" t="s">
        <v>1037</v>
      </c>
      <c r="I64" s="232" t="s">
        <v>1220</v>
      </c>
      <c r="J64" s="261" t="s">
        <v>1034</v>
      </c>
      <c r="K64" s="42">
        <v>4.9000000000000004</v>
      </c>
      <c r="L64" s="42">
        <v>1.98</v>
      </c>
      <c r="M64" s="42">
        <v>36</v>
      </c>
      <c r="N64" s="119">
        <v>71.28</v>
      </c>
      <c r="O64" s="127">
        <f>MIN(40,N64-10,4*N64/K64)</f>
        <v>40</v>
      </c>
      <c r="P64" s="42">
        <v>10</v>
      </c>
      <c r="Q64" s="158">
        <f>N64-O64-P64</f>
        <v>21.28</v>
      </c>
      <c r="R64" s="261"/>
      <c r="S64" s="261">
        <v>20191023</v>
      </c>
      <c r="T64" s="261"/>
      <c r="U64" s="261"/>
    </row>
    <row r="65" spans="1:21" ht="14.25" customHeight="1">
      <c r="A65" s="1">
        <v>43441</v>
      </c>
      <c r="B65" s="261" t="s">
        <v>1221</v>
      </c>
      <c r="C65" s="261" t="s">
        <v>1011</v>
      </c>
      <c r="D65" s="261" t="s">
        <v>1222</v>
      </c>
      <c r="E65" s="261"/>
      <c r="F65" s="261"/>
      <c r="G65" s="261" t="s">
        <v>1221</v>
      </c>
      <c r="H65" s="261" t="s">
        <v>1053</v>
      </c>
      <c r="I65" s="65" t="s">
        <v>1223</v>
      </c>
      <c r="J65" s="261" t="s">
        <v>1034</v>
      </c>
      <c r="K65" s="42">
        <v>3.8</v>
      </c>
      <c r="L65" s="42">
        <v>1.97</v>
      </c>
      <c r="M65" s="42">
        <v>42</v>
      </c>
      <c r="N65" s="119">
        <v>82.74</v>
      </c>
      <c r="O65" s="127">
        <v>25.6</v>
      </c>
      <c r="P65" s="42">
        <v>10</v>
      </c>
      <c r="Q65" s="93">
        <v>47.139999999999993</v>
      </c>
      <c r="R65" s="261"/>
      <c r="S65" s="261" t="s">
        <v>371</v>
      </c>
      <c r="T65" s="261"/>
      <c r="U65" s="261"/>
    </row>
    <row r="66" spans="1:21" ht="14.25" customHeight="1">
      <c r="A66" s="1">
        <v>43433</v>
      </c>
      <c r="B66" s="65" t="s">
        <v>1224</v>
      </c>
      <c r="C66" s="261" t="s">
        <v>1011</v>
      </c>
      <c r="D66" s="65" t="s">
        <v>1225</v>
      </c>
      <c r="E66" s="65"/>
      <c r="F66" s="65"/>
      <c r="G66" s="65" t="s">
        <v>1224</v>
      </c>
      <c r="H66" s="261" t="s">
        <v>1053</v>
      </c>
      <c r="I66" s="65" t="s">
        <v>1226</v>
      </c>
      <c r="J66" s="261" t="s">
        <v>1034</v>
      </c>
      <c r="K66" s="42">
        <v>3.5</v>
      </c>
      <c r="L66" s="42">
        <v>1.96</v>
      </c>
      <c r="M66" s="42">
        <v>42</v>
      </c>
      <c r="N66" s="119">
        <v>82.32</v>
      </c>
      <c r="O66" s="127">
        <v>25.5</v>
      </c>
      <c r="P66" s="42">
        <v>10</v>
      </c>
      <c r="Q66" s="93">
        <v>46.819999999999993</v>
      </c>
      <c r="R66" s="261"/>
      <c r="S66" s="261"/>
      <c r="T66" s="261"/>
      <c r="U66" s="261">
        <v>73.2</v>
      </c>
    </row>
    <row r="67" spans="1:21" ht="14.25" customHeight="1">
      <c r="A67" s="217">
        <v>43641</v>
      </c>
      <c r="B67" s="90">
        <v>1211455</v>
      </c>
      <c r="C67" s="26" t="s">
        <v>1011</v>
      </c>
      <c r="D67" s="90" t="s">
        <v>1227</v>
      </c>
      <c r="E67" s="90">
        <v>71</v>
      </c>
      <c r="F67" s="90" t="s">
        <v>1013</v>
      </c>
      <c r="G67" s="240" t="s">
        <v>1228</v>
      </c>
      <c r="H67" s="229" t="s">
        <v>1159</v>
      </c>
      <c r="I67" s="192" t="s">
        <v>1229</v>
      </c>
      <c r="J67" s="261" t="s">
        <v>1034</v>
      </c>
      <c r="K67" s="123">
        <v>4.9000000000000004</v>
      </c>
      <c r="L67" s="123">
        <v>1.94</v>
      </c>
      <c r="M67" s="123">
        <v>42</v>
      </c>
      <c r="N67" s="124">
        <v>81.48</v>
      </c>
      <c r="O67" s="130">
        <v>40</v>
      </c>
      <c r="P67" s="42">
        <v>10</v>
      </c>
      <c r="Q67" s="158">
        <f>N67-O67-P67</f>
        <v>31.480000000000004</v>
      </c>
      <c r="R67" s="261"/>
      <c r="S67" s="261"/>
      <c r="T67" s="261"/>
      <c r="U67" s="261"/>
    </row>
    <row r="68" spans="1:21" ht="14.25" customHeight="1">
      <c r="A68" s="1">
        <v>43537</v>
      </c>
      <c r="B68" s="65" t="s">
        <v>1230</v>
      </c>
      <c r="C68" s="261" t="s">
        <v>1011</v>
      </c>
      <c r="D68" s="65" t="s">
        <v>1231</v>
      </c>
      <c r="E68" s="65"/>
      <c r="F68" s="65"/>
      <c r="G68" s="65" t="s">
        <v>1230</v>
      </c>
      <c r="H68" s="261" t="s">
        <v>1032</v>
      </c>
      <c r="I68" s="65" t="s">
        <v>1232</v>
      </c>
      <c r="J68" s="261" t="s">
        <v>1034</v>
      </c>
      <c r="K68" s="42">
        <v>3</v>
      </c>
      <c r="L68" s="42">
        <v>1.91</v>
      </c>
      <c r="M68" s="42">
        <v>42</v>
      </c>
      <c r="N68" s="119">
        <v>80.22</v>
      </c>
      <c r="O68" s="127">
        <v>40</v>
      </c>
      <c r="P68" s="42">
        <v>10</v>
      </c>
      <c r="Q68" s="93">
        <v>30.22</v>
      </c>
      <c r="R68" s="261"/>
      <c r="S68" s="37"/>
      <c r="T68" s="261"/>
      <c r="U68" s="261">
        <v>69.2</v>
      </c>
    </row>
    <row r="69" spans="1:21" ht="14.25" customHeight="1">
      <c r="A69" s="1">
        <v>43523</v>
      </c>
      <c r="B69" s="65" t="s">
        <v>1233</v>
      </c>
      <c r="C69" s="261" t="s">
        <v>1011</v>
      </c>
      <c r="D69" s="65" t="s">
        <v>1234</v>
      </c>
      <c r="E69" s="65"/>
      <c r="F69" s="65"/>
      <c r="G69" s="65" t="s">
        <v>1233</v>
      </c>
      <c r="H69" s="261" t="s">
        <v>1060</v>
      </c>
      <c r="I69" s="65" t="s">
        <v>1235</v>
      </c>
      <c r="J69" s="261" t="s">
        <v>1034</v>
      </c>
      <c r="K69" s="42">
        <v>2.1</v>
      </c>
      <c r="L69" s="42">
        <v>1.83</v>
      </c>
      <c r="M69" s="42">
        <v>42</v>
      </c>
      <c r="N69" s="119">
        <v>76.86</v>
      </c>
      <c r="O69" s="127">
        <v>40</v>
      </c>
      <c r="P69" s="42">
        <v>10</v>
      </c>
      <c r="Q69" s="93">
        <v>26.86</v>
      </c>
      <c r="R69" s="261"/>
      <c r="S69" s="26"/>
      <c r="T69" s="261"/>
      <c r="U69" s="261">
        <v>48</v>
      </c>
    </row>
    <row r="70" spans="1:21" ht="14.25" customHeight="1">
      <c r="A70" s="1">
        <v>43529</v>
      </c>
      <c r="B70" s="65" t="s">
        <v>1236</v>
      </c>
      <c r="C70" s="261" t="s">
        <v>1011</v>
      </c>
      <c r="D70" s="65" t="s">
        <v>1237</v>
      </c>
      <c r="E70" s="65"/>
      <c r="F70" s="65"/>
      <c r="G70" s="65" t="s">
        <v>1236</v>
      </c>
      <c r="H70" s="261" t="s">
        <v>1060</v>
      </c>
      <c r="I70" s="65" t="s">
        <v>1238</v>
      </c>
      <c r="J70" s="261" t="s">
        <v>1034</v>
      </c>
      <c r="K70" s="42">
        <v>3.2</v>
      </c>
      <c r="L70" s="42">
        <v>1.77</v>
      </c>
      <c r="M70" s="42">
        <v>42</v>
      </c>
      <c r="N70" s="119">
        <v>74.34</v>
      </c>
      <c r="O70" s="127">
        <v>40</v>
      </c>
      <c r="P70" s="42">
        <v>10</v>
      </c>
      <c r="Q70" s="93">
        <v>24.340000000000003</v>
      </c>
      <c r="R70" s="261"/>
      <c r="S70" s="37"/>
      <c r="T70" s="261"/>
      <c r="U70" s="261">
        <v>43.2</v>
      </c>
    </row>
    <row r="71" spans="1:21" ht="14.25" customHeight="1">
      <c r="A71" s="261"/>
      <c r="B71" s="83" t="s">
        <v>1239</v>
      </c>
      <c r="C71" s="261" t="s">
        <v>1011</v>
      </c>
      <c r="D71" s="83" t="s">
        <v>1240</v>
      </c>
      <c r="E71" s="65"/>
      <c r="F71" s="65"/>
      <c r="G71" s="83" t="s">
        <v>1239</v>
      </c>
      <c r="H71" s="261" t="s">
        <v>1045</v>
      </c>
      <c r="I71" s="31" t="s">
        <v>1241</v>
      </c>
      <c r="J71" s="261" t="s">
        <v>1034</v>
      </c>
      <c r="K71" s="44">
        <v>2.9</v>
      </c>
      <c r="L71" s="42">
        <v>1.76</v>
      </c>
      <c r="M71" s="42">
        <v>42</v>
      </c>
      <c r="N71" s="119">
        <v>73.900000000000006</v>
      </c>
      <c r="O71" s="127">
        <v>40</v>
      </c>
      <c r="P71" s="42">
        <v>10</v>
      </c>
      <c r="Q71" s="93">
        <v>23.900000000000006</v>
      </c>
      <c r="R71" s="261"/>
      <c r="S71" s="26"/>
      <c r="T71" s="261"/>
      <c r="U71" s="261">
        <v>57.4</v>
      </c>
    </row>
    <row r="72" spans="1:21" ht="14.25" customHeight="1">
      <c r="A72" s="212">
        <v>43668</v>
      </c>
      <c r="B72" s="263">
        <v>1218561</v>
      </c>
      <c r="C72" s="261" t="s">
        <v>1011</v>
      </c>
      <c r="D72" s="262" t="s">
        <v>1242</v>
      </c>
      <c r="E72" s="263">
        <v>55</v>
      </c>
      <c r="F72" s="79" t="s">
        <v>1013</v>
      </c>
      <c r="G72" s="262" t="s">
        <v>1243</v>
      </c>
      <c r="H72" s="230" t="s">
        <v>1037</v>
      </c>
      <c r="I72" s="232" t="s">
        <v>1244</v>
      </c>
      <c r="J72" s="261" t="s">
        <v>1034</v>
      </c>
      <c r="K72" s="42">
        <v>3.9</v>
      </c>
      <c r="L72" s="42">
        <v>1.76</v>
      </c>
      <c r="M72" s="42">
        <v>36</v>
      </c>
      <c r="N72" s="119">
        <v>63.36</v>
      </c>
      <c r="O72" s="127">
        <f>MIN(4*N72/K72,N72-10,50)</f>
        <v>50</v>
      </c>
      <c r="P72" s="42" t="s">
        <v>1245</v>
      </c>
      <c r="Q72" s="158" t="e">
        <f>N72-O72-P72</f>
        <v>#VALUE!</v>
      </c>
      <c r="R72" s="261"/>
      <c r="S72" s="261">
        <v>20191212</v>
      </c>
      <c r="T72" s="261"/>
      <c r="U72" s="261"/>
    </row>
    <row r="73" spans="1:21" ht="14.25" customHeight="1">
      <c r="A73" s="1">
        <v>43437</v>
      </c>
      <c r="B73" s="65" t="s">
        <v>1246</v>
      </c>
      <c r="C73" s="261" t="s">
        <v>1011</v>
      </c>
      <c r="D73" s="65" t="s">
        <v>1247</v>
      </c>
      <c r="E73" s="65"/>
      <c r="F73" s="65"/>
      <c r="G73" s="65" t="s">
        <v>1246</v>
      </c>
      <c r="H73" s="261" t="s">
        <v>1053</v>
      </c>
      <c r="I73" s="65" t="s">
        <v>1248</v>
      </c>
      <c r="J73" s="261" t="s">
        <v>1034</v>
      </c>
      <c r="K73" s="42">
        <v>3.5</v>
      </c>
      <c r="L73" s="42">
        <v>1.74</v>
      </c>
      <c r="M73" s="42">
        <v>42</v>
      </c>
      <c r="N73" s="119">
        <v>73.08</v>
      </c>
      <c r="O73" s="127">
        <v>26.1</v>
      </c>
      <c r="P73" s="42">
        <v>10</v>
      </c>
      <c r="Q73" s="93">
        <v>36.979999999999997</v>
      </c>
      <c r="R73" s="261"/>
      <c r="S73" s="261" t="s">
        <v>371</v>
      </c>
      <c r="T73" s="261"/>
      <c r="U73" s="261"/>
    </row>
    <row r="74" spans="1:21" ht="14.25" customHeight="1">
      <c r="A74" s="212">
        <v>43664</v>
      </c>
      <c r="B74" s="263">
        <v>1217194</v>
      </c>
      <c r="C74" s="261" t="s">
        <v>1011</v>
      </c>
      <c r="D74" s="262" t="s">
        <v>1249</v>
      </c>
      <c r="E74" s="263">
        <v>44</v>
      </c>
      <c r="F74" s="79" t="s">
        <v>1013</v>
      </c>
      <c r="G74" s="262" t="s">
        <v>1250</v>
      </c>
      <c r="H74" s="230" t="s">
        <v>1037</v>
      </c>
      <c r="I74" s="232" t="s">
        <v>1251</v>
      </c>
      <c r="J74" s="261" t="s">
        <v>1034</v>
      </c>
      <c r="K74" s="42">
        <v>3</v>
      </c>
      <c r="L74" s="42">
        <v>1.74</v>
      </c>
      <c r="M74" s="42">
        <v>36</v>
      </c>
      <c r="N74" s="119">
        <v>62.64</v>
      </c>
      <c r="O74" s="127">
        <f>MIN(4*N74/K74,N74-10,50)</f>
        <v>50</v>
      </c>
      <c r="P74" s="42" t="s">
        <v>1245</v>
      </c>
      <c r="Q74" s="158" t="e">
        <f>N74-O74-P74</f>
        <v>#VALUE!</v>
      </c>
      <c r="R74" s="261"/>
      <c r="S74" s="261"/>
      <c r="T74" s="261"/>
      <c r="U74" s="261"/>
    </row>
    <row r="75" spans="1:21" ht="14.25" customHeight="1">
      <c r="A75" s="212">
        <v>43747</v>
      </c>
      <c r="B75" s="263">
        <v>1237126</v>
      </c>
      <c r="C75" s="159" t="s">
        <v>1093</v>
      </c>
      <c r="D75" s="263" t="s">
        <v>1252</v>
      </c>
      <c r="E75" s="263">
        <v>67</v>
      </c>
      <c r="F75" s="263" t="s">
        <v>41</v>
      </c>
      <c r="G75" s="263" t="s">
        <v>1253</v>
      </c>
      <c r="H75" s="229" t="s">
        <v>1096</v>
      </c>
      <c r="I75" s="183" t="s">
        <v>1254</v>
      </c>
      <c r="J75" s="204" t="s">
        <v>1098</v>
      </c>
      <c r="K75" s="144">
        <v>4</v>
      </c>
      <c r="L75" s="144">
        <v>1.69</v>
      </c>
      <c r="M75" s="144">
        <v>58</v>
      </c>
      <c r="N75" s="119">
        <v>98.02</v>
      </c>
      <c r="O75" s="128">
        <f>MIN(30,N75-15)</f>
        <v>30</v>
      </c>
      <c r="P75" s="42">
        <v>10</v>
      </c>
      <c r="Q75" s="93">
        <f>N75-O75-P75</f>
        <v>58.019999999999996</v>
      </c>
      <c r="R75" s="261"/>
      <c r="S75" s="261"/>
      <c r="T75" s="261"/>
      <c r="U75" s="261"/>
    </row>
    <row r="76" spans="1:21" ht="14.1" customHeight="1">
      <c r="A76" s="29">
        <v>43545</v>
      </c>
      <c r="B76" s="133" t="s">
        <v>1255</v>
      </c>
      <c r="C76" s="261" t="s">
        <v>1011</v>
      </c>
      <c r="D76" s="133" t="s">
        <v>1256</v>
      </c>
      <c r="E76" s="134"/>
      <c r="F76" s="134"/>
      <c r="G76" s="133" t="s">
        <v>1255</v>
      </c>
      <c r="H76" s="261" t="s">
        <v>1134</v>
      </c>
      <c r="I76" s="30" t="s">
        <v>1257</v>
      </c>
      <c r="J76" s="261" t="s">
        <v>1034</v>
      </c>
      <c r="K76" s="120">
        <v>2.2000000000000002</v>
      </c>
      <c r="L76" s="42">
        <v>1.68</v>
      </c>
      <c r="M76" s="42">
        <v>46</v>
      </c>
      <c r="N76" s="119">
        <v>77.3</v>
      </c>
      <c r="O76" s="127">
        <v>40</v>
      </c>
      <c r="P76" s="42">
        <v>10</v>
      </c>
      <c r="Q76" s="93">
        <v>27.299999999999997</v>
      </c>
      <c r="R76" s="261"/>
      <c r="S76" s="26"/>
      <c r="T76" s="261"/>
      <c r="U76" s="261">
        <v>47</v>
      </c>
    </row>
    <row r="77" spans="1:21" ht="14.25" customHeight="1">
      <c r="A77" s="212">
        <v>43704</v>
      </c>
      <c r="B77" s="144">
        <v>1228294</v>
      </c>
      <c r="C77" s="261" t="s">
        <v>1011</v>
      </c>
      <c r="D77" s="221" t="s">
        <v>1258</v>
      </c>
      <c r="E77" s="144">
        <v>68</v>
      </c>
      <c r="F77" s="221" t="s">
        <v>1013</v>
      </c>
      <c r="G77" s="207" t="s">
        <v>1259</v>
      </c>
      <c r="H77" s="230" t="s">
        <v>1015</v>
      </c>
      <c r="I77" s="183" t="s">
        <v>1260</v>
      </c>
      <c r="J77" s="261" t="s">
        <v>1098</v>
      </c>
      <c r="K77" s="208">
        <v>4</v>
      </c>
      <c r="L77" s="208">
        <v>1.68</v>
      </c>
      <c r="M77" s="210">
        <v>48</v>
      </c>
      <c r="N77" s="119">
        <v>80.64</v>
      </c>
      <c r="O77" s="127">
        <v>40</v>
      </c>
      <c r="P77" s="42">
        <v>10</v>
      </c>
      <c r="Q77" s="158">
        <f>N77-O77-P77</f>
        <v>30.64</v>
      </c>
      <c r="R77" s="261"/>
      <c r="S77" s="261">
        <v>20191212</v>
      </c>
      <c r="T77" s="261"/>
      <c r="U77" s="261"/>
    </row>
    <row r="78" spans="1:21" ht="14.25" customHeight="1">
      <c r="A78" s="212">
        <v>43655</v>
      </c>
      <c r="B78" s="144">
        <v>1210298</v>
      </c>
      <c r="C78" s="261" t="s">
        <v>1011</v>
      </c>
      <c r="D78" s="221" t="s">
        <v>1261</v>
      </c>
      <c r="E78" s="144">
        <v>62</v>
      </c>
      <c r="F78" s="221" t="s">
        <v>1013</v>
      </c>
      <c r="G78" s="220" t="s">
        <v>1262</v>
      </c>
      <c r="H78" s="230" t="s">
        <v>1037</v>
      </c>
      <c r="I78" s="232" t="s">
        <v>1263</v>
      </c>
      <c r="J78" s="261" t="s">
        <v>1034</v>
      </c>
      <c r="K78" s="42">
        <v>4.4000000000000004</v>
      </c>
      <c r="L78" s="42">
        <v>1.64</v>
      </c>
      <c r="M78" s="42">
        <v>40</v>
      </c>
      <c r="N78" s="125">
        <v>65.599999999999994</v>
      </c>
      <c r="O78" s="127">
        <f>MIN(4*N78/K78,N78-10,50)</f>
        <v>50</v>
      </c>
      <c r="P78" s="42" t="s">
        <v>1245</v>
      </c>
      <c r="Q78" s="158" t="e">
        <f>N78-O78-P78</f>
        <v>#VALUE!</v>
      </c>
      <c r="R78" s="261"/>
      <c r="S78" s="261">
        <v>20191212</v>
      </c>
      <c r="T78" s="261"/>
      <c r="U78" s="261"/>
    </row>
    <row r="79" spans="1:21" ht="14.25" customHeight="1">
      <c r="A79" s="212">
        <v>43672</v>
      </c>
      <c r="B79" s="144">
        <v>1220417</v>
      </c>
      <c r="C79" s="261" t="s">
        <v>1011</v>
      </c>
      <c r="D79" s="220" t="s">
        <v>1264</v>
      </c>
      <c r="E79" s="144">
        <v>55</v>
      </c>
      <c r="F79" s="220" t="s">
        <v>1013</v>
      </c>
      <c r="G79" s="220" t="s">
        <v>1265</v>
      </c>
      <c r="H79" s="230" t="s">
        <v>1049</v>
      </c>
      <c r="I79" s="67" t="s">
        <v>1266</v>
      </c>
      <c r="J79" s="261" t="s">
        <v>370</v>
      </c>
      <c r="K79" s="42">
        <v>4.4000000000000004</v>
      </c>
      <c r="L79" s="42">
        <v>1.59</v>
      </c>
      <c r="M79" s="42">
        <v>43</v>
      </c>
      <c r="N79" s="138">
        <v>68.37</v>
      </c>
      <c r="O79" s="127">
        <f>MIN(40,N79-10,N79*4/K79)</f>
        <v>40</v>
      </c>
      <c r="P79" s="42">
        <v>10</v>
      </c>
      <c r="Q79" s="158">
        <f>N79-O79-P79</f>
        <v>18.370000000000005</v>
      </c>
      <c r="R79" s="261"/>
      <c r="S79" s="261">
        <v>20191023</v>
      </c>
      <c r="T79" s="261"/>
      <c r="U79" s="261"/>
    </row>
    <row r="80" spans="1:21" ht="14.1" customHeight="1">
      <c r="A80" s="212">
        <v>43683</v>
      </c>
      <c r="B80" s="144">
        <v>1222980</v>
      </c>
      <c r="C80" s="261" t="s">
        <v>1011</v>
      </c>
      <c r="D80" s="221" t="s">
        <v>1267</v>
      </c>
      <c r="E80" s="144">
        <v>52</v>
      </c>
      <c r="F80" s="221" t="s">
        <v>1021</v>
      </c>
      <c r="G80" s="220" t="s">
        <v>1268</v>
      </c>
      <c r="H80" s="230" t="s">
        <v>1049</v>
      </c>
      <c r="I80" s="67" t="s">
        <v>1269</v>
      </c>
      <c r="J80" s="261" t="s">
        <v>370</v>
      </c>
      <c r="K80" s="42">
        <v>4.5</v>
      </c>
      <c r="L80" s="42">
        <v>1.58</v>
      </c>
      <c r="M80" s="42">
        <v>43</v>
      </c>
      <c r="N80" s="138">
        <v>67.94</v>
      </c>
      <c r="O80" s="127">
        <f>MIN(40,N80-10,N80*4/K80)</f>
        <v>40</v>
      </c>
      <c r="P80" s="42">
        <v>10</v>
      </c>
      <c r="Q80" s="158">
        <f>N80-O80-P80</f>
        <v>17.939999999999998</v>
      </c>
      <c r="R80" s="261"/>
      <c r="S80" s="261">
        <v>20191023</v>
      </c>
      <c r="T80" s="261"/>
      <c r="U80" s="261"/>
    </row>
    <row r="81" spans="1:21" ht="14.1" customHeight="1">
      <c r="A81" s="212">
        <v>43656</v>
      </c>
      <c r="B81" s="144">
        <v>1214675</v>
      </c>
      <c r="C81" s="261" t="s">
        <v>1011</v>
      </c>
      <c r="D81" s="221" t="s">
        <v>1270</v>
      </c>
      <c r="E81" s="144">
        <v>53</v>
      </c>
      <c r="F81" s="221" t="s">
        <v>1021</v>
      </c>
      <c r="G81" s="220" t="s">
        <v>1271</v>
      </c>
      <c r="H81" s="230" t="s">
        <v>1037</v>
      </c>
      <c r="I81" s="232" t="s">
        <v>1272</v>
      </c>
      <c r="J81" s="261" t="s">
        <v>1034</v>
      </c>
      <c r="K81" s="42">
        <v>3.4</v>
      </c>
      <c r="L81" s="42">
        <v>1.56</v>
      </c>
      <c r="M81" s="42">
        <v>40</v>
      </c>
      <c r="N81" s="119">
        <v>62.400000000000006</v>
      </c>
      <c r="O81" s="127">
        <f>MIN(4*N81/K81,N81-10,50)</f>
        <v>50</v>
      </c>
      <c r="P81" s="42" t="s">
        <v>1245</v>
      </c>
      <c r="Q81" s="158" t="e">
        <f>N81-O81-P81</f>
        <v>#VALUE!</v>
      </c>
      <c r="R81" s="261"/>
      <c r="S81" s="261">
        <v>20191212</v>
      </c>
      <c r="T81" s="261"/>
      <c r="U81" s="261"/>
    </row>
    <row r="82" spans="1:21" ht="14.25" customHeight="1">
      <c r="A82" s="261"/>
      <c r="B82" s="133" t="s">
        <v>1273</v>
      </c>
      <c r="C82" s="261" t="s">
        <v>1011</v>
      </c>
      <c r="D82" s="133" t="s">
        <v>1274</v>
      </c>
      <c r="E82" s="134"/>
      <c r="F82" s="134"/>
      <c r="G82" s="133" t="s">
        <v>1273</v>
      </c>
      <c r="H82" s="261" t="s">
        <v>1045</v>
      </c>
      <c r="I82" s="30" t="s">
        <v>1275</v>
      </c>
      <c r="J82" s="261" t="s">
        <v>1034</v>
      </c>
      <c r="K82" s="120">
        <v>2.4</v>
      </c>
      <c r="L82" s="42">
        <v>1.55</v>
      </c>
      <c r="M82" s="42">
        <v>42</v>
      </c>
      <c r="N82" s="119">
        <v>65.099999999999994</v>
      </c>
      <c r="O82" s="127">
        <v>40</v>
      </c>
      <c r="P82" s="42">
        <v>10</v>
      </c>
      <c r="Q82" s="93">
        <v>15.099999999999994</v>
      </c>
      <c r="R82" s="261"/>
      <c r="S82" s="261" t="s">
        <v>371</v>
      </c>
      <c r="T82" s="261"/>
      <c r="U82" s="261"/>
    </row>
    <row r="83" spans="1:21" ht="14.25" customHeight="1">
      <c r="A83" s="261"/>
      <c r="B83" s="133" t="s">
        <v>1276</v>
      </c>
      <c r="C83" s="261" t="s">
        <v>1011</v>
      </c>
      <c r="D83" s="133" t="s">
        <v>1277</v>
      </c>
      <c r="E83" s="134"/>
      <c r="F83" s="134"/>
      <c r="G83" s="133" t="s">
        <v>1276</v>
      </c>
      <c r="H83" s="261" t="s">
        <v>1045</v>
      </c>
      <c r="I83" s="30" t="s">
        <v>1278</v>
      </c>
      <c r="J83" s="261" t="s">
        <v>1034</v>
      </c>
      <c r="K83" s="120">
        <v>2.4</v>
      </c>
      <c r="L83" s="42">
        <v>1.48</v>
      </c>
      <c r="M83" s="42">
        <v>42</v>
      </c>
      <c r="N83" s="119">
        <v>62.2</v>
      </c>
      <c r="O83" s="127">
        <v>40</v>
      </c>
      <c r="P83" s="42">
        <v>10</v>
      </c>
      <c r="Q83" s="93">
        <v>12.200000000000003</v>
      </c>
      <c r="R83" s="261"/>
      <c r="S83" s="26"/>
      <c r="T83" s="261"/>
      <c r="U83" s="261">
        <v>6</v>
      </c>
    </row>
    <row r="84" spans="1:21" ht="14.1" customHeight="1">
      <c r="A84" s="29">
        <v>43549</v>
      </c>
      <c r="B84" s="28" t="s">
        <v>1279</v>
      </c>
      <c r="C84" s="261" t="s">
        <v>1011</v>
      </c>
      <c r="D84" s="28" t="s">
        <v>1280</v>
      </c>
      <c r="E84" s="261"/>
      <c r="F84" s="261"/>
      <c r="G84" s="28" t="s">
        <v>1279</v>
      </c>
      <c r="H84" s="261" t="s">
        <v>1134</v>
      </c>
      <c r="I84" s="30" t="s">
        <v>1281</v>
      </c>
      <c r="J84" s="261" t="s">
        <v>1034</v>
      </c>
      <c r="K84" s="120">
        <v>2.8</v>
      </c>
      <c r="L84" s="42">
        <v>1.47</v>
      </c>
      <c r="M84" s="42">
        <v>42</v>
      </c>
      <c r="N84" s="119">
        <v>61.7</v>
      </c>
      <c r="O84" s="127">
        <v>40</v>
      </c>
      <c r="P84" s="42">
        <v>10</v>
      </c>
      <c r="Q84" s="93">
        <v>11.700000000000003</v>
      </c>
      <c r="R84" s="261"/>
      <c r="S84" s="26"/>
      <c r="T84" s="261"/>
      <c r="U84" s="261">
        <v>68.400000000000006</v>
      </c>
    </row>
    <row r="85" spans="1:21" ht="14.25" customHeight="1">
      <c r="A85" s="261"/>
      <c r="B85" s="219" t="s">
        <v>1282</v>
      </c>
      <c r="C85" s="261" t="s">
        <v>1011</v>
      </c>
      <c r="D85" s="223" t="s">
        <v>1283</v>
      </c>
      <c r="E85" s="223">
        <v>64</v>
      </c>
      <c r="F85" s="223" t="s">
        <v>1284</v>
      </c>
      <c r="G85" s="219" t="s">
        <v>1282</v>
      </c>
      <c r="H85" s="261" t="s">
        <v>1045</v>
      </c>
      <c r="I85" s="31" t="s">
        <v>1285</v>
      </c>
      <c r="J85" s="261" t="s">
        <v>1034</v>
      </c>
      <c r="K85" s="44">
        <v>2.2999999999999998</v>
      </c>
      <c r="L85" s="42">
        <v>1.47</v>
      </c>
      <c r="M85" s="42">
        <v>50.4</v>
      </c>
      <c r="N85" s="119">
        <v>74.087999999999994</v>
      </c>
      <c r="O85" s="128">
        <v>15</v>
      </c>
      <c r="P85" s="42">
        <v>10</v>
      </c>
      <c r="Q85" s="93">
        <v>49.087999999999994</v>
      </c>
      <c r="R85" s="261"/>
      <c r="S85" s="26"/>
      <c r="T85" s="261"/>
      <c r="U85" s="261">
        <v>77.2</v>
      </c>
    </row>
    <row r="86" spans="1:21" ht="14.25" customHeight="1">
      <c r="A86" s="212">
        <v>43641</v>
      </c>
      <c r="B86" s="144">
        <v>1203319</v>
      </c>
      <c r="C86" s="261" t="s">
        <v>1011</v>
      </c>
      <c r="D86" s="144" t="s">
        <v>1286</v>
      </c>
      <c r="E86" s="144">
        <v>49</v>
      </c>
      <c r="F86" s="144" t="s">
        <v>1013</v>
      </c>
      <c r="G86" s="225" t="s">
        <v>1287</v>
      </c>
      <c r="H86" s="230" t="s">
        <v>1159</v>
      </c>
      <c r="I86" s="171" t="s">
        <v>1288</v>
      </c>
      <c r="J86" s="261" t="s">
        <v>1034</v>
      </c>
      <c r="K86" s="121">
        <v>3.9</v>
      </c>
      <c r="L86" s="121">
        <v>1.45</v>
      </c>
      <c r="M86" s="121">
        <v>42</v>
      </c>
      <c r="N86" s="122">
        <v>60.9</v>
      </c>
      <c r="O86" s="129">
        <v>40</v>
      </c>
      <c r="P86" s="42">
        <v>10</v>
      </c>
      <c r="Q86" s="158">
        <f>N86-O86-P86</f>
        <v>10.899999999999999</v>
      </c>
      <c r="R86" s="261"/>
      <c r="S86" s="261">
        <v>20191023</v>
      </c>
      <c r="T86" s="261"/>
      <c r="U86" s="261"/>
    </row>
    <row r="87" spans="1:21" ht="14.25" customHeight="1">
      <c r="A87" s="29">
        <v>43542</v>
      </c>
      <c r="B87" s="28" t="s">
        <v>1289</v>
      </c>
      <c r="C87" s="261" t="s">
        <v>1011</v>
      </c>
      <c r="D87" s="28" t="s">
        <v>1290</v>
      </c>
      <c r="E87" s="261"/>
      <c r="F87" s="261"/>
      <c r="G87" s="28" t="s">
        <v>1289</v>
      </c>
      <c r="H87" s="261" t="s">
        <v>1134</v>
      </c>
      <c r="I87" s="30" t="s">
        <v>1291</v>
      </c>
      <c r="J87" s="261" t="s">
        <v>1034</v>
      </c>
      <c r="K87" s="120">
        <v>2.6</v>
      </c>
      <c r="L87" s="42">
        <v>1.43</v>
      </c>
      <c r="M87" s="42">
        <v>46</v>
      </c>
      <c r="N87" s="119">
        <v>65.8</v>
      </c>
      <c r="O87" s="127">
        <v>40</v>
      </c>
      <c r="P87" s="42">
        <v>10</v>
      </c>
      <c r="Q87" s="93">
        <v>15.799999999999997</v>
      </c>
      <c r="R87" s="261"/>
      <c r="S87" s="261" t="s">
        <v>371</v>
      </c>
      <c r="T87" s="261"/>
      <c r="U87" s="261"/>
    </row>
    <row r="88" spans="1:21" ht="14.25" customHeight="1">
      <c r="A88" s="29">
        <v>43552</v>
      </c>
      <c r="B88" s="28" t="s">
        <v>1292</v>
      </c>
      <c r="C88" s="261" t="s">
        <v>1011</v>
      </c>
      <c r="D88" s="28" t="s">
        <v>1293</v>
      </c>
      <c r="E88" s="261"/>
      <c r="F88" s="261"/>
      <c r="G88" s="28" t="s">
        <v>1292</v>
      </c>
      <c r="H88" s="261" t="s">
        <v>1134</v>
      </c>
      <c r="I88" s="30" t="s">
        <v>1294</v>
      </c>
      <c r="J88" s="261" t="s">
        <v>1034</v>
      </c>
      <c r="K88" s="120">
        <v>2.4</v>
      </c>
      <c r="L88" s="42">
        <v>1.43</v>
      </c>
      <c r="M88" s="42">
        <v>46</v>
      </c>
      <c r="N88" s="119">
        <v>65.8</v>
      </c>
      <c r="O88" s="127">
        <v>40</v>
      </c>
      <c r="P88" s="42">
        <v>10</v>
      </c>
      <c r="Q88" s="93">
        <v>15.799999999999997</v>
      </c>
      <c r="R88" s="261"/>
      <c r="S88" s="26"/>
      <c r="T88" s="261"/>
      <c r="U88" s="261">
        <v>97.2</v>
      </c>
    </row>
    <row r="89" spans="1:21" ht="14.25" customHeight="1">
      <c r="A89" s="212">
        <v>43676</v>
      </c>
      <c r="B89" s="144">
        <v>1221221</v>
      </c>
      <c r="C89" s="261" t="s">
        <v>1011</v>
      </c>
      <c r="D89" s="220" t="s">
        <v>1295</v>
      </c>
      <c r="E89" s="144">
        <v>52</v>
      </c>
      <c r="F89" s="225" t="s">
        <v>1013</v>
      </c>
      <c r="G89" s="220" t="s">
        <v>1296</v>
      </c>
      <c r="H89" s="230" t="s">
        <v>1049</v>
      </c>
      <c r="I89" s="67" t="s">
        <v>1297</v>
      </c>
      <c r="J89" s="261" t="s">
        <v>370</v>
      </c>
      <c r="K89" s="42">
        <v>4</v>
      </c>
      <c r="L89" s="42">
        <v>1.43</v>
      </c>
      <c r="M89" s="42">
        <v>43</v>
      </c>
      <c r="N89" s="119">
        <v>61.489999999999995</v>
      </c>
      <c r="O89" s="131">
        <v>40</v>
      </c>
      <c r="P89" s="42">
        <v>10</v>
      </c>
      <c r="Q89" s="250">
        <f t="shared" ref="Q89:Q94" si="0">N89-O89-P89</f>
        <v>11.489999999999995</v>
      </c>
      <c r="R89" s="261"/>
      <c r="S89" s="261">
        <v>20191023</v>
      </c>
      <c r="T89" s="261"/>
      <c r="U89" s="261"/>
    </row>
    <row r="90" spans="1:21" ht="14.1" customHeight="1">
      <c r="A90" s="132">
        <v>43629</v>
      </c>
      <c r="B90" s="133">
        <v>1207882</v>
      </c>
      <c r="C90" s="261" t="s">
        <v>1011</v>
      </c>
      <c r="D90" s="134" t="s">
        <v>1298</v>
      </c>
      <c r="E90" s="134">
        <v>69</v>
      </c>
      <c r="F90" s="134" t="s">
        <v>20</v>
      </c>
      <c r="G90" s="133" t="s">
        <v>1299</v>
      </c>
      <c r="H90" s="134" t="s">
        <v>1041</v>
      </c>
      <c r="I90" s="31" t="s">
        <v>1300</v>
      </c>
      <c r="J90" s="261" t="s">
        <v>1034</v>
      </c>
      <c r="K90" s="44">
        <v>3.6</v>
      </c>
      <c r="L90" s="44">
        <v>1.42</v>
      </c>
      <c r="M90" s="44">
        <v>36</v>
      </c>
      <c r="N90" s="119">
        <v>51.12</v>
      </c>
      <c r="O90" s="129">
        <v>40</v>
      </c>
      <c r="P90" s="42">
        <v>10</v>
      </c>
      <c r="Q90" s="158">
        <f t="shared" si="0"/>
        <v>1.1199999999999974</v>
      </c>
      <c r="R90" s="261"/>
      <c r="S90" s="26"/>
      <c r="T90" s="261"/>
      <c r="U90" s="261">
        <v>7.12</v>
      </c>
    </row>
    <row r="91" spans="1:21" ht="14.25" customHeight="1">
      <c r="A91" s="212">
        <v>43781</v>
      </c>
      <c r="B91" s="144">
        <v>1243677</v>
      </c>
      <c r="C91" s="159" t="s">
        <v>1093</v>
      </c>
      <c r="D91" s="220" t="s">
        <v>1301</v>
      </c>
      <c r="E91" s="144">
        <v>49</v>
      </c>
      <c r="F91" s="220" t="s">
        <v>1013</v>
      </c>
      <c r="G91" s="144" t="s">
        <v>1302</v>
      </c>
      <c r="H91" s="229" t="s">
        <v>1096</v>
      </c>
      <c r="I91" s="183" t="s">
        <v>1303</v>
      </c>
      <c r="J91" s="42" t="s">
        <v>1098</v>
      </c>
      <c r="K91" s="144">
        <v>2.9</v>
      </c>
      <c r="L91" s="144">
        <v>1.42</v>
      </c>
      <c r="M91" s="144">
        <v>59</v>
      </c>
      <c r="N91" s="119">
        <v>83.78</v>
      </c>
      <c r="O91" s="128">
        <f>MIN(30,N91-15)</f>
        <v>30</v>
      </c>
      <c r="P91" s="42">
        <v>10</v>
      </c>
      <c r="Q91" s="93">
        <f t="shared" si="0"/>
        <v>43.78</v>
      </c>
      <c r="R91" s="261"/>
      <c r="S91" s="261"/>
      <c r="T91" s="261"/>
      <c r="U91" s="261"/>
    </row>
    <row r="92" spans="1:21" ht="14.1" customHeight="1">
      <c r="A92" s="212">
        <v>43683</v>
      </c>
      <c r="B92" s="144">
        <v>1222811</v>
      </c>
      <c r="C92" s="261" t="s">
        <v>1011</v>
      </c>
      <c r="D92" s="221" t="s">
        <v>1304</v>
      </c>
      <c r="E92" s="144">
        <v>72</v>
      </c>
      <c r="F92" s="221" t="s">
        <v>1021</v>
      </c>
      <c r="G92" s="220" t="s">
        <v>1305</v>
      </c>
      <c r="H92" s="230" t="s">
        <v>1049</v>
      </c>
      <c r="I92" s="67" t="s">
        <v>1306</v>
      </c>
      <c r="J92" s="261" t="s">
        <v>370</v>
      </c>
      <c r="K92" s="42">
        <v>5</v>
      </c>
      <c r="L92" s="42">
        <v>1.41</v>
      </c>
      <c r="M92" s="42">
        <v>43</v>
      </c>
      <c r="N92" s="138">
        <v>60.629999999999995</v>
      </c>
      <c r="O92" s="127">
        <f>MIN(40,N92-10,N92*4/K92)</f>
        <v>40</v>
      </c>
      <c r="P92" s="42">
        <v>10</v>
      </c>
      <c r="Q92" s="158">
        <f t="shared" si="0"/>
        <v>10.629999999999995</v>
      </c>
      <c r="R92" s="261"/>
      <c r="S92" s="261">
        <v>20191023</v>
      </c>
      <c r="T92" s="261"/>
      <c r="U92" s="261"/>
    </row>
    <row r="93" spans="1:21" ht="14.1" customHeight="1">
      <c r="A93" s="212">
        <v>43721</v>
      </c>
      <c r="B93" s="144">
        <v>1219960</v>
      </c>
      <c r="C93" s="159" t="s">
        <v>1307</v>
      </c>
      <c r="D93" s="144" t="s">
        <v>1308</v>
      </c>
      <c r="E93" s="144">
        <v>31</v>
      </c>
      <c r="F93" s="144" t="s">
        <v>20</v>
      </c>
      <c r="G93" s="144" t="s">
        <v>1309</v>
      </c>
      <c r="H93" s="229" t="s">
        <v>1096</v>
      </c>
      <c r="I93" s="183" t="s">
        <v>1310</v>
      </c>
      <c r="J93" s="42" t="s">
        <v>1098</v>
      </c>
      <c r="K93" s="144">
        <v>2.6</v>
      </c>
      <c r="L93" s="144">
        <v>1.4</v>
      </c>
      <c r="M93" s="144">
        <v>51</v>
      </c>
      <c r="N93" s="119">
        <v>71.399999999999991</v>
      </c>
      <c r="O93" s="128">
        <f>MIN(30,N93-15)</f>
        <v>30</v>
      </c>
      <c r="P93" s="42">
        <v>10</v>
      </c>
      <c r="Q93" s="93">
        <f t="shared" si="0"/>
        <v>31.399999999999991</v>
      </c>
      <c r="R93" s="261"/>
      <c r="S93" s="261"/>
      <c r="T93" s="261"/>
      <c r="U93" s="261"/>
    </row>
    <row r="94" spans="1:21" ht="14.1" customHeight="1">
      <c r="A94" s="216">
        <v>43669</v>
      </c>
      <c r="B94" s="218">
        <v>1219344</v>
      </c>
      <c r="C94" s="61" t="s">
        <v>1011</v>
      </c>
      <c r="D94" s="222" t="s">
        <v>1311</v>
      </c>
      <c r="E94" s="218">
        <v>51</v>
      </c>
      <c r="F94" s="224" t="s">
        <v>1021</v>
      </c>
      <c r="G94" s="222" t="s">
        <v>1312</v>
      </c>
      <c r="H94" s="224" t="s">
        <v>1049</v>
      </c>
      <c r="I94" s="67" t="s">
        <v>1313</v>
      </c>
      <c r="J94" s="261" t="s">
        <v>370</v>
      </c>
      <c r="K94" s="42">
        <v>3</v>
      </c>
      <c r="L94" s="42">
        <v>1.38</v>
      </c>
      <c r="M94" s="42">
        <v>43</v>
      </c>
      <c r="N94" s="119">
        <v>59.339999999999996</v>
      </c>
      <c r="O94" s="131">
        <v>40</v>
      </c>
      <c r="P94" s="42">
        <v>10</v>
      </c>
      <c r="Q94" s="250">
        <f t="shared" si="0"/>
        <v>9.3399999999999963</v>
      </c>
      <c r="R94" s="261"/>
      <c r="S94" s="261">
        <v>20191023</v>
      </c>
      <c r="T94" s="261"/>
      <c r="U94" s="261"/>
    </row>
    <row r="95" spans="1:21" ht="14.25" customHeight="1">
      <c r="A95" s="1">
        <v>43532</v>
      </c>
      <c r="B95" s="261" t="s">
        <v>1314</v>
      </c>
      <c r="C95" s="261" t="s">
        <v>1011</v>
      </c>
      <c r="D95" s="261" t="s">
        <v>1315</v>
      </c>
      <c r="E95" s="261"/>
      <c r="F95" s="261"/>
      <c r="G95" s="261" t="s">
        <v>1314</v>
      </c>
      <c r="H95" s="261" t="s">
        <v>1060</v>
      </c>
      <c r="I95" s="65" t="s">
        <v>1316</v>
      </c>
      <c r="J95" s="261" t="s">
        <v>1034</v>
      </c>
      <c r="K95" s="42">
        <v>3</v>
      </c>
      <c r="L95" s="42">
        <v>1.37</v>
      </c>
      <c r="M95" s="42">
        <v>42</v>
      </c>
      <c r="N95" s="119">
        <v>57.54</v>
      </c>
      <c r="O95" s="127">
        <v>40</v>
      </c>
      <c r="P95" s="42">
        <v>10</v>
      </c>
      <c r="Q95" s="93">
        <v>7.5399999999999991</v>
      </c>
      <c r="R95" s="261"/>
      <c r="S95" s="26"/>
      <c r="T95" s="261"/>
      <c r="U95" s="261">
        <v>84</v>
      </c>
    </row>
    <row r="96" spans="1:21" ht="14.25" customHeight="1">
      <c r="A96" s="74">
        <v>43665</v>
      </c>
      <c r="B96" s="263">
        <v>1218825</v>
      </c>
      <c r="C96" s="261" t="s">
        <v>1011</v>
      </c>
      <c r="D96" s="262" t="s">
        <v>1317</v>
      </c>
      <c r="E96" s="263">
        <v>65</v>
      </c>
      <c r="F96" s="79" t="s">
        <v>1013</v>
      </c>
      <c r="G96" s="262" t="s">
        <v>1318</v>
      </c>
      <c r="H96" s="77" t="s">
        <v>1037</v>
      </c>
      <c r="I96" s="136" t="s">
        <v>1319</v>
      </c>
      <c r="J96" s="261" t="s">
        <v>1034</v>
      </c>
      <c r="K96" s="42">
        <v>3.4</v>
      </c>
      <c r="L96" s="42">
        <v>1.36</v>
      </c>
      <c r="M96" s="42">
        <v>36</v>
      </c>
      <c r="N96" s="119">
        <v>48.96</v>
      </c>
      <c r="O96" s="127">
        <f>MIN(40,N96-10,4*N96/K96)</f>
        <v>38.96</v>
      </c>
      <c r="P96" s="42">
        <v>10</v>
      </c>
      <c r="Q96" s="158">
        <f>N96-O96-P96</f>
        <v>0</v>
      </c>
      <c r="R96" s="261"/>
      <c r="S96" s="261">
        <v>20191023</v>
      </c>
      <c r="T96" s="261"/>
      <c r="U96" s="261"/>
    </row>
    <row r="97" spans="1:21" ht="14.1" customHeight="1">
      <c r="A97" s="213">
        <v>43537</v>
      </c>
      <c r="B97" s="65" t="s">
        <v>1320</v>
      </c>
      <c r="C97" s="261" t="s">
        <v>1011</v>
      </c>
      <c r="D97" s="65" t="s">
        <v>1321</v>
      </c>
      <c r="E97" s="65"/>
      <c r="F97" s="65"/>
      <c r="G97" s="65" t="s">
        <v>1320</v>
      </c>
      <c r="H97" s="231" t="s">
        <v>1032</v>
      </c>
      <c r="I97" s="134" t="s">
        <v>1322</v>
      </c>
      <c r="J97" s="261" t="s">
        <v>1034</v>
      </c>
      <c r="K97" s="42">
        <v>3.2</v>
      </c>
      <c r="L97" s="42">
        <v>1.34</v>
      </c>
      <c r="M97" s="42">
        <v>42</v>
      </c>
      <c r="N97" s="119">
        <v>56.28</v>
      </c>
      <c r="O97" s="127">
        <v>40</v>
      </c>
      <c r="P97" s="42">
        <v>10</v>
      </c>
      <c r="Q97" s="93">
        <v>6.2800000000000011</v>
      </c>
      <c r="R97" s="261"/>
      <c r="S97" s="26"/>
      <c r="T97" s="261"/>
      <c r="U97" s="261">
        <v>68.599999999999994</v>
      </c>
    </row>
    <row r="98" spans="1:21" ht="14.25" customHeight="1">
      <c r="A98" s="74">
        <v>43697</v>
      </c>
      <c r="B98" s="263">
        <v>1226673</v>
      </c>
      <c r="C98" s="261" t="s">
        <v>1011</v>
      </c>
      <c r="D98" s="79" t="s">
        <v>1323</v>
      </c>
      <c r="E98" s="263">
        <v>61</v>
      </c>
      <c r="F98" s="79" t="s">
        <v>1013</v>
      </c>
      <c r="G98" s="156" t="s">
        <v>1324</v>
      </c>
      <c r="H98" s="77" t="s">
        <v>1015</v>
      </c>
      <c r="I98" s="238" t="s">
        <v>1325</v>
      </c>
      <c r="J98" s="261" t="s">
        <v>1098</v>
      </c>
      <c r="K98" s="208">
        <v>4</v>
      </c>
      <c r="L98" s="208">
        <v>1.33</v>
      </c>
      <c r="M98" s="210">
        <v>54</v>
      </c>
      <c r="N98" s="119">
        <v>71.820000000000007</v>
      </c>
      <c r="O98" s="127">
        <v>40</v>
      </c>
      <c r="P98" s="42">
        <v>10</v>
      </c>
      <c r="Q98" s="158">
        <f>N98-O98-P98</f>
        <v>21.820000000000007</v>
      </c>
      <c r="R98" s="261"/>
      <c r="S98" s="261">
        <v>20191212</v>
      </c>
      <c r="T98" s="261"/>
      <c r="U98" s="261"/>
    </row>
    <row r="99" spans="1:21" ht="14.25" customHeight="1">
      <c r="A99" s="65"/>
      <c r="B99" s="41" t="s">
        <v>1326</v>
      </c>
      <c r="C99" s="261" t="s">
        <v>1011</v>
      </c>
      <c r="D99" s="45" t="s">
        <v>1283</v>
      </c>
      <c r="E99" s="45">
        <v>64</v>
      </c>
      <c r="F99" s="45" t="s">
        <v>1284</v>
      </c>
      <c r="G99" s="41" t="s">
        <v>1326</v>
      </c>
      <c r="H99" s="231" t="s">
        <v>1045</v>
      </c>
      <c r="I99" s="44" t="s">
        <v>1327</v>
      </c>
      <c r="J99" s="261" t="s">
        <v>1034</v>
      </c>
      <c r="K99" s="44">
        <v>2.5</v>
      </c>
      <c r="L99" s="42">
        <v>1.31</v>
      </c>
      <c r="M99" s="42">
        <v>47.4</v>
      </c>
      <c r="N99" s="119">
        <v>62.094000000000001</v>
      </c>
      <c r="O99" s="128">
        <v>15</v>
      </c>
      <c r="P99" s="42">
        <v>10</v>
      </c>
      <c r="Q99" s="93">
        <v>37.094000000000001</v>
      </c>
      <c r="R99" s="261"/>
      <c r="S99" s="261" t="s">
        <v>371</v>
      </c>
      <c r="T99" s="261"/>
      <c r="U99" s="261"/>
    </row>
    <row r="100" spans="1:21" ht="14.25" customHeight="1">
      <c r="A100" s="74">
        <v>43655</v>
      </c>
      <c r="B100" s="263">
        <v>1216173</v>
      </c>
      <c r="C100" s="261" t="s">
        <v>1011</v>
      </c>
      <c r="D100" s="79" t="s">
        <v>1328</v>
      </c>
      <c r="E100" s="263">
        <v>67</v>
      </c>
      <c r="F100" s="79" t="s">
        <v>1021</v>
      </c>
      <c r="G100" s="262" t="s">
        <v>1329</v>
      </c>
      <c r="H100" s="77" t="s">
        <v>1037</v>
      </c>
      <c r="I100" s="136" t="s">
        <v>1330</v>
      </c>
      <c r="J100" s="261" t="s">
        <v>1034</v>
      </c>
      <c r="K100" s="42">
        <v>4.4000000000000004</v>
      </c>
      <c r="L100" s="42">
        <v>1.27</v>
      </c>
      <c r="M100" s="42">
        <v>40</v>
      </c>
      <c r="N100" s="119">
        <v>50.8</v>
      </c>
      <c r="O100" s="127">
        <f>MIN(40,N100-10,4*N100/K100)</f>
        <v>40</v>
      </c>
      <c r="P100" s="42">
        <v>10</v>
      </c>
      <c r="Q100" s="158">
        <f>N100-O100-P100</f>
        <v>0.79999999999999716</v>
      </c>
      <c r="R100" s="261"/>
      <c r="S100" s="261">
        <v>20191023</v>
      </c>
      <c r="T100" s="261"/>
      <c r="U100" s="261"/>
    </row>
    <row r="101" spans="1:21" ht="14.1" customHeight="1">
      <c r="A101" s="213">
        <v>43531</v>
      </c>
      <c r="B101" s="65" t="s">
        <v>1331</v>
      </c>
      <c r="C101" s="261" t="s">
        <v>1011</v>
      </c>
      <c r="D101" s="65" t="s">
        <v>1332</v>
      </c>
      <c r="E101" s="65"/>
      <c r="F101" s="65"/>
      <c r="G101" s="65" t="s">
        <v>1331</v>
      </c>
      <c r="H101" s="231" t="s">
        <v>1060</v>
      </c>
      <c r="I101" s="134" t="s">
        <v>1333</v>
      </c>
      <c r="J101" s="261" t="s">
        <v>1034</v>
      </c>
      <c r="K101" s="42">
        <v>2.5</v>
      </c>
      <c r="L101" s="42">
        <v>1.25</v>
      </c>
      <c r="M101" s="42">
        <v>42</v>
      </c>
      <c r="N101" s="119">
        <v>52.5</v>
      </c>
      <c r="O101" s="127">
        <v>40</v>
      </c>
      <c r="P101" s="42">
        <v>10</v>
      </c>
      <c r="Q101" s="93">
        <v>2.5</v>
      </c>
      <c r="R101" s="261"/>
      <c r="S101" s="26"/>
      <c r="T101" s="261"/>
      <c r="U101" s="261">
        <v>24</v>
      </c>
    </row>
    <row r="102" spans="1:21" ht="14.1" customHeight="1">
      <c r="A102" s="74">
        <v>43690</v>
      </c>
      <c r="B102" s="263">
        <v>1224871</v>
      </c>
      <c r="C102" s="261" t="s">
        <v>1011</v>
      </c>
      <c r="D102" s="79" t="s">
        <v>1334</v>
      </c>
      <c r="E102" s="263">
        <v>53</v>
      </c>
      <c r="F102" s="79" t="s">
        <v>1013</v>
      </c>
      <c r="G102" s="156" t="s">
        <v>1335</v>
      </c>
      <c r="H102" s="77" t="s">
        <v>1015</v>
      </c>
      <c r="I102" s="238" t="s">
        <v>1336</v>
      </c>
      <c r="J102" s="261" t="s">
        <v>370</v>
      </c>
      <c r="K102" s="42">
        <v>5</v>
      </c>
      <c r="L102" s="42">
        <v>1.25</v>
      </c>
      <c r="M102" s="42">
        <v>43</v>
      </c>
      <c r="N102" s="119">
        <v>53.75</v>
      </c>
      <c r="O102" s="127">
        <v>40</v>
      </c>
      <c r="P102" s="42">
        <v>10</v>
      </c>
      <c r="Q102" s="158">
        <f>N102-O102-P102</f>
        <v>3.75</v>
      </c>
      <c r="R102" s="261"/>
      <c r="S102" s="261">
        <v>20191212</v>
      </c>
      <c r="T102" s="261"/>
      <c r="U102" s="261"/>
    </row>
    <row r="103" spans="1:21" ht="14.1" customHeight="1">
      <c r="A103" s="65"/>
      <c r="B103" s="83" t="s">
        <v>1337</v>
      </c>
      <c r="C103" s="261" t="s">
        <v>1011</v>
      </c>
      <c r="D103" s="83" t="s">
        <v>1338</v>
      </c>
      <c r="E103" s="65"/>
      <c r="F103" s="65"/>
      <c r="G103" s="83" t="s">
        <v>1337</v>
      </c>
      <c r="H103" s="231" t="s">
        <v>1045</v>
      </c>
      <c r="I103" s="120" t="s">
        <v>1339</v>
      </c>
      <c r="J103" s="261" t="s">
        <v>1034</v>
      </c>
      <c r="K103" s="120">
        <v>2.1</v>
      </c>
      <c r="L103" s="42">
        <v>1.24</v>
      </c>
      <c r="M103" s="42">
        <v>42</v>
      </c>
      <c r="N103" s="119">
        <v>52.1</v>
      </c>
      <c r="O103" s="127">
        <v>40</v>
      </c>
      <c r="P103" s="42">
        <v>10</v>
      </c>
      <c r="Q103" s="93">
        <v>2.1000000000000014</v>
      </c>
      <c r="R103" s="261"/>
      <c r="S103" s="26"/>
      <c r="T103" s="261"/>
      <c r="U103" s="261">
        <v>29</v>
      </c>
    </row>
    <row r="104" spans="1:21" ht="14.25" customHeight="1">
      <c r="A104" s="74">
        <v>43697</v>
      </c>
      <c r="B104" s="263">
        <v>1226467</v>
      </c>
      <c r="C104" s="261" t="s">
        <v>1011</v>
      </c>
      <c r="D104" s="79" t="s">
        <v>1340</v>
      </c>
      <c r="E104" s="263">
        <v>60</v>
      </c>
      <c r="F104" s="79" t="s">
        <v>1021</v>
      </c>
      <c r="G104" s="156" t="s">
        <v>1341</v>
      </c>
      <c r="H104" s="77" t="s">
        <v>1015</v>
      </c>
      <c r="I104" s="153" t="s">
        <v>1342</v>
      </c>
      <c r="J104" s="261" t="s">
        <v>370</v>
      </c>
      <c r="K104" s="42">
        <v>5</v>
      </c>
      <c r="L104" s="42">
        <v>1.24</v>
      </c>
      <c r="M104" s="42">
        <v>43</v>
      </c>
      <c r="N104" s="119">
        <v>53.32</v>
      </c>
      <c r="O104" s="127">
        <v>40</v>
      </c>
      <c r="P104" s="42">
        <v>10</v>
      </c>
      <c r="Q104" s="158">
        <f>N104-O104-P104</f>
        <v>3.3200000000000003</v>
      </c>
      <c r="R104" s="261"/>
      <c r="S104" s="261">
        <v>20191212</v>
      </c>
      <c r="T104" s="261"/>
      <c r="U104" s="261"/>
    </row>
    <row r="105" spans="1:21" ht="14.1" customHeight="1">
      <c r="A105" s="74">
        <v>43658</v>
      </c>
      <c r="B105" s="263">
        <v>1216613</v>
      </c>
      <c r="C105" s="261" t="s">
        <v>1011</v>
      </c>
      <c r="D105" s="79" t="s">
        <v>1343</v>
      </c>
      <c r="E105" s="263">
        <v>69</v>
      </c>
      <c r="F105" s="79" t="s">
        <v>1013</v>
      </c>
      <c r="G105" s="262" t="s">
        <v>1344</v>
      </c>
      <c r="H105" s="77" t="s">
        <v>1037</v>
      </c>
      <c r="I105" s="88" t="s">
        <v>1345</v>
      </c>
      <c r="J105" s="261" t="s">
        <v>1034</v>
      </c>
      <c r="K105" s="42">
        <v>4.4000000000000004</v>
      </c>
      <c r="L105" s="42">
        <v>1.23</v>
      </c>
      <c r="M105" s="42">
        <v>40</v>
      </c>
      <c r="N105" s="119">
        <v>49.2</v>
      </c>
      <c r="O105" s="127">
        <f>MIN(40,N105-10,4*N105/K105)</f>
        <v>39.200000000000003</v>
      </c>
      <c r="P105" s="42">
        <v>10</v>
      </c>
      <c r="Q105" s="158">
        <f>N105-O105-P105</f>
        <v>0</v>
      </c>
      <c r="R105" s="261"/>
      <c r="S105" s="261"/>
      <c r="T105" s="261"/>
      <c r="U105" s="261"/>
    </row>
    <row r="106" spans="1:21" ht="14.25" customHeight="1">
      <c r="A106" s="74">
        <v>43676</v>
      </c>
      <c r="B106" s="263">
        <v>1221208</v>
      </c>
      <c r="C106" s="261" t="s">
        <v>1011</v>
      </c>
      <c r="D106" s="262" t="s">
        <v>1346</v>
      </c>
      <c r="E106" s="263">
        <v>66</v>
      </c>
      <c r="F106" s="262" t="s">
        <v>1021</v>
      </c>
      <c r="G106" s="262" t="s">
        <v>1347</v>
      </c>
      <c r="H106" s="77" t="s">
        <v>1049</v>
      </c>
      <c r="I106" s="61" t="s">
        <v>1348</v>
      </c>
      <c r="J106" s="261" t="s">
        <v>370</v>
      </c>
      <c r="K106" s="42">
        <v>4.0999999999999996</v>
      </c>
      <c r="L106" s="42">
        <v>1.23</v>
      </c>
      <c r="M106" s="42">
        <v>43</v>
      </c>
      <c r="N106" s="138">
        <v>52.89</v>
      </c>
      <c r="O106" s="127">
        <f>MIN(40,N106-10,N106*4/K106)</f>
        <v>40</v>
      </c>
      <c r="P106" s="42">
        <v>10</v>
      </c>
      <c r="Q106" s="158">
        <f>N106-O106-P106</f>
        <v>2.8900000000000006</v>
      </c>
      <c r="R106" s="261"/>
      <c r="S106" s="261">
        <v>20191023</v>
      </c>
      <c r="T106" s="261"/>
      <c r="U106" s="261"/>
    </row>
    <row r="107" spans="1:21" ht="14.25" customHeight="1">
      <c r="A107" s="213">
        <v>43532</v>
      </c>
      <c r="B107" s="65" t="s">
        <v>1349</v>
      </c>
      <c r="C107" s="261" t="s">
        <v>1011</v>
      </c>
      <c r="D107" s="65" t="s">
        <v>1350</v>
      </c>
      <c r="E107" s="65"/>
      <c r="F107" s="65"/>
      <c r="G107" s="65" t="s">
        <v>1349</v>
      </c>
      <c r="H107" s="231" t="s">
        <v>1060</v>
      </c>
      <c r="I107" s="261" t="s">
        <v>1351</v>
      </c>
      <c r="J107" s="261" t="s">
        <v>1034</v>
      </c>
      <c r="K107" s="42">
        <v>2.5</v>
      </c>
      <c r="L107" s="42">
        <v>1.22</v>
      </c>
      <c r="M107" s="42">
        <v>42</v>
      </c>
      <c r="N107" s="119">
        <v>51.24</v>
      </c>
      <c r="O107" s="127">
        <v>40</v>
      </c>
      <c r="P107" s="42">
        <v>10</v>
      </c>
      <c r="Q107" s="93">
        <v>1.240000000000002</v>
      </c>
      <c r="R107" s="261"/>
      <c r="S107" s="37"/>
      <c r="T107" s="261"/>
      <c r="U107" s="261">
        <v>38.200000000000003</v>
      </c>
    </row>
    <row r="108" spans="1:21" ht="14.25" customHeight="1">
      <c r="A108" s="74">
        <v>43658</v>
      </c>
      <c r="B108" s="263">
        <v>1216899</v>
      </c>
      <c r="C108" s="261" t="s">
        <v>1011</v>
      </c>
      <c r="D108" s="79" t="s">
        <v>1352</v>
      </c>
      <c r="E108" s="263">
        <v>60</v>
      </c>
      <c r="F108" s="79" t="s">
        <v>1013</v>
      </c>
      <c r="G108" s="262" t="s">
        <v>1353</v>
      </c>
      <c r="H108" s="77" t="s">
        <v>1037</v>
      </c>
      <c r="I108" s="88" t="s">
        <v>1354</v>
      </c>
      <c r="J108" s="261" t="s">
        <v>1034</v>
      </c>
      <c r="K108" s="42">
        <v>4.4000000000000004</v>
      </c>
      <c r="L108" s="42">
        <v>1.21</v>
      </c>
      <c r="M108" s="42">
        <v>40</v>
      </c>
      <c r="N108" s="119">
        <v>48.4</v>
      </c>
      <c r="O108" s="127">
        <f>MIN(40,N108-10,4*N108/K108)</f>
        <v>38.4</v>
      </c>
      <c r="P108" s="42">
        <v>10</v>
      </c>
      <c r="Q108" s="158">
        <f t="shared" ref="Q108:Q113" si="1">N108-O108-P108</f>
        <v>0</v>
      </c>
      <c r="R108" s="261"/>
      <c r="S108" s="261">
        <v>20191023</v>
      </c>
      <c r="T108" s="261"/>
      <c r="U108" s="261"/>
    </row>
    <row r="109" spans="1:21" ht="14.1" customHeight="1">
      <c r="A109" s="74">
        <v>43649</v>
      </c>
      <c r="B109" s="263">
        <v>1213351</v>
      </c>
      <c r="C109" s="261" t="s">
        <v>1011</v>
      </c>
      <c r="D109" s="262" t="s">
        <v>1355</v>
      </c>
      <c r="E109" s="263">
        <v>56</v>
      </c>
      <c r="F109" s="262" t="s">
        <v>1013</v>
      </c>
      <c r="G109" s="76" t="s">
        <v>1356</v>
      </c>
      <c r="H109" s="77" t="s">
        <v>1159</v>
      </c>
      <c r="I109" s="57" t="s">
        <v>1357</v>
      </c>
      <c r="J109" s="261" t="s">
        <v>1034</v>
      </c>
      <c r="K109" s="121">
        <v>3</v>
      </c>
      <c r="L109" s="121">
        <v>1.19</v>
      </c>
      <c r="M109" s="121">
        <v>38</v>
      </c>
      <c r="N109" s="122">
        <v>45.22</v>
      </c>
      <c r="O109" s="129">
        <v>35.22</v>
      </c>
      <c r="P109" s="42">
        <v>10</v>
      </c>
      <c r="Q109" s="158">
        <f t="shared" si="1"/>
        <v>0</v>
      </c>
      <c r="R109" s="261"/>
      <c r="S109" s="261">
        <v>20191023</v>
      </c>
      <c r="T109" s="261"/>
      <c r="U109" s="261"/>
    </row>
    <row r="110" spans="1:21" ht="14.1" customHeight="1">
      <c r="A110" s="74">
        <v>43686</v>
      </c>
      <c r="B110" s="263">
        <v>1223941</v>
      </c>
      <c r="C110" s="261" t="s">
        <v>1011</v>
      </c>
      <c r="D110" s="79" t="s">
        <v>1358</v>
      </c>
      <c r="E110" s="263">
        <v>59</v>
      </c>
      <c r="F110" s="79" t="s">
        <v>1013</v>
      </c>
      <c r="G110" s="262" t="s">
        <v>1359</v>
      </c>
      <c r="H110" s="77" t="s">
        <v>1049</v>
      </c>
      <c r="I110" s="61" t="s">
        <v>1360</v>
      </c>
      <c r="J110" s="261" t="s">
        <v>370</v>
      </c>
      <c r="K110" s="42">
        <v>5</v>
      </c>
      <c r="L110" s="42">
        <v>1.17</v>
      </c>
      <c r="M110" s="42">
        <v>43</v>
      </c>
      <c r="N110" s="138">
        <v>50.309999999999995</v>
      </c>
      <c r="O110" s="127">
        <f>MIN(40,N110-10,N110*4/K110)</f>
        <v>40</v>
      </c>
      <c r="P110" s="42">
        <v>10</v>
      </c>
      <c r="Q110" s="158">
        <f t="shared" si="1"/>
        <v>0.30999999999999517</v>
      </c>
      <c r="R110" s="261"/>
      <c r="S110" s="261">
        <v>20191023</v>
      </c>
      <c r="T110" s="261"/>
      <c r="U110" s="261"/>
    </row>
    <row r="111" spans="1:21" ht="14.25" customHeight="1">
      <c r="A111" s="74">
        <v>43697</v>
      </c>
      <c r="B111" s="263">
        <v>1226272</v>
      </c>
      <c r="C111" s="261" t="s">
        <v>1011</v>
      </c>
      <c r="D111" s="79" t="s">
        <v>1361</v>
      </c>
      <c r="E111" s="263">
        <v>57</v>
      </c>
      <c r="F111" s="79" t="s">
        <v>1013</v>
      </c>
      <c r="G111" s="156" t="s">
        <v>1362</v>
      </c>
      <c r="H111" s="77" t="s">
        <v>1015</v>
      </c>
      <c r="I111" s="153" t="s">
        <v>1363</v>
      </c>
      <c r="J111" s="261" t="s">
        <v>370</v>
      </c>
      <c r="K111" s="42">
        <v>3.9</v>
      </c>
      <c r="L111" s="42">
        <v>1.1399999999999999</v>
      </c>
      <c r="M111" s="42">
        <v>43</v>
      </c>
      <c r="N111" s="119">
        <v>49.019999999999996</v>
      </c>
      <c r="O111" s="127">
        <v>38</v>
      </c>
      <c r="P111" s="42">
        <v>10</v>
      </c>
      <c r="Q111" s="158">
        <f t="shared" si="1"/>
        <v>1.019999999999996</v>
      </c>
      <c r="R111" s="261"/>
      <c r="S111" s="261">
        <v>20191212</v>
      </c>
      <c r="T111" s="261"/>
      <c r="U111" s="261"/>
    </row>
    <row r="112" spans="1:21" ht="14.25" customHeight="1">
      <c r="A112" s="74">
        <v>43651</v>
      </c>
      <c r="B112" s="263">
        <v>1215293</v>
      </c>
      <c r="C112" s="261" t="s">
        <v>1011</v>
      </c>
      <c r="D112" s="262" t="s">
        <v>1364</v>
      </c>
      <c r="E112" s="263">
        <v>68</v>
      </c>
      <c r="F112" s="262" t="s">
        <v>1021</v>
      </c>
      <c r="G112" s="76" t="s">
        <v>1365</v>
      </c>
      <c r="H112" s="77" t="s">
        <v>1159</v>
      </c>
      <c r="I112" s="137" t="s">
        <v>1366</v>
      </c>
      <c r="J112" s="261" t="s">
        <v>1034</v>
      </c>
      <c r="K112" s="121">
        <v>5.4</v>
      </c>
      <c r="L112" s="121">
        <v>1.1299999999999999</v>
      </c>
      <c r="M112" s="121">
        <v>42</v>
      </c>
      <c r="N112" s="122">
        <v>47.459999999999994</v>
      </c>
      <c r="O112" s="129">
        <v>35.155555555555551</v>
      </c>
      <c r="P112" s="42">
        <v>10</v>
      </c>
      <c r="Q112" s="158">
        <f t="shared" si="1"/>
        <v>2.3044444444444423</v>
      </c>
      <c r="R112" s="261"/>
      <c r="S112" s="261"/>
      <c r="T112" s="261"/>
      <c r="U112" s="261"/>
    </row>
    <row r="113" spans="1:21" ht="14.25" customHeight="1">
      <c r="A113" s="74">
        <v>43663</v>
      </c>
      <c r="B113" s="263">
        <v>1217884</v>
      </c>
      <c r="C113" s="261" t="s">
        <v>1011</v>
      </c>
      <c r="D113" s="262" t="s">
        <v>1367</v>
      </c>
      <c r="E113" s="263">
        <v>68</v>
      </c>
      <c r="F113" s="262" t="s">
        <v>1021</v>
      </c>
      <c r="G113" s="262" t="s">
        <v>1368</v>
      </c>
      <c r="H113" s="77" t="s">
        <v>1037</v>
      </c>
      <c r="I113" s="136" t="s">
        <v>1369</v>
      </c>
      <c r="J113" s="261" t="s">
        <v>1034</v>
      </c>
      <c r="K113" s="42">
        <v>2.8</v>
      </c>
      <c r="L113" s="42">
        <v>1.1200000000000001</v>
      </c>
      <c r="M113" s="42">
        <v>36</v>
      </c>
      <c r="N113" s="119">
        <v>40.320000000000007</v>
      </c>
      <c r="O113" s="127">
        <f>MIN(40,N113-10,4*N113/K113)</f>
        <v>30.320000000000007</v>
      </c>
      <c r="P113" s="42">
        <v>10</v>
      </c>
      <c r="Q113" s="158">
        <f t="shared" si="1"/>
        <v>0</v>
      </c>
      <c r="R113" s="261"/>
      <c r="S113" s="261">
        <v>20191023</v>
      </c>
      <c r="T113" s="261"/>
      <c r="U113" s="261"/>
    </row>
    <row r="114" spans="1:21" ht="14.25" customHeight="1">
      <c r="A114" s="214">
        <v>43552</v>
      </c>
      <c r="B114" s="83" t="s">
        <v>1370</v>
      </c>
      <c r="C114" s="261" t="s">
        <v>1011</v>
      </c>
      <c r="D114" s="83" t="s">
        <v>1371</v>
      </c>
      <c r="E114" s="65"/>
      <c r="F114" s="65"/>
      <c r="G114" s="83" t="s">
        <v>1370</v>
      </c>
      <c r="H114" s="231" t="s">
        <v>1134</v>
      </c>
      <c r="I114" s="120" t="s">
        <v>1372</v>
      </c>
      <c r="J114" s="261" t="s">
        <v>1034</v>
      </c>
      <c r="K114" s="120">
        <v>3</v>
      </c>
      <c r="L114" s="42">
        <v>1.1100000000000001</v>
      </c>
      <c r="M114" s="42">
        <v>42</v>
      </c>
      <c r="N114" s="119">
        <v>46.6</v>
      </c>
      <c r="O114" s="128">
        <v>36.6</v>
      </c>
      <c r="P114" s="42">
        <v>10</v>
      </c>
      <c r="Q114" s="93">
        <v>0</v>
      </c>
      <c r="R114" s="261"/>
      <c r="S114" s="261" t="s">
        <v>371</v>
      </c>
      <c r="T114" s="261"/>
      <c r="U114" s="261"/>
    </row>
    <row r="115" spans="1:21" ht="14.1" customHeight="1">
      <c r="A115" s="65"/>
      <c r="B115" s="41" t="s">
        <v>1373</v>
      </c>
      <c r="C115" s="261" t="s">
        <v>1011</v>
      </c>
      <c r="D115" s="45" t="s">
        <v>1374</v>
      </c>
      <c r="E115" s="45">
        <v>75</v>
      </c>
      <c r="F115" s="45" t="s">
        <v>1284</v>
      </c>
      <c r="G115" s="41" t="s">
        <v>1373</v>
      </c>
      <c r="H115" s="231" t="s">
        <v>1045</v>
      </c>
      <c r="I115" s="44" t="s">
        <v>1375</v>
      </c>
      <c r="J115" s="261" t="s">
        <v>1034</v>
      </c>
      <c r="K115" s="44">
        <v>2.4</v>
      </c>
      <c r="L115" s="42">
        <v>1.1100000000000001</v>
      </c>
      <c r="M115" s="42">
        <v>48</v>
      </c>
      <c r="N115" s="119">
        <v>53.28</v>
      </c>
      <c r="O115" s="128">
        <v>15</v>
      </c>
      <c r="P115" s="42">
        <v>10</v>
      </c>
      <c r="Q115" s="93">
        <v>28.28</v>
      </c>
      <c r="R115" s="261"/>
      <c r="S115" s="261" t="s">
        <v>371</v>
      </c>
      <c r="T115" s="261"/>
      <c r="U115" s="261"/>
    </row>
    <row r="116" spans="1:21" ht="14.25" customHeight="1">
      <c r="A116" s="74">
        <v>43655</v>
      </c>
      <c r="B116" s="263">
        <v>1215848</v>
      </c>
      <c r="C116" s="261" t="s">
        <v>1011</v>
      </c>
      <c r="D116" s="79" t="s">
        <v>1376</v>
      </c>
      <c r="E116" s="263">
        <v>69</v>
      </c>
      <c r="F116" s="79" t="s">
        <v>1013</v>
      </c>
      <c r="G116" s="95" t="s">
        <v>1377</v>
      </c>
      <c r="H116" s="77" t="s">
        <v>1037</v>
      </c>
      <c r="I116" s="136" t="s">
        <v>1378</v>
      </c>
      <c r="J116" s="261" t="s">
        <v>1034</v>
      </c>
      <c r="K116" s="42">
        <v>4.5</v>
      </c>
      <c r="L116" s="42">
        <v>1.1100000000000001</v>
      </c>
      <c r="M116" s="42">
        <v>40</v>
      </c>
      <c r="N116" s="119">
        <v>44.400000000000006</v>
      </c>
      <c r="O116" s="127">
        <v>34</v>
      </c>
      <c r="P116" s="42" t="s">
        <v>1379</v>
      </c>
      <c r="Q116" s="158" t="e">
        <f>N116-O116-P116</f>
        <v>#VALUE!</v>
      </c>
      <c r="R116" s="261"/>
      <c r="S116" s="261">
        <v>20191023</v>
      </c>
      <c r="T116" s="261"/>
      <c r="U116" s="261"/>
    </row>
    <row r="117" spans="1:21" ht="14.25" customHeight="1">
      <c r="A117" s="213">
        <v>43528</v>
      </c>
      <c r="B117" s="65" t="s">
        <v>1380</v>
      </c>
      <c r="C117" s="261" t="s">
        <v>1011</v>
      </c>
      <c r="D117" s="65" t="s">
        <v>1381</v>
      </c>
      <c r="E117" s="65"/>
      <c r="F117" s="65"/>
      <c r="G117" s="65" t="s">
        <v>1380</v>
      </c>
      <c r="H117" s="231" t="s">
        <v>1060</v>
      </c>
      <c r="I117" s="261" t="s">
        <v>1382</v>
      </c>
      <c r="J117" s="261" t="s">
        <v>1034</v>
      </c>
      <c r="K117" s="42">
        <v>3</v>
      </c>
      <c r="L117" s="42">
        <v>1.1000000000000001</v>
      </c>
      <c r="M117" s="42">
        <v>42</v>
      </c>
      <c r="N117" s="119">
        <v>46.2</v>
      </c>
      <c r="O117" s="127">
        <v>36.200000000000003</v>
      </c>
      <c r="P117" s="42">
        <v>10</v>
      </c>
      <c r="Q117" s="93">
        <v>0</v>
      </c>
      <c r="R117" s="261"/>
      <c r="S117" s="261"/>
      <c r="T117" s="261"/>
      <c r="U117" s="261">
        <v>14.2</v>
      </c>
    </row>
    <row r="118" spans="1:21" ht="14.1" customHeight="1">
      <c r="A118" s="74">
        <v>43643</v>
      </c>
      <c r="B118" s="263">
        <v>1212610</v>
      </c>
      <c r="C118" s="261" t="s">
        <v>1011</v>
      </c>
      <c r="D118" s="263" t="s">
        <v>1383</v>
      </c>
      <c r="E118" s="263">
        <v>62</v>
      </c>
      <c r="F118" s="263" t="s">
        <v>1013</v>
      </c>
      <c r="G118" s="76" t="s">
        <v>1384</v>
      </c>
      <c r="H118" s="77" t="s">
        <v>1159</v>
      </c>
      <c r="I118" s="137" t="s">
        <v>1385</v>
      </c>
      <c r="J118" s="261" t="s">
        <v>1034</v>
      </c>
      <c r="K118" s="121">
        <v>4.4000000000000004</v>
      </c>
      <c r="L118" s="121">
        <v>1.1000000000000001</v>
      </c>
      <c r="M118" s="121">
        <v>38</v>
      </c>
      <c r="N118" s="122">
        <v>41.800000000000004</v>
      </c>
      <c r="O118" s="129">
        <v>31.800000000000004</v>
      </c>
      <c r="P118" s="42">
        <v>10</v>
      </c>
      <c r="Q118" s="158">
        <f>N118-O118-P118</f>
        <v>0</v>
      </c>
      <c r="R118" s="261"/>
      <c r="S118" s="261"/>
      <c r="T118" s="261"/>
      <c r="U118" s="261"/>
    </row>
    <row r="119" spans="1:21" ht="14.25" customHeight="1">
      <c r="A119" s="214">
        <v>43552</v>
      </c>
      <c r="B119" s="83" t="s">
        <v>1386</v>
      </c>
      <c r="C119" s="261" t="s">
        <v>1011</v>
      </c>
      <c r="D119" s="83" t="s">
        <v>1387</v>
      </c>
      <c r="E119" s="65"/>
      <c r="F119" s="65"/>
      <c r="G119" s="83" t="s">
        <v>1386</v>
      </c>
      <c r="H119" s="231" t="s">
        <v>1134</v>
      </c>
      <c r="I119" s="120" t="s">
        <v>1388</v>
      </c>
      <c r="J119" s="261" t="s">
        <v>1034</v>
      </c>
      <c r="K119" s="120">
        <v>2.2000000000000002</v>
      </c>
      <c r="L119" s="42">
        <v>1.0900000000000001</v>
      </c>
      <c r="M119" s="42">
        <v>46</v>
      </c>
      <c r="N119" s="119">
        <v>50.1</v>
      </c>
      <c r="O119" s="128">
        <v>40.1</v>
      </c>
      <c r="P119" s="42">
        <v>10</v>
      </c>
      <c r="Q119" s="93">
        <v>0</v>
      </c>
      <c r="R119" s="261"/>
      <c r="S119" s="261" t="s">
        <v>371</v>
      </c>
      <c r="T119" s="261"/>
      <c r="U119" s="261"/>
    </row>
    <row r="120" spans="1:21" ht="14.1" customHeight="1">
      <c r="A120" s="74">
        <v>43676</v>
      </c>
      <c r="B120" s="263">
        <v>1221375</v>
      </c>
      <c r="C120" s="261" t="s">
        <v>1011</v>
      </c>
      <c r="D120" s="262" t="s">
        <v>1389</v>
      </c>
      <c r="E120" s="263">
        <v>56</v>
      </c>
      <c r="F120" s="76" t="s">
        <v>1013</v>
      </c>
      <c r="G120" s="262" t="s">
        <v>1390</v>
      </c>
      <c r="H120" s="77" t="s">
        <v>1049</v>
      </c>
      <c r="I120" s="61" t="s">
        <v>1391</v>
      </c>
      <c r="J120" s="261" t="s">
        <v>370</v>
      </c>
      <c r="K120" s="42">
        <v>3.4</v>
      </c>
      <c r="L120" s="42">
        <v>1.08</v>
      </c>
      <c r="M120" s="42">
        <v>43</v>
      </c>
      <c r="N120" s="119">
        <v>46.440000000000005</v>
      </c>
      <c r="O120" s="131">
        <v>36.440000000000005</v>
      </c>
      <c r="P120" s="42">
        <v>10</v>
      </c>
      <c r="Q120" s="250">
        <f>N120-O120-P120</f>
        <v>0</v>
      </c>
      <c r="R120" s="261"/>
      <c r="S120" s="261"/>
      <c r="T120" s="261"/>
      <c r="U120" s="261"/>
    </row>
    <row r="121" spans="1:21" ht="14.25" customHeight="1">
      <c r="A121" s="74">
        <v>43770</v>
      </c>
      <c r="B121" s="263">
        <v>1243114</v>
      </c>
      <c r="C121" s="159" t="s">
        <v>1093</v>
      </c>
      <c r="D121" s="262" t="s">
        <v>1392</v>
      </c>
      <c r="E121" s="263">
        <v>62</v>
      </c>
      <c r="F121" s="263" t="s">
        <v>20</v>
      </c>
      <c r="G121" s="263" t="s">
        <v>1393</v>
      </c>
      <c r="H121" s="91" t="s">
        <v>1096</v>
      </c>
      <c r="I121" s="153" t="s">
        <v>1394</v>
      </c>
      <c r="J121" s="42" t="s">
        <v>1098</v>
      </c>
      <c r="K121" s="144">
        <v>4</v>
      </c>
      <c r="L121" s="144">
        <v>1.08</v>
      </c>
      <c r="M121" s="144">
        <v>59</v>
      </c>
      <c r="N121" s="119">
        <v>63.720000000000006</v>
      </c>
      <c r="O121" s="128">
        <f>MIN(30,N121-15)</f>
        <v>30</v>
      </c>
      <c r="P121" s="42">
        <v>10</v>
      </c>
      <c r="Q121" s="93">
        <f>N121-O121-P121</f>
        <v>23.720000000000006</v>
      </c>
      <c r="R121" s="261"/>
      <c r="S121" s="261">
        <v>20191212</v>
      </c>
      <c r="T121" s="261"/>
      <c r="U121" s="261"/>
    </row>
    <row r="122" spans="1:21" ht="14.25" customHeight="1">
      <c r="A122" s="213">
        <v>43538</v>
      </c>
      <c r="B122" s="65" t="s">
        <v>1395</v>
      </c>
      <c r="C122" s="261" t="s">
        <v>1011</v>
      </c>
      <c r="D122" s="65" t="s">
        <v>1396</v>
      </c>
      <c r="E122" s="65"/>
      <c r="F122" s="65"/>
      <c r="G122" s="65" t="s">
        <v>1395</v>
      </c>
      <c r="H122" s="231" t="s">
        <v>1032</v>
      </c>
      <c r="I122" s="261" t="s">
        <v>1397</v>
      </c>
      <c r="J122" s="261" t="s">
        <v>1034</v>
      </c>
      <c r="K122" s="42">
        <v>3</v>
      </c>
      <c r="L122" s="42">
        <v>1.07</v>
      </c>
      <c r="M122" s="42">
        <v>42</v>
      </c>
      <c r="N122" s="119">
        <v>44.94</v>
      </c>
      <c r="O122" s="127">
        <v>34.9</v>
      </c>
      <c r="P122" s="42">
        <v>10</v>
      </c>
      <c r="Q122" s="93">
        <v>3.9999999999999147E-2</v>
      </c>
      <c r="R122" s="261"/>
      <c r="S122" s="261">
        <v>20191023</v>
      </c>
      <c r="T122" s="261"/>
      <c r="U122" s="261"/>
    </row>
    <row r="123" spans="1:21" ht="14.1" customHeight="1">
      <c r="A123" s="74">
        <v>43683</v>
      </c>
      <c r="B123" s="263">
        <v>1223251</v>
      </c>
      <c r="C123" s="261" t="s">
        <v>1011</v>
      </c>
      <c r="D123" s="79" t="s">
        <v>1398</v>
      </c>
      <c r="E123" s="263">
        <v>58</v>
      </c>
      <c r="F123" s="79" t="s">
        <v>1013</v>
      </c>
      <c r="G123" s="262" t="s">
        <v>1399</v>
      </c>
      <c r="H123" s="77" t="s">
        <v>1049</v>
      </c>
      <c r="I123" s="135" t="s">
        <v>1400</v>
      </c>
      <c r="J123" s="261" t="s">
        <v>370</v>
      </c>
      <c r="K123" s="42">
        <v>3.5</v>
      </c>
      <c r="L123" s="42">
        <v>1.05</v>
      </c>
      <c r="M123" s="42">
        <v>43</v>
      </c>
      <c r="N123" s="138">
        <v>45.15</v>
      </c>
      <c r="O123" s="127">
        <v>35</v>
      </c>
      <c r="P123" s="42">
        <v>10</v>
      </c>
      <c r="Q123" s="158">
        <f t="shared" ref="Q123:Q131" si="2">N123-O123-P123</f>
        <v>0.14999999999999858</v>
      </c>
      <c r="R123" s="261"/>
      <c r="S123" s="261">
        <v>20191023</v>
      </c>
      <c r="T123" s="261"/>
      <c r="U123" s="261"/>
    </row>
    <row r="124" spans="1:21" ht="14.25" customHeight="1">
      <c r="A124" s="74">
        <v>43769</v>
      </c>
      <c r="B124" s="263">
        <v>1242824</v>
      </c>
      <c r="C124" s="159" t="s">
        <v>1093</v>
      </c>
      <c r="D124" s="263" t="s">
        <v>1401</v>
      </c>
      <c r="E124" s="263">
        <v>58</v>
      </c>
      <c r="F124" s="263" t="s">
        <v>20</v>
      </c>
      <c r="G124" s="263" t="s">
        <v>1402</v>
      </c>
      <c r="H124" s="91" t="s">
        <v>1096</v>
      </c>
      <c r="I124" s="153" t="s">
        <v>1403</v>
      </c>
      <c r="J124" s="204" t="s">
        <v>1098</v>
      </c>
      <c r="K124" s="42">
        <v>4</v>
      </c>
      <c r="L124" s="42">
        <v>1.04</v>
      </c>
      <c r="M124" s="42">
        <v>58</v>
      </c>
      <c r="N124" s="119">
        <v>60.32</v>
      </c>
      <c r="O124" s="128">
        <f>MIN(30,N124-15)</f>
        <v>30</v>
      </c>
      <c r="P124" s="42">
        <v>10</v>
      </c>
      <c r="Q124" s="93">
        <f t="shared" si="2"/>
        <v>20.32</v>
      </c>
      <c r="R124" s="261"/>
      <c r="S124" s="261"/>
      <c r="T124" s="261"/>
      <c r="U124" s="261"/>
    </row>
    <row r="125" spans="1:21" ht="14.25" customHeight="1">
      <c r="A125" s="74">
        <v>43643</v>
      </c>
      <c r="B125" s="263">
        <v>1212285</v>
      </c>
      <c r="C125" s="261" t="s">
        <v>1011</v>
      </c>
      <c r="D125" s="263" t="s">
        <v>1404</v>
      </c>
      <c r="E125" s="263">
        <v>72</v>
      </c>
      <c r="F125" s="263" t="s">
        <v>1013</v>
      </c>
      <c r="G125" s="95" t="s">
        <v>1405</v>
      </c>
      <c r="H125" s="77" t="s">
        <v>1159</v>
      </c>
      <c r="I125" s="137" t="s">
        <v>1406</v>
      </c>
      <c r="J125" s="261" t="s">
        <v>1034</v>
      </c>
      <c r="K125" s="121">
        <v>5.2</v>
      </c>
      <c r="L125" s="121">
        <v>1.02</v>
      </c>
      <c r="M125" s="121">
        <v>36</v>
      </c>
      <c r="N125" s="122">
        <v>36.72</v>
      </c>
      <c r="O125" s="129">
        <v>26.72</v>
      </c>
      <c r="P125" s="42">
        <v>10</v>
      </c>
      <c r="Q125" s="158">
        <f t="shared" si="2"/>
        <v>0</v>
      </c>
      <c r="R125" s="261"/>
      <c r="S125" s="261">
        <v>20191023</v>
      </c>
      <c r="T125" s="261"/>
      <c r="U125" s="261"/>
    </row>
    <row r="126" spans="1:21" ht="14.1" customHeight="1">
      <c r="A126" s="74">
        <v>43686</v>
      </c>
      <c r="B126" s="263">
        <v>1223982</v>
      </c>
      <c r="C126" s="261" t="s">
        <v>1011</v>
      </c>
      <c r="D126" s="79" t="s">
        <v>1407</v>
      </c>
      <c r="E126" s="263">
        <v>53</v>
      </c>
      <c r="F126" s="79" t="s">
        <v>1013</v>
      </c>
      <c r="G126" s="262" t="s">
        <v>1408</v>
      </c>
      <c r="H126" s="77" t="s">
        <v>1049</v>
      </c>
      <c r="I126" s="135" t="s">
        <v>1409</v>
      </c>
      <c r="J126" s="261" t="s">
        <v>370</v>
      </c>
      <c r="K126" s="42">
        <v>3.6</v>
      </c>
      <c r="L126" s="42">
        <v>0.97399999999999998</v>
      </c>
      <c r="M126" s="42">
        <v>43</v>
      </c>
      <c r="N126" s="138">
        <v>41.881999999999998</v>
      </c>
      <c r="O126" s="127">
        <v>30</v>
      </c>
      <c r="P126" s="42">
        <v>10</v>
      </c>
      <c r="Q126" s="158">
        <f t="shared" si="2"/>
        <v>1.8819999999999979</v>
      </c>
      <c r="R126" s="261"/>
      <c r="S126" s="261">
        <v>20191023</v>
      </c>
      <c r="T126" s="261"/>
      <c r="U126" s="261"/>
    </row>
    <row r="127" spans="1:21" ht="14.1" customHeight="1">
      <c r="A127" s="74">
        <v>43655</v>
      </c>
      <c r="B127" s="263">
        <v>1215902</v>
      </c>
      <c r="C127" s="261" t="s">
        <v>1011</v>
      </c>
      <c r="D127" s="79" t="s">
        <v>1410</v>
      </c>
      <c r="E127" s="263">
        <v>57</v>
      </c>
      <c r="F127" s="79" t="s">
        <v>1013</v>
      </c>
      <c r="G127" s="262" t="s">
        <v>1411</v>
      </c>
      <c r="H127" s="77" t="s">
        <v>1037</v>
      </c>
      <c r="I127" s="136" t="s">
        <v>1412</v>
      </c>
      <c r="J127" s="261" t="s">
        <v>1034</v>
      </c>
      <c r="K127" s="42">
        <v>3.9</v>
      </c>
      <c r="L127" s="42">
        <v>0.97199999999999998</v>
      </c>
      <c r="M127" s="42">
        <v>40</v>
      </c>
      <c r="N127" s="119">
        <v>38.879999999999995</v>
      </c>
      <c r="O127" s="127">
        <f>MIN(40,N127-10,4*N127/K127)</f>
        <v>28.879999999999995</v>
      </c>
      <c r="P127" s="42">
        <v>10</v>
      </c>
      <c r="Q127" s="158">
        <f t="shared" si="2"/>
        <v>0</v>
      </c>
      <c r="R127" s="261"/>
      <c r="S127" s="261">
        <v>20191023</v>
      </c>
      <c r="T127" s="261"/>
      <c r="U127" s="261"/>
    </row>
    <row r="128" spans="1:21" ht="14.1" customHeight="1">
      <c r="A128" s="74">
        <v>43672</v>
      </c>
      <c r="B128" s="263">
        <v>1220612</v>
      </c>
      <c r="C128" s="261" t="s">
        <v>1011</v>
      </c>
      <c r="D128" s="262" t="s">
        <v>1413</v>
      </c>
      <c r="E128" s="263">
        <v>54</v>
      </c>
      <c r="F128" s="76" t="s">
        <v>1013</v>
      </c>
      <c r="G128" s="262" t="s">
        <v>1414</v>
      </c>
      <c r="H128" s="77" t="s">
        <v>1049</v>
      </c>
      <c r="I128" s="135" t="s">
        <v>1415</v>
      </c>
      <c r="J128" s="261" t="s">
        <v>370</v>
      </c>
      <c r="K128" s="42">
        <v>4</v>
      </c>
      <c r="L128" s="42">
        <v>0.95799999999999996</v>
      </c>
      <c r="M128" s="42">
        <v>43</v>
      </c>
      <c r="N128" s="119">
        <v>41.193999999999996</v>
      </c>
      <c r="O128" s="127">
        <f>MIN(40,N128-10,4*N128/K128)</f>
        <v>31.193999999999996</v>
      </c>
      <c r="P128" s="42">
        <v>10</v>
      </c>
      <c r="Q128" s="158">
        <f t="shared" si="2"/>
        <v>0</v>
      </c>
      <c r="R128" s="261"/>
      <c r="S128" s="261"/>
      <c r="T128" s="261"/>
      <c r="U128" s="261"/>
    </row>
    <row r="129" spans="1:21" ht="15.6" customHeight="1">
      <c r="A129" s="74">
        <v>43635</v>
      </c>
      <c r="B129" s="263">
        <v>1209896</v>
      </c>
      <c r="C129" s="261" t="s">
        <v>1011</v>
      </c>
      <c r="D129" s="263" t="s">
        <v>1416</v>
      </c>
      <c r="E129" s="263">
        <v>66</v>
      </c>
      <c r="F129" s="263" t="s">
        <v>1013</v>
      </c>
      <c r="G129" s="76" t="s">
        <v>1417</v>
      </c>
      <c r="H129" s="77" t="s">
        <v>1159</v>
      </c>
      <c r="I129" s="137" t="s">
        <v>1418</v>
      </c>
      <c r="J129" s="261" t="s">
        <v>1034</v>
      </c>
      <c r="K129" s="121">
        <v>3.9</v>
      </c>
      <c r="L129" s="121">
        <v>0.94399999999999995</v>
      </c>
      <c r="M129" s="121">
        <v>38</v>
      </c>
      <c r="N129" s="122">
        <v>35.872</v>
      </c>
      <c r="O129" s="129">
        <v>25.872</v>
      </c>
      <c r="P129" s="42">
        <v>10</v>
      </c>
      <c r="Q129" s="158">
        <f t="shared" si="2"/>
        <v>0</v>
      </c>
      <c r="R129" s="261"/>
      <c r="S129" s="261">
        <v>20191023</v>
      </c>
      <c r="T129" s="261"/>
      <c r="U129" s="261"/>
    </row>
    <row r="130" spans="1:21" ht="15.6" customHeight="1">
      <c r="A130" s="109">
        <v>43669</v>
      </c>
      <c r="B130" s="110">
        <v>1219646</v>
      </c>
      <c r="C130" s="61" t="s">
        <v>1011</v>
      </c>
      <c r="D130" s="111" t="s">
        <v>1419</v>
      </c>
      <c r="E130" s="110">
        <v>69</v>
      </c>
      <c r="F130" s="112" t="s">
        <v>1021</v>
      </c>
      <c r="G130" s="111" t="s">
        <v>1420</v>
      </c>
      <c r="H130" s="113" t="s">
        <v>1049</v>
      </c>
      <c r="I130" s="61" t="s">
        <v>1421</v>
      </c>
      <c r="J130" s="261" t="s">
        <v>370</v>
      </c>
      <c r="K130" s="42">
        <v>3.4</v>
      </c>
      <c r="L130" s="42">
        <v>0.93200000000000005</v>
      </c>
      <c r="M130" s="42">
        <v>43</v>
      </c>
      <c r="N130" s="119">
        <v>40.076000000000001</v>
      </c>
      <c r="O130" s="131">
        <v>30.076000000000001</v>
      </c>
      <c r="P130" s="42">
        <v>10</v>
      </c>
      <c r="Q130" s="250">
        <f t="shared" si="2"/>
        <v>0</v>
      </c>
      <c r="R130" s="261"/>
      <c r="S130" s="261">
        <v>20191023</v>
      </c>
      <c r="T130" s="261"/>
      <c r="U130" s="261"/>
    </row>
    <row r="131" spans="1:21" ht="15.6" customHeight="1">
      <c r="A131" s="74">
        <v>43668</v>
      </c>
      <c r="B131" s="263">
        <v>1218661</v>
      </c>
      <c r="C131" s="261" t="s">
        <v>1011</v>
      </c>
      <c r="D131" s="262" t="s">
        <v>1422</v>
      </c>
      <c r="E131" s="263">
        <v>65</v>
      </c>
      <c r="F131" s="79" t="s">
        <v>1013</v>
      </c>
      <c r="G131" s="262" t="s">
        <v>1423</v>
      </c>
      <c r="H131" s="77" t="s">
        <v>1037</v>
      </c>
      <c r="I131" s="136" t="s">
        <v>1424</v>
      </c>
      <c r="J131" s="261" t="s">
        <v>1034</v>
      </c>
      <c r="K131" s="42">
        <v>3.3</v>
      </c>
      <c r="L131" s="42">
        <v>0.93</v>
      </c>
      <c r="M131" s="42">
        <v>36</v>
      </c>
      <c r="N131" s="119">
        <v>33.480000000000004</v>
      </c>
      <c r="O131" s="127">
        <f>MIN(40,N131-10,4*N131/K131)</f>
        <v>23.480000000000004</v>
      </c>
      <c r="P131" s="42">
        <v>10</v>
      </c>
      <c r="Q131" s="158">
        <f t="shared" si="2"/>
        <v>0</v>
      </c>
      <c r="R131" s="261"/>
      <c r="S131" s="261">
        <v>20191023</v>
      </c>
      <c r="T131" s="261"/>
      <c r="U131" s="261"/>
    </row>
    <row r="132" spans="1:21" ht="15.6" customHeight="1">
      <c r="A132" s="214">
        <v>43546</v>
      </c>
      <c r="B132" s="83" t="s">
        <v>1425</v>
      </c>
      <c r="C132" s="261" t="s">
        <v>1011</v>
      </c>
      <c r="D132" s="83" t="s">
        <v>1426</v>
      </c>
      <c r="E132" s="65"/>
      <c r="F132" s="65"/>
      <c r="G132" s="83" t="s">
        <v>1425</v>
      </c>
      <c r="H132" s="231" t="s">
        <v>1134</v>
      </c>
      <c r="I132" s="120" t="s">
        <v>1427</v>
      </c>
      <c r="J132" s="261" t="s">
        <v>1034</v>
      </c>
      <c r="K132" s="120">
        <v>2.4</v>
      </c>
      <c r="L132" s="42">
        <v>0.92800000000000005</v>
      </c>
      <c r="M132" s="42">
        <v>46</v>
      </c>
      <c r="N132" s="119">
        <v>42.7</v>
      </c>
      <c r="O132" s="128">
        <v>32.700000000000003</v>
      </c>
      <c r="P132" s="42">
        <v>10</v>
      </c>
      <c r="Q132" s="93">
        <v>0</v>
      </c>
      <c r="R132" s="261"/>
      <c r="S132" s="261">
        <v>20191023</v>
      </c>
      <c r="T132" s="261"/>
      <c r="U132" s="261"/>
    </row>
    <row r="133" spans="1:21" ht="15.6" customHeight="1">
      <c r="A133" s="74">
        <v>43700</v>
      </c>
      <c r="B133" s="263">
        <v>1227445</v>
      </c>
      <c r="C133" s="261" t="s">
        <v>1011</v>
      </c>
      <c r="D133" s="79" t="s">
        <v>1428</v>
      </c>
      <c r="E133" s="263">
        <v>52</v>
      </c>
      <c r="F133" s="79" t="s">
        <v>1021</v>
      </c>
      <c r="G133" s="156" t="s">
        <v>1429</v>
      </c>
      <c r="H133" s="77" t="s">
        <v>1015</v>
      </c>
      <c r="I133" s="153" t="s">
        <v>1430</v>
      </c>
      <c r="J133" s="261" t="s">
        <v>1098</v>
      </c>
      <c r="K133" s="208">
        <v>3.5</v>
      </c>
      <c r="L133" s="208">
        <v>0.92400000000000004</v>
      </c>
      <c r="M133" s="210">
        <v>54</v>
      </c>
      <c r="N133" s="119">
        <v>49.896000000000001</v>
      </c>
      <c r="O133" s="127">
        <v>35</v>
      </c>
      <c r="P133" s="42">
        <v>10</v>
      </c>
      <c r="Q133" s="158">
        <f>N133-O133-P133</f>
        <v>4.8960000000000008</v>
      </c>
      <c r="R133" s="261"/>
      <c r="S133" s="261"/>
      <c r="T133" s="261"/>
      <c r="U133" s="261"/>
    </row>
    <row r="134" spans="1:21" ht="15.6" customHeight="1">
      <c r="A134" s="74">
        <v>43732</v>
      </c>
      <c r="B134" s="263">
        <v>1234850</v>
      </c>
      <c r="C134" s="261" t="s">
        <v>1011</v>
      </c>
      <c r="D134" s="263" t="s">
        <v>1431</v>
      </c>
      <c r="E134" s="263">
        <v>63</v>
      </c>
      <c r="F134" s="263" t="s">
        <v>1013</v>
      </c>
      <c r="G134" s="262" t="s">
        <v>1432</v>
      </c>
      <c r="H134" s="77" t="s">
        <v>1015</v>
      </c>
      <c r="I134" s="153" t="s">
        <v>1433</v>
      </c>
      <c r="J134" s="261" t="s">
        <v>370</v>
      </c>
      <c r="K134" s="208">
        <v>4.7</v>
      </c>
      <c r="L134" s="208">
        <v>0.9</v>
      </c>
      <c r="M134" s="210">
        <v>43</v>
      </c>
      <c r="N134" s="119">
        <v>38.700000000000003</v>
      </c>
      <c r="O134" s="127">
        <v>28</v>
      </c>
      <c r="P134" s="42">
        <v>10</v>
      </c>
      <c r="Q134" s="158">
        <f>N134-O134-P134</f>
        <v>0.70000000000000284</v>
      </c>
      <c r="R134" s="261"/>
      <c r="S134" s="261">
        <v>20191212</v>
      </c>
      <c r="T134" s="261"/>
      <c r="U134" s="261"/>
    </row>
    <row r="135" spans="1:21" ht="15.6" customHeight="1">
      <c r="A135" s="65"/>
      <c r="B135" s="83" t="s">
        <v>1434</v>
      </c>
      <c r="C135" s="261" t="s">
        <v>1011</v>
      </c>
      <c r="D135" s="83" t="s">
        <v>1435</v>
      </c>
      <c r="E135" s="65"/>
      <c r="F135" s="65"/>
      <c r="G135" s="83" t="s">
        <v>1434</v>
      </c>
      <c r="H135" s="231" t="s">
        <v>1045</v>
      </c>
      <c r="I135" s="120" t="s">
        <v>1436</v>
      </c>
      <c r="J135" s="261" t="s">
        <v>1034</v>
      </c>
      <c r="K135" s="120">
        <v>3.4</v>
      </c>
      <c r="L135" s="42">
        <v>0.89600000000000002</v>
      </c>
      <c r="M135" s="42">
        <v>42</v>
      </c>
      <c r="N135" s="119">
        <v>37.6</v>
      </c>
      <c r="O135" s="127">
        <v>27.6</v>
      </c>
      <c r="P135" s="42">
        <v>10</v>
      </c>
      <c r="Q135" s="93">
        <v>0</v>
      </c>
      <c r="R135" s="261"/>
      <c r="S135" s="261">
        <v>20191023</v>
      </c>
      <c r="T135" s="261"/>
      <c r="U135" s="261"/>
    </row>
    <row r="136" spans="1:21" ht="15.6" customHeight="1">
      <c r="A136" s="74">
        <v>43760</v>
      </c>
      <c r="B136" s="263">
        <v>1240471</v>
      </c>
      <c r="C136" s="159" t="s">
        <v>1093</v>
      </c>
      <c r="D136" s="263" t="s">
        <v>1437</v>
      </c>
      <c r="E136" s="263">
        <v>41</v>
      </c>
      <c r="F136" s="263" t="s">
        <v>20</v>
      </c>
      <c r="G136" s="263" t="s">
        <v>1438</v>
      </c>
      <c r="H136" s="91" t="s">
        <v>1096</v>
      </c>
      <c r="I136" s="153" t="s">
        <v>1439</v>
      </c>
      <c r="J136" s="204" t="s">
        <v>1098</v>
      </c>
      <c r="K136" s="42">
        <v>4</v>
      </c>
      <c r="L136" s="42">
        <v>0.89600000000000002</v>
      </c>
      <c r="M136" s="42">
        <v>58</v>
      </c>
      <c r="N136" s="119">
        <v>51.968000000000004</v>
      </c>
      <c r="O136" s="128">
        <f>MIN(30,N136-15)</f>
        <v>30</v>
      </c>
      <c r="P136" s="42">
        <v>10</v>
      </c>
      <c r="Q136" s="93">
        <f t="shared" ref="Q136:Q142" si="3">N136-O136-P136</f>
        <v>11.968000000000004</v>
      </c>
      <c r="R136" s="261"/>
      <c r="S136" s="261"/>
      <c r="T136" s="261"/>
      <c r="U136" s="261"/>
    </row>
    <row r="137" spans="1:21" ht="15.75" customHeight="1">
      <c r="A137" s="74">
        <v>43770</v>
      </c>
      <c r="B137" s="263">
        <v>1243278</v>
      </c>
      <c r="C137" s="159" t="s">
        <v>1093</v>
      </c>
      <c r="D137" s="262" t="s">
        <v>1440</v>
      </c>
      <c r="E137" s="263">
        <v>64</v>
      </c>
      <c r="F137" s="263" t="s">
        <v>1021</v>
      </c>
      <c r="G137" s="263" t="s">
        <v>1441</v>
      </c>
      <c r="H137" s="91" t="s">
        <v>1096</v>
      </c>
      <c r="I137" s="153" t="s">
        <v>1442</v>
      </c>
      <c r="J137" s="204" t="s">
        <v>1098</v>
      </c>
      <c r="K137" s="42">
        <v>4</v>
      </c>
      <c r="L137" s="42">
        <v>0.89600000000000002</v>
      </c>
      <c r="M137" s="42">
        <v>57</v>
      </c>
      <c r="N137" s="119">
        <v>51.072000000000003</v>
      </c>
      <c r="O137" s="128">
        <f>MIN(30,N137-15)</f>
        <v>30</v>
      </c>
      <c r="P137" s="42">
        <v>10</v>
      </c>
      <c r="Q137" s="93">
        <f t="shared" si="3"/>
        <v>11.072000000000003</v>
      </c>
      <c r="R137" s="261"/>
      <c r="S137" s="261">
        <v>20191212</v>
      </c>
      <c r="T137" s="261"/>
      <c r="U137" s="261"/>
    </row>
    <row r="138" spans="1:21" ht="15.6" customHeight="1">
      <c r="A138" s="74">
        <v>43683</v>
      </c>
      <c r="B138" s="263">
        <v>1223217</v>
      </c>
      <c r="C138" s="261" t="s">
        <v>1011</v>
      </c>
      <c r="D138" s="79" t="s">
        <v>1443</v>
      </c>
      <c r="E138" s="263">
        <v>48</v>
      </c>
      <c r="F138" s="79" t="s">
        <v>1013</v>
      </c>
      <c r="G138" s="262" t="s">
        <v>1444</v>
      </c>
      <c r="H138" s="77" t="s">
        <v>1049</v>
      </c>
      <c r="I138" s="135" t="s">
        <v>1445</v>
      </c>
      <c r="J138" s="261" t="s">
        <v>370</v>
      </c>
      <c r="K138" s="42">
        <v>3.5</v>
      </c>
      <c r="L138" s="42">
        <v>0.86799999999999999</v>
      </c>
      <c r="M138" s="42">
        <v>43</v>
      </c>
      <c r="N138" s="138">
        <v>37.323999999999998</v>
      </c>
      <c r="O138" s="127">
        <v>25</v>
      </c>
      <c r="P138" s="42">
        <v>10</v>
      </c>
      <c r="Q138" s="93">
        <f t="shared" si="3"/>
        <v>2.3239999999999981</v>
      </c>
      <c r="R138" s="261"/>
      <c r="S138" s="261"/>
      <c r="T138" s="261"/>
      <c r="U138" s="261"/>
    </row>
    <row r="139" spans="1:21" ht="15.6" customHeight="1">
      <c r="A139" s="74">
        <v>43665</v>
      </c>
      <c r="B139" s="263">
        <v>1218898</v>
      </c>
      <c r="C139" s="261" t="s">
        <v>1011</v>
      </c>
      <c r="D139" s="262" t="s">
        <v>1446</v>
      </c>
      <c r="E139" s="263">
        <v>38</v>
      </c>
      <c r="F139" s="262" t="s">
        <v>1021</v>
      </c>
      <c r="G139" s="262" t="s">
        <v>1447</v>
      </c>
      <c r="H139" s="77" t="s">
        <v>1037</v>
      </c>
      <c r="I139" s="136" t="s">
        <v>1448</v>
      </c>
      <c r="J139" s="261" t="s">
        <v>1034</v>
      </c>
      <c r="K139" s="42">
        <v>4.2</v>
      </c>
      <c r="L139" s="42">
        <v>0.86599999999999999</v>
      </c>
      <c r="M139" s="42">
        <v>36</v>
      </c>
      <c r="N139" s="119">
        <v>31.175999999999998</v>
      </c>
      <c r="O139" s="127">
        <f>MIN(40,N139-10,4*N139/K139)</f>
        <v>21.175999999999998</v>
      </c>
      <c r="P139" s="42">
        <v>10</v>
      </c>
      <c r="Q139" s="93">
        <f t="shared" si="3"/>
        <v>0</v>
      </c>
      <c r="R139" s="261"/>
      <c r="S139" s="261">
        <v>20191023</v>
      </c>
      <c r="T139" s="261"/>
      <c r="U139" s="261"/>
    </row>
    <row r="140" spans="1:21" ht="15.6" customHeight="1">
      <c r="A140" s="214">
        <v>43549</v>
      </c>
      <c r="B140" s="83" t="s">
        <v>1449</v>
      </c>
      <c r="C140" s="261" t="s">
        <v>1011</v>
      </c>
      <c r="D140" s="83" t="s">
        <v>1450</v>
      </c>
      <c r="E140" s="65"/>
      <c r="F140" s="65"/>
      <c r="G140" s="83" t="s">
        <v>1449</v>
      </c>
      <c r="H140" s="231" t="s">
        <v>1134</v>
      </c>
      <c r="I140" s="120" t="s">
        <v>1451</v>
      </c>
      <c r="J140" s="261" t="s">
        <v>1034</v>
      </c>
      <c r="K140" s="120">
        <v>2</v>
      </c>
      <c r="L140" s="42">
        <v>0.86399999999999999</v>
      </c>
      <c r="M140" s="42">
        <v>42</v>
      </c>
      <c r="N140" s="119">
        <v>36.299999999999997</v>
      </c>
      <c r="O140" s="128">
        <v>26.299999999999997</v>
      </c>
      <c r="P140" s="42">
        <v>10</v>
      </c>
      <c r="Q140" s="93">
        <f t="shared" si="3"/>
        <v>0</v>
      </c>
      <c r="R140" s="261"/>
      <c r="S140" s="261">
        <v>20191023</v>
      </c>
      <c r="T140" s="261"/>
      <c r="U140" s="261"/>
    </row>
    <row r="141" spans="1:21" ht="15.6" customHeight="1">
      <c r="A141" s="74">
        <v>43763</v>
      </c>
      <c r="B141" s="263">
        <v>1241678</v>
      </c>
      <c r="C141" s="159" t="s">
        <v>1093</v>
      </c>
      <c r="D141" s="263" t="s">
        <v>1452</v>
      </c>
      <c r="E141" s="263">
        <v>68</v>
      </c>
      <c r="F141" s="263" t="s">
        <v>20</v>
      </c>
      <c r="G141" s="263" t="s">
        <v>1453</v>
      </c>
      <c r="H141" s="91" t="s">
        <v>1096</v>
      </c>
      <c r="I141" s="153" t="s">
        <v>1454</v>
      </c>
      <c r="J141" s="204" t="s">
        <v>1098</v>
      </c>
      <c r="K141" s="42">
        <v>4</v>
      </c>
      <c r="L141" s="42">
        <v>0.86</v>
      </c>
      <c r="M141" s="42">
        <v>58</v>
      </c>
      <c r="N141" s="119">
        <v>49.88</v>
      </c>
      <c r="O141" s="128">
        <f>MIN(30,N141-15)</f>
        <v>30</v>
      </c>
      <c r="P141" s="42">
        <v>10</v>
      </c>
      <c r="Q141" s="93">
        <f t="shared" si="3"/>
        <v>9.8800000000000026</v>
      </c>
      <c r="R141" s="261"/>
      <c r="S141" s="261"/>
      <c r="T141" s="261"/>
      <c r="U141" s="261"/>
    </row>
    <row r="142" spans="1:21" ht="15.6" customHeight="1">
      <c r="A142" s="74">
        <v>43725</v>
      </c>
      <c r="B142" s="263">
        <v>1333237</v>
      </c>
      <c r="C142" s="134" t="s">
        <v>1011</v>
      </c>
      <c r="D142" s="263" t="s">
        <v>1455</v>
      </c>
      <c r="E142" s="263">
        <v>48</v>
      </c>
      <c r="F142" s="263" t="s">
        <v>1013</v>
      </c>
      <c r="G142" s="156" t="s">
        <v>1456</v>
      </c>
      <c r="H142" s="77" t="s">
        <v>1015</v>
      </c>
      <c r="I142" s="153" t="s">
        <v>1457</v>
      </c>
      <c r="J142" s="134" t="s">
        <v>1098</v>
      </c>
      <c r="K142" s="208">
        <v>3.6</v>
      </c>
      <c r="L142" s="208">
        <v>0.85599999999999998</v>
      </c>
      <c r="M142" s="210">
        <v>51</v>
      </c>
      <c r="N142" s="119">
        <v>43.655999999999999</v>
      </c>
      <c r="O142" s="128">
        <f>MIN(40,N142-10)</f>
        <v>33.655999999999999</v>
      </c>
      <c r="P142" s="42">
        <v>10</v>
      </c>
      <c r="Q142" s="93">
        <f t="shared" si="3"/>
        <v>0</v>
      </c>
      <c r="R142" s="261"/>
      <c r="S142" s="261"/>
      <c r="T142" s="261"/>
      <c r="U142" s="261"/>
    </row>
    <row r="143" spans="1:21" ht="15.75" customHeight="1">
      <c r="A143" s="65"/>
      <c r="B143" s="41" t="s">
        <v>1458</v>
      </c>
      <c r="C143" s="261" t="s">
        <v>1011</v>
      </c>
      <c r="D143" s="45" t="s">
        <v>1374</v>
      </c>
      <c r="E143" s="45">
        <v>75</v>
      </c>
      <c r="F143" s="45" t="s">
        <v>1284</v>
      </c>
      <c r="G143" s="41" t="s">
        <v>1458</v>
      </c>
      <c r="H143" s="231" t="s">
        <v>1045</v>
      </c>
      <c r="I143" s="44" t="s">
        <v>1459</v>
      </c>
      <c r="J143" s="261" t="s">
        <v>1034</v>
      </c>
      <c r="K143" s="44">
        <v>1.9</v>
      </c>
      <c r="L143" s="42">
        <v>0.84599999999999997</v>
      </c>
      <c r="M143" s="42">
        <v>51.3</v>
      </c>
      <c r="N143" s="119">
        <v>43.399799999999999</v>
      </c>
      <c r="O143" s="128">
        <v>15</v>
      </c>
      <c r="P143" s="42">
        <v>10</v>
      </c>
      <c r="Q143" s="93">
        <v>18.399799999999999</v>
      </c>
      <c r="R143" s="261"/>
      <c r="S143" s="26"/>
      <c r="T143" s="261"/>
      <c r="U143" s="261">
        <v>120</v>
      </c>
    </row>
    <row r="144" spans="1:21" ht="15.6" customHeight="1">
      <c r="A144" s="74">
        <v>43767</v>
      </c>
      <c r="B144" s="263">
        <v>1242329</v>
      </c>
      <c r="C144" s="159" t="s">
        <v>1093</v>
      </c>
      <c r="D144" s="263" t="s">
        <v>1460</v>
      </c>
      <c r="E144" s="263">
        <v>61</v>
      </c>
      <c r="F144" s="263" t="s">
        <v>20</v>
      </c>
      <c r="G144" s="263" t="s">
        <v>1461</v>
      </c>
      <c r="H144" s="91" t="s">
        <v>1096</v>
      </c>
      <c r="I144" s="153" t="s">
        <v>1462</v>
      </c>
      <c r="J144" s="204" t="s">
        <v>1098</v>
      </c>
      <c r="K144" s="42">
        <v>3.5</v>
      </c>
      <c r="L144" s="42">
        <v>0.84</v>
      </c>
      <c r="M144" s="42">
        <v>58</v>
      </c>
      <c r="N144" s="119">
        <v>48.72</v>
      </c>
      <c r="O144" s="128">
        <f>MIN(30,N144-15)</f>
        <v>30</v>
      </c>
      <c r="P144" s="42">
        <v>10</v>
      </c>
      <c r="Q144" s="93">
        <f t="shared" ref="Q144:Q153" si="4">N144-O144-P144</f>
        <v>8.7199999999999989</v>
      </c>
      <c r="R144" s="261"/>
      <c r="S144" s="261"/>
      <c r="T144" s="261"/>
      <c r="U144" s="261"/>
    </row>
    <row r="145" spans="1:19" ht="15.6" customHeight="1">
      <c r="A145" s="74">
        <v>43704</v>
      </c>
      <c r="B145" s="263">
        <v>1228272</v>
      </c>
      <c r="C145" s="134" t="s">
        <v>1011</v>
      </c>
      <c r="D145" s="79" t="s">
        <v>1463</v>
      </c>
      <c r="E145" s="263">
        <v>41</v>
      </c>
      <c r="F145" s="79" t="s">
        <v>1013</v>
      </c>
      <c r="G145" s="156" t="s">
        <v>1464</v>
      </c>
      <c r="H145" s="77" t="s">
        <v>1015</v>
      </c>
      <c r="I145" s="153" t="s">
        <v>1465</v>
      </c>
      <c r="J145" s="261" t="s">
        <v>1098</v>
      </c>
      <c r="K145" s="208">
        <v>3.9</v>
      </c>
      <c r="L145" s="208">
        <v>0.82</v>
      </c>
      <c r="M145" s="210">
        <v>52</v>
      </c>
      <c r="N145" s="119">
        <v>42.64</v>
      </c>
      <c r="O145" s="127">
        <v>32</v>
      </c>
      <c r="P145" s="42">
        <v>10</v>
      </c>
      <c r="Q145" s="93">
        <f t="shared" si="4"/>
        <v>0.64000000000000057</v>
      </c>
      <c r="R145" s="261"/>
      <c r="S145" s="261">
        <v>20191212</v>
      </c>
    </row>
    <row r="146" spans="1:19" ht="15.6" customHeight="1">
      <c r="A146" s="213">
        <v>43634</v>
      </c>
      <c r="B146" s="83">
        <v>1202464</v>
      </c>
      <c r="C146" s="261" t="s">
        <v>1011</v>
      </c>
      <c r="D146" s="65" t="s">
        <v>1466</v>
      </c>
      <c r="E146" s="65">
        <v>62</v>
      </c>
      <c r="F146" s="65" t="s">
        <v>20</v>
      </c>
      <c r="G146" s="83" t="s">
        <v>1467</v>
      </c>
      <c r="H146" s="231" t="s">
        <v>1041</v>
      </c>
      <c r="I146" s="44" t="s">
        <v>1468</v>
      </c>
      <c r="J146" s="261" t="s">
        <v>1034</v>
      </c>
      <c r="K146" s="44">
        <v>4.0999999999999996</v>
      </c>
      <c r="L146" s="42">
        <v>0.81799999999999995</v>
      </c>
      <c r="M146" s="42">
        <v>36</v>
      </c>
      <c r="N146" s="119">
        <v>29.447999999999997</v>
      </c>
      <c r="O146" s="129">
        <v>19.447999999999997</v>
      </c>
      <c r="P146" s="42">
        <v>10</v>
      </c>
      <c r="Q146" s="158">
        <f t="shared" si="4"/>
        <v>0</v>
      </c>
      <c r="R146" s="261" t="s">
        <v>1469</v>
      </c>
      <c r="S146" s="261"/>
    </row>
    <row r="147" spans="1:19" ht="15.6" customHeight="1">
      <c r="A147" s="74">
        <v>43672</v>
      </c>
      <c r="B147" s="263">
        <v>1220611</v>
      </c>
      <c r="C147" s="261" t="s">
        <v>1011</v>
      </c>
      <c r="D147" s="262" t="s">
        <v>1470</v>
      </c>
      <c r="E147" s="263">
        <v>56</v>
      </c>
      <c r="F147" s="262" t="s">
        <v>1021</v>
      </c>
      <c r="G147" s="262" t="s">
        <v>1471</v>
      </c>
      <c r="H147" s="77" t="s">
        <v>1049</v>
      </c>
      <c r="I147" s="135" t="s">
        <v>1472</v>
      </c>
      <c r="J147" s="261" t="s">
        <v>370</v>
      </c>
      <c r="K147" s="42">
        <v>4.5</v>
      </c>
      <c r="L147" s="42">
        <v>0.81</v>
      </c>
      <c r="M147" s="42">
        <v>43</v>
      </c>
      <c r="N147" s="119">
        <v>34.830000000000005</v>
      </c>
      <c r="O147" s="127">
        <f>MIN(40,N147-10,4*N147/K147)</f>
        <v>24.830000000000005</v>
      </c>
      <c r="P147" s="42">
        <v>10</v>
      </c>
      <c r="Q147" s="158">
        <f t="shared" si="4"/>
        <v>0</v>
      </c>
      <c r="R147" s="261"/>
      <c r="S147" s="261"/>
    </row>
    <row r="148" spans="1:19" ht="15.75" customHeight="1">
      <c r="A148" s="74">
        <v>43704</v>
      </c>
      <c r="B148" s="263">
        <v>1228349</v>
      </c>
      <c r="C148" s="261" t="s">
        <v>1011</v>
      </c>
      <c r="D148" s="79" t="s">
        <v>1473</v>
      </c>
      <c r="E148" s="263">
        <v>55</v>
      </c>
      <c r="F148" s="79" t="s">
        <v>1013</v>
      </c>
      <c r="G148" s="156" t="s">
        <v>1474</v>
      </c>
      <c r="H148" s="77" t="s">
        <v>1015</v>
      </c>
      <c r="I148" s="153" t="s">
        <v>1475</v>
      </c>
      <c r="J148" s="261" t="s">
        <v>1098</v>
      </c>
      <c r="K148" s="208">
        <v>4</v>
      </c>
      <c r="L148" s="208">
        <v>0.79800000000000004</v>
      </c>
      <c r="M148" s="210">
        <v>54</v>
      </c>
      <c r="N148" s="119">
        <v>43.091999999999999</v>
      </c>
      <c r="O148" s="127">
        <v>30</v>
      </c>
      <c r="P148" s="42">
        <v>10</v>
      </c>
      <c r="Q148" s="158">
        <f t="shared" si="4"/>
        <v>3.0919999999999987</v>
      </c>
      <c r="R148" s="261"/>
      <c r="S148" s="261">
        <v>20191212</v>
      </c>
    </row>
    <row r="149" spans="1:19" ht="15.6" customHeight="1">
      <c r="A149" s="74">
        <v>43774</v>
      </c>
      <c r="B149" s="263">
        <v>1244241</v>
      </c>
      <c r="C149" s="159" t="s">
        <v>1093</v>
      </c>
      <c r="D149" s="262" t="s">
        <v>1476</v>
      </c>
      <c r="E149" s="263">
        <v>75</v>
      </c>
      <c r="F149" s="263" t="s">
        <v>20</v>
      </c>
      <c r="G149" s="263" t="s">
        <v>1477</v>
      </c>
      <c r="H149" s="91" t="s">
        <v>1096</v>
      </c>
      <c r="I149" s="153" t="s">
        <v>1478</v>
      </c>
      <c r="J149" s="144" t="s">
        <v>1098</v>
      </c>
      <c r="K149" s="42">
        <v>4</v>
      </c>
      <c r="L149" s="42">
        <v>0.78600000000000003</v>
      </c>
      <c r="M149" s="42">
        <v>60</v>
      </c>
      <c r="N149" s="119">
        <v>47.160000000000004</v>
      </c>
      <c r="O149" s="128">
        <f>MIN(30,N149-15)</f>
        <v>30</v>
      </c>
      <c r="P149" s="42">
        <v>10</v>
      </c>
      <c r="Q149" s="93">
        <f t="shared" si="4"/>
        <v>7.1600000000000037</v>
      </c>
      <c r="R149" s="261"/>
      <c r="S149" s="261"/>
    </row>
    <row r="150" spans="1:19" ht="15.6" customHeight="1">
      <c r="A150" s="74">
        <v>43665</v>
      </c>
      <c r="B150" s="263">
        <v>1218743</v>
      </c>
      <c r="C150" s="261" t="s">
        <v>1011</v>
      </c>
      <c r="D150" s="262" t="s">
        <v>1479</v>
      </c>
      <c r="E150" s="263">
        <v>77</v>
      </c>
      <c r="F150" s="79" t="s">
        <v>1013</v>
      </c>
      <c r="G150" s="262" t="s">
        <v>1480</v>
      </c>
      <c r="H150" s="77" t="s">
        <v>1037</v>
      </c>
      <c r="I150" s="88" t="s">
        <v>1481</v>
      </c>
      <c r="J150" s="261" t="s">
        <v>1034</v>
      </c>
      <c r="K150" s="42">
        <v>4.0999999999999996</v>
      </c>
      <c r="L150" s="42">
        <v>0.752</v>
      </c>
      <c r="M150" s="42">
        <v>36</v>
      </c>
      <c r="N150" s="119">
        <v>27.071999999999999</v>
      </c>
      <c r="O150" s="127">
        <f>MIN(40,N150-10,4*N150/K150)</f>
        <v>17.071999999999999</v>
      </c>
      <c r="P150" s="42">
        <v>10</v>
      </c>
      <c r="Q150" s="158">
        <f t="shared" si="4"/>
        <v>0</v>
      </c>
      <c r="R150" s="261"/>
      <c r="S150" s="261">
        <v>20191023</v>
      </c>
    </row>
    <row r="151" spans="1:19" ht="15.75" customHeight="1">
      <c r="A151" s="74">
        <v>43686</v>
      </c>
      <c r="B151" s="263">
        <v>1223959</v>
      </c>
      <c r="C151" s="261" t="s">
        <v>1011</v>
      </c>
      <c r="D151" s="79" t="s">
        <v>1482</v>
      </c>
      <c r="E151" s="263">
        <v>67</v>
      </c>
      <c r="F151" s="79" t="s">
        <v>1013</v>
      </c>
      <c r="G151" s="262" t="s">
        <v>1483</v>
      </c>
      <c r="H151" s="77" t="s">
        <v>1049</v>
      </c>
      <c r="I151" s="61" t="s">
        <v>1484</v>
      </c>
      <c r="J151" s="261" t="s">
        <v>370</v>
      </c>
      <c r="K151" s="42">
        <v>3.3</v>
      </c>
      <c r="L151" s="42">
        <v>0.752</v>
      </c>
      <c r="M151" s="42">
        <v>43</v>
      </c>
      <c r="N151" s="138">
        <v>32.335999999999999</v>
      </c>
      <c r="O151" s="127">
        <v>20</v>
      </c>
      <c r="P151" s="42">
        <v>10</v>
      </c>
      <c r="Q151" s="158">
        <f t="shared" si="4"/>
        <v>2.3359999999999985</v>
      </c>
      <c r="R151" s="261"/>
      <c r="S151" s="261">
        <v>20191023</v>
      </c>
    </row>
    <row r="152" spans="1:19" ht="15.6" customHeight="1">
      <c r="A152" s="74">
        <v>43714</v>
      </c>
      <c r="B152" s="263">
        <v>1230750</v>
      </c>
      <c r="C152" s="134" t="s">
        <v>1011</v>
      </c>
      <c r="D152" s="263" t="s">
        <v>1485</v>
      </c>
      <c r="E152" s="263">
        <v>48</v>
      </c>
      <c r="F152" s="263" t="s">
        <v>1013</v>
      </c>
      <c r="G152" s="156" t="s">
        <v>1486</v>
      </c>
      <c r="H152" s="77" t="s">
        <v>1015</v>
      </c>
      <c r="I152" s="153" t="s">
        <v>1487</v>
      </c>
      <c r="J152" s="134" t="s">
        <v>1098</v>
      </c>
      <c r="K152" s="208">
        <v>3.4</v>
      </c>
      <c r="L152" s="208">
        <v>0.72599999999999998</v>
      </c>
      <c r="M152" s="210">
        <v>55</v>
      </c>
      <c r="N152" s="119">
        <v>39.93</v>
      </c>
      <c r="O152" s="128">
        <f>MIN(40,N152-10)</f>
        <v>29.93</v>
      </c>
      <c r="P152" s="242">
        <v>8.5450199999999992</v>
      </c>
      <c r="Q152" s="93">
        <f t="shared" si="4"/>
        <v>1.4549800000000008</v>
      </c>
      <c r="R152" s="261"/>
      <c r="S152" s="261">
        <v>20191212</v>
      </c>
    </row>
    <row r="153" spans="1:19" ht="15.6" customHeight="1">
      <c r="A153" s="213">
        <v>43634</v>
      </c>
      <c r="B153" s="83">
        <v>1210517</v>
      </c>
      <c r="C153" s="261" t="s">
        <v>1011</v>
      </c>
      <c r="D153" s="65" t="s">
        <v>1488</v>
      </c>
      <c r="E153" s="65">
        <v>59</v>
      </c>
      <c r="F153" s="65" t="s">
        <v>41</v>
      </c>
      <c r="G153" s="83" t="s">
        <v>1489</v>
      </c>
      <c r="H153" s="231" t="s">
        <v>1041</v>
      </c>
      <c r="I153" s="44" t="s">
        <v>1490</v>
      </c>
      <c r="J153" s="261" t="s">
        <v>1034</v>
      </c>
      <c r="K153" s="44">
        <v>3.4</v>
      </c>
      <c r="L153" s="42">
        <v>0.72</v>
      </c>
      <c r="M153" s="42">
        <v>36</v>
      </c>
      <c r="N153" s="119">
        <v>25.919999999999998</v>
      </c>
      <c r="O153" s="129">
        <v>15.919999999999998</v>
      </c>
      <c r="P153" s="42">
        <v>10</v>
      </c>
      <c r="Q153" s="158">
        <f t="shared" si="4"/>
        <v>0</v>
      </c>
      <c r="R153" s="261" t="s">
        <v>1469</v>
      </c>
      <c r="S153" s="261" t="s">
        <v>371</v>
      </c>
    </row>
    <row r="154" spans="1:19" ht="15.75" customHeight="1">
      <c r="A154" s="214">
        <v>43546</v>
      </c>
      <c r="B154" s="83" t="s">
        <v>1491</v>
      </c>
      <c r="C154" s="261" t="s">
        <v>1011</v>
      </c>
      <c r="D154" s="83" t="s">
        <v>1492</v>
      </c>
      <c r="E154" s="65"/>
      <c r="F154" s="65"/>
      <c r="G154" s="83" t="s">
        <v>1491</v>
      </c>
      <c r="H154" s="231" t="s">
        <v>1134</v>
      </c>
      <c r="I154" s="120" t="s">
        <v>1493</v>
      </c>
      <c r="J154" s="261" t="s">
        <v>1034</v>
      </c>
      <c r="K154" s="120">
        <v>2</v>
      </c>
      <c r="L154" s="42">
        <v>0.71799999999999997</v>
      </c>
      <c r="M154" s="42">
        <v>46</v>
      </c>
      <c r="N154" s="119">
        <v>33</v>
      </c>
      <c r="O154" s="128">
        <v>23</v>
      </c>
      <c r="P154" s="42">
        <v>10</v>
      </c>
      <c r="Q154" s="93">
        <v>0</v>
      </c>
      <c r="R154" s="261"/>
      <c r="S154" s="261"/>
    </row>
    <row r="155" spans="1:19" ht="15.6" customHeight="1">
      <c r="A155" s="74">
        <v>43658</v>
      </c>
      <c r="B155" s="263">
        <v>1216911</v>
      </c>
      <c r="C155" s="261" t="s">
        <v>1011</v>
      </c>
      <c r="D155" s="79" t="s">
        <v>1494</v>
      </c>
      <c r="E155" s="263">
        <v>65</v>
      </c>
      <c r="F155" s="79" t="s">
        <v>1021</v>
      </c>
      <c r="G155" s="262" t="s">
        <v>1495</v>
      </c>
      <c r="H155" s="77" t="s">
        <v>1037</v>
      </c>
      <c r="I155" s="88" t="s">
        <v>1496</v>
      </c>
      <c r="J155" s="261" t="s">
        <v>1034</v>
      </c>
      <c r="K155" s="42">
        <v>4.9000000000000004</v>
      </c>
      <c r="L155" s="42">
        <v>0.71599999999999997</v>
      </c>
      <c r="M155" s="42">
        <v>36</v>
      </c>
      <c r="N155" s="119">
        <v>25.776</v>
      </c>
      <c r="O155" s="127">
        <f>MIN(40,N155-10,4*N155/K155)</f>
        <v>15.776</v>
      </c>
      <c r="P155" s="42">
        <v>10</v>
      </c>
      <c r="Q155" s="158">
        <f>N155-O155-P155</f>
        <v>0</v>
      </c>
      <c r="R155" s="261"/>
      <c r="S155" s="261"/>
    </row>
    <row r="156" spans="1:19" ht="15.6" customHeight="1">
      <c r="A156" s="74">
        <v>43655</v>
      </c>
      <c r="B156" s="263">
        <v>1215887</v>
      </c>
      <c r="C156" s="261" t="s">
        <v>1011</v>
      </c>
      <c r="D156" s="79" t="s">
        <v>1497</v>
      </c>
      <c r="E156" s="263">
        <v>56</v>
      </c>
      <c r="F156" s="79" t="s">
        <v>1013</v>
      </c>
      <c r="G156" s="262" t="s">
        <v>1498</v>
      </c>
      <c r="H156" s="77" t="s">
        <v>1037</v>
      </c>
      <c r="I156" s="88" t="s">
        <v>1499</v>
      </c>
      <c r="J156" s="261" t="s">
        <v>1034</v>
      </c>
      <c r="K156" s="42">
        <v>3.9</v>
      </c>
      <c r="L156" s="42">
        <v>0.71399999999999997</v>
      </c>
      <c r="M156" s="42">
        <v>40</v>
      </c>
      <c r="N156" s="119">
        <v>28.56</v>
      </c>
      <c r="O156" s="127">
        <f>MIN(40,N156-10,4*N156/K156)</f>
        <v>18.559999999999999</v>
      </c>
      <c r="P156" s="42">
        <v>10</v>
      </c>
      <c r="Q156" s="158">
        <f>N156-O156-P156</f>
        <v>0</v>
      </c>
      <c r="R156" s="261"/>
      <c r="S156" s="261"/>
    </row>
    <row r="157" spans="1:19" ht="15.6" customHeight="1">
      <c r="A157" s="74">
        <v>43658</v>
      </c>
      <c r="B157" s="263">
        <v>1216639</v>
      </c>
      <c r="C157" s="261" t="s">
        <v>1011</v>
      </c>
      <c r="D157" s="79" t="s">
        <v>1500</v>
      </c>
      <c r="E157" s="263">
        <v>49</v>
      </c>
      <c r="F157" s="79" t="s">
        <v>1021</v>
      </c>
      <c r="G157" s="262" t="s">
        <v>1501</v>
      </c>
      <c r="H157" s="77" t="s">
        <v>1037</v>
      </c>
      <c r="I157" s="88" t="s">
        <v>1502</v>
      </c>
      <c r="J157" s="261" t="s">
        <v>1034</v>
      </c>
      <c r="K157" s="42">
        <v>4.4000000000000004</v>
      </c>
      <c r="L157" s="42">
        <v>0.71399999999999997</v>
      </c>
      <c r="M157" s="42">
        <v>40</v>
      </c>
      <c r="N157" s="119">
        <v>28.56</v>
      </c>
      <c r="O157" s="127">
        <f>MIN(40,N157-10,4*N157/K157)</f>
        <v>18.559999999999999</v>
      </c>
      <c r="P157" s="42">
        <v>10</v>
      </c>
      <c r="Q157" s="158">
        <f>N157-O157-P157</f>
        <v>0</v>
      </c>
      <c r="R157" s="261"/>
      <c r="S157" s="261">
        <v>20191023</v>
      </c>
    </row>
    <row r="158" spans="1:19" ht="15.6" customHeight="1">
      <c r="A158" s="74">
        <v>43718</v>
      </c>
      <c r="B158" s="263">
        <v>1231399</v>
      </c>
      <c r="C158" s="134" t="s">
        <v>1011</v>
      </c>
      <c r="D158" s="263" t="s">
        <v>1503</v>
      </c>
      <c r="E158" s="263">
        <v>40</v>
      </c>
      <c r="F158" s="263" t="s">
        <v>1021</v>
      </c>
      <c r="G158" s="156" t="s">
        <v>1504</v>
      </c>
      <c r="H158" s="77" t="s">
        <v>1015</v>
      </c>
      <c r="I158" s="153" t="s">
        <v>1505</v>
      </c>
      <c r="J158" s="134" t="s">
        <v>1098</v>
      </c>
      <c r="K158" s="208">
        <v>4</v>
      </c>
      <c r="L158" s="208">
        <v>0.71199999999999997</v>
      </c>
      <c r="M158" s="210">
        <v>51</v>
      </c>
      <c r="N158" s="119">
        <v>36.311999999999998</v>
      </c>
      <c r="O158" s="128">
        <f>MIN(40,N158-10)</f>
        <v>26.311999999999998</v>
      </c>
      <c r="P158" s="242">
        <v>8.5440000000000005</v>
      </c>
      <c r="Q158" s="93">
        <f t="shared" ref="Q158:Q159" si="5">N158-O158-P158</f>
        <v>1.4559999999999995</v>
      </c>
      <c r="R158" s="261"/>
      <c r="S158" s="261"/>
    </row>
    <row r="159" spans="1:19" ht="15.6" customHeight="1">
      <c r="A159" s="74">
        <v>43725</v>
      </c>
      <c r="B159" s="263">
        <v>1233111</v>
      </c>
      <c r="C159" s="134" t="s">
        <v>1011</v>
      </c>
      <c r="D159" s="263" t="s">
        <v>1506</v>
      </c>
      <c r="E159" s="263">
        <v>40</v>
      </c>
      <c r="F159" s="263" t="s">
        <v>1013</v>
      </c>
      <c r="G159" s="156" t="s">
        <v>1507</v>
      </c>
      <c r="H159" s="77" t="s">
        <v>1015</v>
      </c>
      <c r="I159" s="153" t="s">
        <v>1508</v>
      </c>
      <c r="J159" s="134" t="s">
        <v>1098</v>
      </c>
      <c r="K159" s="208">
        <v>2.9</v>
      </c>
      <c r="L159" s="208">
        <v>0.70799999999999996</v>
      </c>
      <c r="M159" s="210">
        <v>49</v>
      </c>
      <c r="N159" s="119">
        <v>34.692</v>
      </c>
      <c r="O159" s="128">
        <f>MIN(40,N159-10)</f>
        <v>24.692</v>
      </c>
      <c r="P159" s="242">
        <v>7.6463999999999999</v>
      </c>
      <c r="Q159" s="93">
        <f t="shared" si="5"/>
        <v>2.3536000000000001</v>
      </c>
      <c r="R159" s="261"/>
      <c r="S159" s="261"/>
    </row>
    <row r="160" spans="1:19" ht="14.25" customHeight="1">
      <c r="A160" s="213">
        <v>43634</v>
      </c>
      <c r="B160" s="83">
        <v>1210897</v>
      </c>
      <c r="C160" s="261" t="s">
        <v>1011</v>
      </c>
      <c r="D160" s="65" t="s">
        <v>1509</v>
      </c>
      <c r="E160" s="65">
        <v>50</v>
      </c>
      <c r="F160" s="65" t="s">
        <v>41</v>
      </c>
      <c r="G160" s="83" t="s">
        <v>1510</v>
      </c>
      <c r="H160" s="231" t="s">
        <v>1041</v>
      </c>
      <c r="I160" s="44" t="s">
        <v>1511</v>
      </c>
      <c r="J160" s="261" t="s">
        <v>1034</v>
      </c>
      <c r="K160" s="44">
        <v>3.4</v>
      </c>
      <c r="L160" s="42">
        <v>0.70199999999999996</v>
      </c>
      <c r="M160" s="42">
        <v>42</v>
      </c>
      <c r="N160" s="119">
        <v>29.483999999999998</v>
      </c>
      <c r="O160" s="129">
        <v>19.483999999999998</v>
      </c>
      <c r="P160" s="42">
        <v>10</v>
      </c>
      <c r="Q160" s="158">
        <f>N160-O160-P160</f>
        <v>0</v>
      </c>
      <c r="R160" s="261" t="s">
        <v>1469</v>
      </c>
      <c r="S160" s="261"/>
    </row>
    <row r="161" spans="1:19" ht="14.25" customHeight="1">
      <c r="A161" s="213">
        <v>43537</v>
      </c>
      <c r="B161" s="65" t="s">
        <v>1512</v>
      </c>
      <c r="C161" s="261" t="s">
        <v>1011</v>
      </c>
      <c r="D161" s="65" t="s">
        <v>1513</v>
      </c>
      <c r="E161" s="65"/>
      <c r="F161" s="65"/>
      <c r="G161" s="65" t="s">
        <v>1512</v>
      </c>
      <c r="H161" s="231" t="s">
        <v>1032</v>
      </c>
      <c r="I161" s="261" t="s">
        <v>1514</v>
      </c>
      <c r="J161" s="261" t="s">
        <v>1034</v>
      </c>
      <c r="K161" s="42">
        <v>3</v>
      </c>
      <c r="L161" s="42">
        <v>0.7</v>
      </c>
      <c r="M161" s="42">
        <v>42</v>
      </c>
      <c r="N161" s="119">
        <v>29.4</v>
      </c>
      <c r="O161" s="127">
        <v>19.399999999999999</v>
      </c>
      <c r="P161" s="42">
        <v>10</v>
      </c>
      <c r="Q161" s="93">
        <v>0</v>
      </c>
      <c r="R161" s="261"/>
      <c r="S161" s="261" t="s">
        <v>371</v>
      </c>
    </row>
    <row r="162" spans="1:19" ht="14.25" customHeight="1">
      <c r="A162" s="74">
        <v>43672</v>
      </c>
      <c r="B162" s="263">
        <v>1220553</v>
      </c>
      <c r="C162" s="261" t="s">
        <v>1011</v>
      </c>
      <c r="D162" s="262" t="s">
        <v>1515</v>
      </c>
      <c r="E162" s="263">
        <v>67</v>
      </c>
      <c r="F162" s="76" t="s">
        <v>1013</v>
      </c>
      <c r="G162" s="262" t="s">
        <v>1516</v>
      </c>
      <c r="H162" s="77" t="s">
        <v>1049</v>
      </c>
      <c r="I162" s="61" t="s">
        <v>1517</v>
      </c>
      <c r="J162" s="261" t="s">
        <v>370</v>
      </c>
      <c r="K162" s="42">
        <v>4.4000000000000004</v>
      </c>
      <c r="L162" s="42">
        <v>0.69599999999999995</v>
      </c>
      <c r="M162" s="42">
        <v>43</v>
      </c>
      <c r="N162" s="119">
        <v>29.927999999999997</v>
      </c>
      <c r="O162" s="127">
        <f>MIN(40,N162-10,4*N162/K162)</f>
        <v>19.927999999999997</v>
      </c>
      <c r="P162" s="42">
        <v>10</v>
      </c>
      <c r="Q162" s="158">
        <f t="shared" ref="Q162:Q170" si="6">N162-O162-P162</f>
        <v>0</v>
      </c>
      <c r="R162" s="261"/>
      <c r="S162" s="261"/>
    </row>
    <row r="163" spans="1:19" ht="14.25" customHeight="1">
      <c r="A163" s="74">
        <v>43676</v>
      </c>
      <c r="B163" s="263">
        <v>1221411</v>
      </c>
      <c r="C163" s="261" t="s">
        <v>1011</v>
      </c>
      <c r="D163" s="262" t="s">
        <v>1518</v>
      </c>
      <c r="E163" s="263">
        <v>48</v>
      </c>
      <c r="F163" s="262" t="s">
        <v>1021</v>
      </c>
      <c r="G163" s="262" t="s">
        <v>1519</v>
      </c>
      <c r="H163" s="77" t="s">
        <v>1049</v>
      </c>
      <c r="I163" s="61" t="s">
        <v>1520</v>
      </c>
      <c r="J163" s="261" t="s">
        <v>370</v>
      </c>
      <c r="K163" s="42">
        <v>3</v>
      </c>
      <c r="L163" s="42">
        <v>0.68400000000000005</v>
      </c>
      <c r="M163" s="42">
        <v>43</v>
      </c>
      <c r="N163" s="119">
        <v>29.412000000000003</v>
      </c>
      <c r="O163" s="127">
        <f>MIN(40,N163-10,4*N163/K163)</f>
        <v>19.412000000000003</v>
      </c>
      <c r="P163" s="42">
        <v>10</v>
      </c>
      <c r="Q163" s="158">
        <f t="shared" si="6"/>
        <v>0</v>
      </c>
      <c r="R163" s="261"/>
      <c r="S163" s="261">
        <v>20191023</v>
      </c>
    </row>
    <row r="164" spans="1:19" ht="14.25" customHeight="1">
      <c r="A164" s="74">
        <v>43679</v>
      </c>
      <c r="B164" s="263">
        <v>1222334</v>
      </c>
      <c r="C164" s="261" t="s">
        <v>1011</v>
      </c>
      <c r="D164" s="79" t="s">
        <v>1521</v>
      </c>
      <c r="E164" s="263">
        <v>57</v>
      </c>
      <c r="F164" s="79" t="s">
        <v>1013</v>
      </c>
      <c r="G164" s="262" t="s">
        <v>1522</v>
      </c>
      <c r="H164" s="77" t="s">
        <v>1049</v>
      </c>
      <c r="I164" s="61" t="s">
        <v>1523</v>
      </c>
      <c r="J164" s="261" t="s">
        <v>370</v>
      </c>
      <c r="K164" s="42">
        <v>4</v>
      </c>
      <c r="L164" s="42">
        <v>0.68</v>
      </c>
      <c r="M164" s="42">
        <v>43</v>
      </c>
      <c r="N164" s="119">
        <v>29.240000000000002</v>
      </c>
      <c r="O164" s="127">
        <f>MIN(40,N164-10,4*N164/K164)</f>
        <v>19.240000000000002</v>
      </c>
      <c r="P164" s="42">
        <v>10</v>
      </c>
      <c r="Q164" s="158">
        <f t="shared" si="6"/>
        <v>0</v>
      </c>
      <c r="R164" s="261"/>
      <c r="S164" s="261"/>
    </row>
    <row r="165" spans="1:19" ht="14.25" customHeight="1">
      <c r="A165" s="74">
        <v>43769</v>
      </c>
      <c r="B165" s="263">
        <v>1243026</v>
      </c>
      <c r="C165" s="159" t="s">
        <v>1093</v>
      </c>
      <c r="D165" s="262" t="s">
        <v>1524</v>
      </c>
      <c r="E165" s="263">
        <v>68</v>
      </c>
      <c r="F165" s="262" t="s">
        <v>1021</v>
      </c>
      <c r="G165" s="263" t="s">
        <v>1525</v>
      </c>
      <c r="H165" s="91" t="s">
        <v>1096</v>
      </c>
      <c r="I165" s="153" t="s">
        <v>1526</v>
      </c>
      <c r="J165" s="204" t="s">
        <v>1098</v>
      </c>
      <c r="K165" s="42">
        <v>4</v>
      </c>
      <c r="L165" s="42">
        <v>0.67200000000000004</v>
      </c>
      <c r="M165" s="42">
        <v>58</v>
      </c>
      <c r="N165" s="119">
        <v>38.975999999999999</v>
      </c>
      <c r="O165" s="128">
        <f>MIN(30,N165-15)</f>
        <v>23.975999999999999</v>
      </c>
      <c r="P165" s="42">
        <v>10</v>
      </c>
      <c r="Q165" s="93">
        <f t="shared" si="6"/>
        <v>5</v>
      </c>
      <c r="R165" s="261"/>
      <c r="S165" s="261"/>
    </row>
    <row r="166" spans="1:19" ht="14.25" customHeight="1">
      <c r="A166" s="74">
        <v>43643</v>
      </c>
      <c r="B166" s="263">
        <v>1211547</v>
      </c>
      <c r="C166" s="261" t="s">
        <v>1011</v>
      </c>
      <c r="D166" s="263" t="s">
        <v>1527</v>
      </c>
      <c r="E166" s="263">
        <v>45</v>
      </c>
      <c r="F166" s="263" t="s">
        <v>1013</v>
      </c>
      <c r="G166" s="95" t="s">
        <v>1528</v>
      </c>
      <c r="H166" s="77" t="s">
        <v>1159</v>
      </c>
      <c r="I166" s="57" t="s">
        <v>1529</v>
      </c>
      <c r="J166" s="261" t="s">
        <v>1034</v>
      </c>
      <c r="K166" s="121">
        <v>4.9000000000000004</v>
      </c>
      <c r="L166" s="121">
        <v>0.67</v>
      </c>
      <c r="M166" s="121">
        <v>36</v>
      </c>
      <c r="N166" s="122">
        <v>24.12</v>
      </c>
      <c r="O166" s="129">
        <v>14.120000000000001</v>
      </c>
      <c r="P166" s="42">
        <v>10</v>
      </c>
      <c r="Q166" s="158">
        <f t="shared" si="6"/>
        <v>0</v>
      </c>
      <c r="R166" s="261"/>
      <c r="S166" s="261">
        <v>20191023</v>
      </c>
    </row>
    <row r="167" spans="1:19" ht="14.25" customHeight="1">
      <c r="A167" s="74">
        <v>43725</v>
      </c>
      <c r="B167" s="263">
        <v>1233195</v>
      </c>
      <c r="C167" s="261" t="s">
        <v>1011</v>
      </c>
      <c r="D167" s="263" t="s">
        <v>1530</v>
      </c>
      <c r="E167" s="263">
        <v>57</v>
      </c>
      <c r="F167" s="263" t="s">
        <v>1021</v>
      </c>
      <c r="G167" s="262" t="s">
        <v>1531</v>
      </c>
      <c r="H167" s="77" t="s">
        <v>1015</v>
      </c>
      <c r="I167" s="153" t="s">
        <v>1532</v>
      </c>
      <c r="J167" s="261" t="s">
        <v>370</v>
      </c>
      <c r="K167" s="208">
        <v>3.6</v>
      </c>
      <c r="L167" s="208">
        <v>0.67</v>
      </c>
      <c r="M167" s="210">
        <v>43</v>
      </c>
      <c r="N167" s="119">
        <v>28.810000000000002</v>
      </c>
      <c r="O167" s="127">
        <v>18</v>
      </c>
      <c r="P167" s="42">
        <v>10</v>
      </c>
      <c r="Q167" s="158">
        <f t="shared" si="6"/>
        <v>0.81000000000000227</v>
      </c>
      <c r="R167" s="261"/>
      <c r="S167" s="261"/>
    </row>
    <row r="168" spans="1:19" ht="14.25" customHeight="1">
      <c r="A168" s="74">
        <v>43767</v>
      </c>
      <c r="B168" s="263">
        <v>1242198</v>
      </c>
      <c r="C168" s="159" t="s">
        <v>1093</v>
      </c>
      <c r="D168" s="263" t="s">
        <v>1533</v>
      </c>
      <c r="E168" s="263">
        <v>77</v>
      </c>
      <c r="F168" s="263" t="s">
        <v>41</v>
      </c>
      <c r="G168" s="263" t="s">
        <v>1534</v>
      </c>
      <c r="H168" s="91" t="s">
        <v>1096</v>
      </c>
      <c r="I168" s="153" t="s">
        <v>1535</v>
      </c>
      <c r="J168" s="204" t="s">
        <v>1098</v>
      </c>
      <c r="K168" s="42">
        <v>4</v>
      </c>
      <c r="L168" s="42">
        <v>0.67</v>
      </c>
      <c r="M168" s="42">
        <v>54</v>
      </c>
      <c r="N168" s="119">
        <v>36.18</v>
      </c>
      <c r="O168" s="128">
        <f>MIN(30,N168-15)</f>
        <v>21.18</v>
      </c>
      <c r="P168" s="42">
        <v>10</v>
      </c>
      <c r="Q168" s="93">
        <f t="shared" si="6"/>
        <v>5</v>
      </c>
      <c r="R168" s="261"/>
      <c r="S168" s="261"/>
    </row>
    <row r="169" spans="1:19" ht="14.25" customHeight="1">
      <c r="A169" s="74">
        <v>43679</v>
      </c>
      <c r="B169" s="263">
        <v>1222155</v>
      </c>
      <c r="C169" s="261" t="s">
        <v>1011</v>
      </c>
      <c r="D169" s="79" t="s">
        <v>1536</v>
      </c>
      <c r="E169" s="263">
        <v>48</v>
      </c>
      <c r="F169" s="79" t="s">
        <v>1013</v>
      </c>
      <c r="G169" s="262" t="s">
        <v>1537</v>
      </c>
      <c r="H169" s="77" t="s">
        <v>1049</v>
      </c>
      <c r="I169" s="61" t="s">
        <v>1538</v>
      </c>
      <c r="J169" s="261" t="s">
        <v>370</v>
      </c>
      <c r="K169" s="42">
        <v>3.5</v>
      </c>
      <c r="L169" s="42">
        <v>0.66</v>
      </c>
      <c r="M169" s="42">
        <v>43</v>
      </c>
      <c r="N169" s="119">
        <v>28.380000000000003</v>
      </c>
      <c r="O169" s="127">
        <f>MIN(40,N169-10,4*N169/K169)</f>
        <v>18.380000000000003</v>
      </c>
      <c r="P169" s="42">
        <v>10</v>
      </c>
      <c r="Q169" s="158">
        <f t="shared" si="6"/>
        <v>0</v>
      </c>
      <c r="R169" s="261"/>
      <c r="S169" s="261"/>
    </row>
    <row r="170" spans="1:19" ht="14.25" customHeight="1">
      <c r="A170" s="74">
        <v>43637</v>
      </c>
      <c r="B170" s="263">
        <v>1211547</v>
      </c>
      <c r="C170" s="261" t="s">
        <v>1011</v>
      </c>
      <c r="D170" s="263" t="s">
        <v>1527</v>
      </c>
      <c r="E170" s="263">
        <v>45</v>
      </c>
      <c r="F170" s="263" t="s">
        <v>1013</v>
      </c>
      <c r="G170" s="76" t="s">
        <v>1539</v>
      </c>
      <c r="H170" s="77" t="s">
        <v>1159</v>
      </c>
      <c r="I170" s="57" t="s">
        <v>1540</v>
      </c>
      <c r="J170" s="261" t="s">
        <v>1034</v>
      </c>
      <c r="K170" s="121">
        <v>3.9</v>
      </c>
      <c r="L170" s="121">
        <v>0.65600000000000003</v>
      </c>
      <c r="M170" s="121">
        <v>42</v>
      </c>
      <c r="N170" s="122">
        <v>27.552</v>
      </c>
      <c r="O170" s="129">
        <v>17.552</v>
      </c>
      <c r="P170" s="42">
        <v>10</v>
      </c>
      <c r="Q170" s="158">
        <f t="shared" si="6"/>
        <v>0</v>
      </c>
      <c r="R170" s="261"/>
      <c r="S170" s="261">
        <v>20191023</v>
      </c>
    </row>
    <row r="171" spans="1:19" ht="14.25" customHeight="1">
      <c r="A171" s="214">
        <v>43546</v>
      </c>
      <c r="B171" s="83" t="s">
        <v>1541</v>
      </c>
      <c r="C171" s="261" t="s">
        <v>1011</v>
      </c>
      <c r="D171" s="83" t="s">
        <v>1542</v>
      </c>
      <c r="E171" s="65"/>
      <c r="F171" s="65"/>
      <c r="G171" s="83" t="s">
        <v>1541</v>
      </c>
      <c r="H171" s="231" t="s">
        <v>1134</v>
      </c>
      <c r="I171" s="120" t="s">
        <v>1543</v>
      </c>
      <c r="J171" s="261" t="s">
        <v>1034</v>
      </c>
      <c r="K171" s="120">
        <v>1.5</v>
      </c>
      <c r="L171" s="42">
        <v>0.65400000000000003</v>
      </c>
      <c r="M171" s="42">
        <v>42</v>
      </c>
      <c r="N171" s="119">
        <v>27.5</v>
      </c>
      <c r="O171" s="128">
        <v>17.5</v>
      </c>
      <c r="P171" s="42">
        <v>10</v>
      </c>
      <c r="Q171" s="93">
        <v>0</v>
      </c>
      <c r="R171" s="261"/>
      <c r="S171" s="261">
        <v>20191023</v>
      </c>
    </row>
    <row r="172" spans="1:19" ht="14.25" customHeight="1">
      <c r="A172" s="74">
        <v>43767</v>
      </c>
      <c r="B172" s="263">
        <v>1242559</v>
      </c>
      <c r="C172" s="159" t="s">
        <v>1093</v>
      </c>
      <c r="D172" s="263" t="s">
        <v>1544</v>
      </c>
      <c r="E172" s="263">
        <v>57</v>
      </c>
      <c r="F172" s="263" t="s">
        <v>20</v>
      </c>
      <c r="G172" s="263" t="s">
        <v>1545</v>
      </c>
      <c r="H172" s="91" t="s">
        <v>1096</v>
      </c>
      <c r="I172" s="153" t="s">
        <v>1546</v>
      </c>
      <c r="J172" s="204" t="s">
        <v>1098</v>
      </c>
      <c r="K172" s="42">
        <v>3.2</v>
      </c>
      <c r="L172" s="42">
        <v>0.65</v>
      </c>
      <c r="M172" s="42">
        <v>57</v>
      </c>
      <c r="N172" s="119">
        <v>37.050000000000004</v>
      </c>
      <c r="O172" s="128">
        <f>MIN(30,N172-15)</f>
        <v>22.050000000000004</v>
      </c>
      <c r="P172" s="42">
        <v>10</v>
      </c>
      <c r="Q172" s="93">
        <f>N172-O172-P172</f>
        <v>5</v>
      </c>
      <c r="R172" s="261"/>
      <c r="S172" s="261"/>
    </row>
    <row r="173" spans="1:19" ht="14.25" customHeight="1">
      <c r="A173" s="74">
        <v>43732</v>
      </c>
      <c r="B173" s="263">
        <v>1234890</v>
      </c>
      <c r="C173" s="261" t="s">
        <v>1011</v>
      </c>
      <c r="D173" s="263" t="s">
        <v>1547</v>
      </c>
      <c r="E173" s="263">
        <v>50</v>
      </c>
      <c r="F173" s="263" t="s">
        <v>1013</v>
      </c>
      <c r="G173" s="263" t="s">
        <v>1548</v>
      </c>
      <c r="H173" s="77" t="s">
        <v>1015</v>
      </c>
      <c r="I173" s="153" t="s">
        <v>1549</v>
      </c>
      <c r="J173" s="261" t="s">
        <v>370</v>
      </c>
      <c r="K173" s="208">
        <v>3.4</v>
      </c>
      <c r="L173" s="208">
        <v>0.64600000000000002</v>
      </c>
      <c r="M173" s="210">
        <v>43</v>
      </c>
      <c r="N173" s="119">
        <v>27.778000000000002</v>
      </c>
      <c r="O173" s="127">
        <v>17</v>
      </c>
      <c r="P173" s="42">
        <v>10</v>
      </c>
      <c r="Q173" s="158">
        <f>N173-O173-P173</f>
        <v>0.77800000000000225</v>
      </c>
      <c r="R173" s="261"/>
      <c r="S173" s="261"/>
    </row>
    <row r="174" spans="1:19" ht="14.25" customHeight="1">
      <c r="A174" s="74">
        <v>43769</v>
      </c>
      <c r="B174" s="263">
        <v>1242666</v>
      </c>
      <c r="C174" s="159" t="s">
        <v>1093</v>
      </c>
      <c r="D174" s="263" t="s">
        <v>1550</v>
      </c>
      <c r="E174" s="263">
        <v>48</v>
      </c>
      <c r="F174" s="263" t="s">
        <v>41</v>
      </c>
      <c r="G174" s="263" t="s">
        <v>1551</v>
      </c>
      <c r="H174" s="91" t="s">
        <v>1096</v>
      </c>
      <c r="I174" s="153" t="s">
        <v>1552</v>
      </c>
      <c r="J174" s="204" t="s">
        <v>1098</v>
      </c>
      <c r="K174" s="42">
        <v>3.6</v>
      </c>
      <c r="L174" s="42">
        <v>0.63800000000000001</v>
      </c>
      <c r="M174" s="42">
        <v>59</v>
      </c>
      <c r="N174" s="119">
        <v>37.642000000000003</v>
      </c>
      <c r="O174" s="128">
        <f>MIN(30,N174-15)</f>
        <v>22.642000000000003</v>
      </c>
      <c r="P174" s="42">
        <v>10</v>
      </c>
      <c r="Q174" s="93">
        <f>N174-O174-P174</f>
        <v>5</v>
      </c>
      <c r="R174" s="261"/>
      <c r="S174" s="261"/>
    </row>
    <row r="175" spans="1:19" ht="14.1" customHeight="1">
      <c r="A175" s="213">
        <v>43530</v>
      </c>
      <c r="B175" s="65" t="s">
        <v>1553</v>
      </c>
      <c r="C175" s="261" t="s">
        <v>1011</v>
      </c>
      <c r="D175" s="65" t="s">
        <v>1554</v>
      </c>
      <c r="E175" s="65"/>
      <c r="F175" s="65"/>
      <c r="G175" s="65" t="s">
        <v>1553</v>
      </c>
      <c r="H175" s="231" t="s">
        <v>1060</v>
      </c>
      <c r="I175" s="261" t="s">
        <v>1555</v>
      </c>
      <c r="J175" s="261" t="s">
        <v>1034</v>
      </c>
      <c r="K175" s="42">
        <v>3</v>
      </c>
      <c r="L175" s="42">
        <v>0.63200000000000001</v>
      </c>
      <c r="M175" s="42">
        <v>42</v>
      </c>
      <c r="N175" s="119">
        <v>26.544</v>
      </c>
      <c r="O175" s="127">
        <v>16.5</v>
      </c>
      <c r="P175" s="42">
        <v>10</v>
      </c>
      <c r="Q175" s="93">
        <v>4.4000000000000483E-2</v>
      </c>
      <c r="R175" s="261"/>
      <c r="S175" s="261" t="s">
        <v>371</v>
      </c>
    </row>
    <row r="176" spans="1:19" ht="14.25" customHeight="1">
      <c r="A176" s="74">
        <v>43767</v>
      </c>
      <c r="B176" s="263">
        <v>1242488</v>
      </c>
      <c r="C176" s="159" t="s">
        <v>1093</v>
      </c>
      <c r="D176" s="263" t="s">
        <v>1556</v>
      </c>
      <c r="E176" s="263">
        <v>63</v>
      </c>
      <c r="F176" s="263" t="s">
        <v>20</v>
      </c>
      <c r="G176" s="263" t="s">
        <v>1557</v>
      </c>
      <c r="H176" s="91" t="s">
        <v>1096</v>
      </c>
      <c r="I176" s="153" t="s">
        <v>1558</v>
      </c>
      <c r="J176" s="204" t="s">
        <v>1098</v>
      </c>
      <c r="K176" s="42">
        <v>3.8</v>
      </c>
      <c r="L176" s="42">
        <v>0.628</v>
      </c>
      <c r="M176" s="42">
        <v>59</v>
      </c>
      <c r="N176" s="119">
        <v>37.052</v>
      </c>
      <c r="O176" s="128">
        <f>MIN(30,N176-15)</f>
        <v>22.052</v>
      </c>
      <c r="P176" s="42">
        <v>10</v>
      </c>
      <c r="Q176" s="93">
        <f t="shared" ref="Q176:Q212" si="7">N176-O176-P176</f>
        <v>5</v>
      </c>
      <c r="R176" s="261"/>
      <c r="S176" s="261"/>
    </row>
    <row r="177" spans="1:19" ht="14.25" customHeight="1">
      <c r="A177" s="74">
        <v>43732</v>
      </c>
      <c r="B177" s="263">
        <v>1235078</v>
      </c>
      <c r="C177" s="261" t="s">
        <v>1011</v>
      </c>
      <c r="D177" s="263" t="s">
        <v>1559</v>
      </c>
      <c r="E177" s="263">
        <v>56</v>
      </c>
      <c r="F177" s="263" t="s">
        <v>1013</v>
      </c>
      <c r="G177" s="263" t="s">
        <v>1560</v>
      </c>
      <c r="H177" s="77" t="s">
        <v>1015</v>
      </c>
      <c r="I177" s="153" t="s">
        <v>1561</v>
      </c>
      <c r="J177" s="261" t="s">
        <v>370</v>
      </c>
      <c r="K177" s="208">
        <v>3.2</v>
      </c>
      <c r="L177" s="208">
        <v>0.622</v>
      </c>
      <c r="M177" s="210">
        <v>43</v>
      </c>
      <c r="N177" s="119">
        <v>26.745999999999999</v>
      </c>
      <c r="O177" s="127">
        <v>16</v>
      </c>
      <c r="P177" s="42">
        <v>10</v>
      </c>
      <c r="Q177" s="158">
        <f t="shared" si="7"/>
        <v>0.74599999999999866</v>
      </c>
      <c r="R177" s="261"/>
      <c r="S177" s="261"/>
    </row>
    <row r="178" spans="1:19" ht="14.25" customHeight="1">
      <c r="A178" s="74">
        <v>43747</v>
      </c>
      <c r="B178" s="263">
        <v>1237411</v>
      </c>
      <c r="C178" s="159" t="s">
        <v>1093</v>
      </c>
      <c r="D178" s="263" t="s">
        <v>1562</v>
      </c>
      <c r="E178" s="263">
        <v>53</v>
      </c>
      <c r="F178" s="263" t="s">
        <v>20</v>
      </c>
      <c r="G178" s="263" t="s">
        <v>1563</v>
      </c>
      <c r="H178" s="91" t="s">
        <v>1096</v>
      </c>
      <c r="I178" s="153" t="s">
        <v>1564</v>
      </c>
      <c r="J178" s="204" t="s">
        <v>1098</v>
      </c>
      <c r="K178" s="42">
        <v>3.4</v>
      </c>
      <c r="L178" s="42">
        <v>0.62</v>
      </c>
      <c r="M178" s="42">
        <v>50</v>
      </c>
      <c r="N178" s="119">
        <v>31</v>
      </c>
      <c r="O178" s="128">
        <f>MIN(30,N178-15)</f>
        <v>16</v>
      </c>
      <c r="P178" s="42">
        <v>10</v>
      </c>
      <c r="Q178" s="93">
        <f t="shared" si="7"/>
        <v>5</v>
      </c>
      <c r="R178" s="261"/>
      <c r="S178" s="261">
        <v>20191212</v>
      </c>
    </row>
    <row r="179" spans="1:19" ht="14.1" customHeight="1">
      <c r="A179" s="74">
        <v>43686</v>
      </c>
      <c r="B179" s="263">
        <v>1224035</v>
      </c>
      <c r="C179" s="261" t="s">
        <v>1011</v>
      </c>
      <c r="D179" s="79" t="s">
        <v>1565</v>
      </c>
      <c r="E179" s="263">
        <v>66</v>
      </c>
      <c r="F179" s="79" t="s">
        <v>1013</v>
      </c>
      <c r="G179" s="262" t="s">
        <v>1566</v>
      </c>
      <c r="H179" s="77" t="s">
        <v>1049</v>
      </c>
      <c r="I179" s="61" t="s">
        <v>1567</v>
      </c>
      <c r="J179" s="261" t="s">
        <v>370</v>
      </c>
      <c r="K179" s="42">
        <v>2.6</v>
      </c>
      <c r="L179" s="42">
        <v>0.61799999999999999</v>
      </c>
      <c r="M179" s="42">
        <v>43</v>
      </c>
      <c r="N179" s="138">
        <v>26.573999999999998</v>
      </c>
      <c r="O179" s="127">
        <v>15</v>
      </c>
      <c r="P179" s="42">
        <v>10</v>
      </c>
      <c r="Q179" s="158">
        <f t="shared" si="7"/>
        <v>1.5739999999999981</v>
      </c>
      <c r="R179" s="261"/>
      <c r="S179" s="261">
        <v>20191023</v>
      </c>
    </row>
    <row r="180" spans="1:19" ht="14.25" customHeight="1">
      <c r="A180" s="74">
        <v>43663</v>
      </c>
      <c r="B180" s="263">
        <v>1217594</v>
      </c>
      <c r="C180" s="261" t="s">
        <v>1011</v>
      </c>
      <c r="D180" s="262" t="s">
        <v>1568</v>
      </c>
      <c r="E180" s="263">
        <v>75</v>
      </c>
      <c r="F180" s="79" t="s">
        <v>1013</v>
      </c>
      <c r="G180" s="262" t="s">
        <v>1569</v>
      </c>
      <c r="H180" s="77" t="s">
        <v>1037</v>
      </c>
      <c r="I180" s="88" t="s">
        <v>1570</v>
      </c>
      <c r="J180" s="261" t="s">
        <v>1034</v>
      </c>
      <c r="K180" s="42">
        <v>4.4000000000000004</v>
      </c>
      <c r="L180" s="42">
        <v>0.61399999999999999</v>
      </c>
      <c r="M180" s="42">
        <v>36</v>
      </c>
      <c r="N180" s="119">
        <v>22.103999999999999</v>
      </c>
      <c r="O180" s="127">
        <f>MIN(40,N180-10,4*N180/K180)</f>
        <v>12.103999999999999</v>
      </c>
      <c r="P180" s="42">
        <v>10</v>
      </c>
      <c r="Q180" s="158">
        <f t="shared" si="7"/>
        <v>0</v>
      </c>
      <c r="R180" s="261"/>
      <c r="S180" s="261"/>
    </row>
    <row r="181" spans="1:19" ht="14.1" customHeight="1">
      <c r="A181" s="74">
        <v>43641</v>
      </c>
      <c r="B181" s="263">
        <v>1212291</v>
      </c>
      <c r="C181" s="261" t="s">
        <v>1011</v>
      </c>
      <c r="D181" s="263" t="s">
        <v>1571</v>
      </c>
      <c r="E181" s="263">
        <v>59</v>
      </c>
      <c r="F181" s="263" t="s">
        <v>1013</v>
      </c>
      <c r="G181" s="76" t="s">
        <v>1572</v>
      </c>
      <c r="H181" s="77" t="s">
        <v>1159</v>
      </c>
      <c r="I181" s="57" t="s">
        <v>1573</v>
      </c>
      <c r="J181" s="261" t="s">
        <v>1034</v>
      </c>
      <c r="K181" s="121">
        <v>3.8</v>
      </c>
      <c r="L181" s="121">
        <v>0.60599999999999998</v>
      </c>
      <c r="M181" s="121">
        <v>42</v>
      </c>
      <c r="N181" s="122">
        <v>25.451999999999998</v>
      </c>
      <c r="O181" s="129">
        <v>15.451999999999998</v>
      </c>
      <c r="P181" s="42">
        <v>10</v>
      </c>
      <c r="Q181" s="158">
        <f t="shared" si="7"/>
        <v>0</v>
      </c>
      <c r="R181" s="261"/>
      <c r="S181" s="261">
        <v>20191023</v>
      </c>
    </row>
    <row r="182" spans="1:19" ht="14.1" customHeight="1">
      <c r="A182" s="74">
        <v>43643</v>
      </c>
      <c r="B182" s="263">
        <v>1211812</v>
      </c>
      <c r="C182" s="261" t="s">
        <v>1011</v>
      </c>
      <c r="D182" s="263" t="s">
        <v>1574</v>
      </c>
      <c r="E182" s="263">
        <v>60</v>
      </c>
      <c r="F182" s="263" t="s">
        <v>1013</v>
      </c>
      <c r="G182" s="76" t="s">
        <v>1575</v>
      </c>
      <c r="H182" s="77" t="s">
        <v>1159</v>
      </c>
      <c r="I182" s="57" t="s">
        <v>1576</v>
      </c>
      <c r="J182" s="261" t="s">
        <v>1034</v>
      </c>
      <c r="K182" s="121">
        <v>3.4</v>
      </c>
      <c r="L182" s="121">
        <v>0.60599999999999998</v>
      </c>
      <c r="M182" s="121">
        <v>38</v>
      </c>
      <c r="N182" s="122">
        <v>23.027999999999999</v>
      </c>
      <c r="O182" s="129">
        <v>13.027999999999999</v>
      </c>
      <c r="P182" s="42">
        <v>10</v>
      </c>
      <c r="Q182" s="158">
        <f t="shared" si="7"/>
        <v>0</v>
      </c>
      <c r="R182" s="261"/>
      <c r="S182" s="261"/>
    </row>
    <row r="183" spans="1:19" ht="14.25" customHeight="1">
      <c r="A183" s="74">
        <v>43676</v>
      </c>
      <c r="B183" s="263">
        <v>1221409</v>
      </c>
      <c r="C183" s="261" t="s">
        <v>1011</v>
      </c>
      <c r="D183" s="262" t="s">
        <v>1577</v>
      </c>
      <c r="E183" s="263">
        <v>70</v>
      </c>
      <c r="F183" s="262" t="s">
        <v>1013</v>
      </c>
      <c r="G183" s="262" t="s">
        <v>1578</v>
      </c>
      <c r="H183" s="77" t="s">
        <v>1049</v>
      </c>
      <c r="I183" s="61" t="s">
        <v>1579</v>
      </c>
      <c r="J183" s="261" t="s">
        <v>370</v>
      </c>
      <c r="K183" s="42">
        <v>3.2</v>
      </c>
      <c r="L183" s="42">
        <v>0.60199999999999998</v>
      </c>
      <c r="M183" s="42">
        <v>43</v>
      </c>
      <c r="N183" s="119">
        <v>25.885999999999999</v>
      </c>
      <c r="O183" s="131">
        <v>15.885999999999999</v>
      </c>
      <c r="P183" s="42">
        <v>10</v>
      </c>
      <c r="Q183" s="250">
        <f t="shared" si="7"/>
        <v>0</v>
      </c>
      <c r="R183" s="261"/>
      <c r="S183" s="261">
        <v>20191023</v>
      </c>
    </row>
    <row r="184" spans="1:19" ht="14.25" customHeight="1">
      <c r="A184" s="74">
        <v>43679</v>
      </c>
      <c r="B184" s="263">
        <v>1222217</v>
      </c>
      <c r="C184" s="261" t="s">
        <v>1011</v>
      </c>
      <c r="D184" s="79" t="s">
        <v>1580</v>
      </c>
      <c r="E184" s="263">
        <v>56</v>
      </c>
      <c r="F184" s="79" t="s">
        <v>1021</v>
      </c>
      <c r="G184" s="262" t="s">
        <v>1581</v>
      </c>
      <c r="H184" s="77" t="s">
        <v>1049</v>
      </c>
      <c r="I184" s="61" t="s">
        <v>1582</v>
      </c>
      <c r="J184" s="261" t="s">
        <v>370</v>
      </c>
      <c r="K184" s="42">
        <v>4.5</v>
      </c>
      <c r="L184" s="42">
        <v>0.6</v>
      </c>
      <c r="M184" s="42">
        <v>43</v>
      </c>
      <c r="N184" s="119">
        <v>25.8</v>
      </c>
      <c r="O184" s="127">
        <f>MIN(40,N184-10,4*N184/K184)</f>
        <v>15.8</v>
      </c>
      <c r="P184" s="42">
        <v>10</v>
      </c>
      <c r="Q184" s="158">
        <f t="shared" si="7"/>
        <v>0</v>
      </c>
      <c r="R184" s="261"/>
      <c r="S184" s="261"/>
    </row>
    <row r="185" spans="1:19" ht="14.25" customHeight="1">
      <c r="A185" s="213">
        <v>43630</v>
      </c>
      <c r="B185" s="83">
        <v>1209803</v>
      </c>
      <c r="C185" s="261" t="s">
        <v>1011</v>
      </c>
      <c r="D185" s="65" t="s">
        <v>1583</v>
      </c>
      <c r="E185" s="65">
        <v>52</v>
      </c>
      <c r="F185" s="65" t="s">
        <v>20</v>
      </c>
      <c r="G185" s="83" t="s">
        <v>1584</v>
      </c>
      <c r="H185" s="231" t="s">
        <v>1041</v>
      </c>
      <c r="I185" s="44" t="s">
        <v>1585</v>
      </c>
      <c r="J185" s="261" t="s">
        <v>1034</v>
      </c>
      <c r="K185" s="44">
        <v>3</v>
      </c>
      <c r="L185" s="42">
        <v>0.59799999999999998</v>
      </c>
      <c r="M185" s="42">
        <v>36</v>
      </c>
      <c r="N185" s="119">
        <v>21.527999999999999</v>
      </c>
      <c r="O185" s="130">
        <v>11.527999999999999</v>
      </c>
      <c r="P185" s="42">
        <v>10</v>
      </c>
      <c r="Q185" s="158">
        <f t="shared" si="7"/>
        <v>0</v>
      </c>
      <c r="R185" s="261" t="s">
        <v>1469</v>
      </c>
      <c r="S185" s="261"/>
    </row>
    <row r="186" spans="1:19" ht="14.25" customHeight="1">
      <c r="A186" s="74">
        <v>43718</v>
      </c>
      <c r="B186" s="263">
        <v>1231836</v>
      </c>
      <c r="C186" s="134" t="s">
        <v>1011</v>
      </c>
      <c r="D186" s="263" t="s">
        <v>1586</v>
      </c>
      <c r="E186" s="263">
        <v>57</v>
      </c>
      <c r="F186" s="263" t="s">
        <v>1013</v>
      </c>
      <c r="G186" s="156" t="s">
        <v>1587</v>
      </c>
      <c r="H186" s="77" t="s">
        <v>1015</v>
      </c>
      <c r="I186" s="153" t="s">
        <v>1588</v>
      </c>
      <c r="J186" s="134" t="s">
        <v>1098</v>
      </c>
      <c r="K186" s="208">
        <v>3.5</v>
      </c>
      <c r="L186" s="208">
        <v>0.59799999999999998</v>
      </c>
      <c r="M186" s="210">
        <v>53</v>
      </c>
      <c r="N186" s="119">
        <v>31.693999999999999</v>
      </c>
      <c r="O186" s="128">
        <f>MIN(40,N186-10)</f>
        <v>21.693999999999999</v>
      </c>
      <c r="P186" s="242">
        <v>8.3540600000000005</v>
      </c>
      <c r="Q186" s="93">
        <f t="shared" si="7"/>
        <v>1.6459399999999995</v>
      </c>
      <c r="R186" s="261"/>
      <c r="S186" s="261">
        <v>20191212</v>
      </c>
    </row>
    <row r="187" spans="1:19" ht="14.25" customHeight="1">
      <c r="A187" s="74">
        <v>43732</v>
      </c>
      <c r="B187" s="263">
        <v>1234962</v>
      </c>
      <c r="C187" s="261" t="s">
        <v>1011</v>
      </c>
      <c r="D187" s="263" t="s">
        <v>1589</v>
      </c>
      <c r="E187" s="263">
        <v>56</v>
      </c>
      <c r="F187" s="263" t="s">
        <v>1013</v>
      </c>
      <c r="G187" s="263" t="s">
        <v>1590</v>
      </c>
      <c r="H187" s="77" t="s">
        <v>1015</v>
      </c>
      <c r="I187" s="153" t="s">
        <v>1591</v>
      </c>
      <c r="J187" s="261" t="s">
        <v>370</v>
      </c>
      <c r="K187" s="208">
        <v>3.6</v>
      </c>
      <c r="L187" s="208">
        <v>0.58199999999999996</v>
      </c>
      <c r="M187" s="210">
        <v>43</v>
      </c>
      <c r="N187" s="119">
        <v>25.026</v>
      </c>
      <c r="O187" s="127">
        <v>15</v>
      </c>
      <c r="P187" s="42">
        <v>10</v>
      </c>
      <c r="Q187" s="158">
        <f t="shared" si="7"/>
        <v>2.5999999999999801E-2</v>
      </c>
      <c r="R187" s="261"/>
      <c r="S187" s="261"/>
    </row>
    <row r="188" spans="1:19" ht="14.25" customHeight="1">
      <c r="A188" s="213">
        <v>43629</v>
      </c>
      <c r="B188" s="83">
        <v>1209177</v>
      </c>
      <c r="C188" s="261" t="s">
        <v>1011</v>
      </c>
      <c r="D188" s="65" t="s">
        <v>1592</v>
      </c>
      <c r="E188" s="65">
        <v>69</v>
      </c>
      <c r="F188" s="65" t="s">
        <v>20</v>
      </c>
      <c r="G188" s="83" t="s">
        <v>1593</v>
      </c>
      <c r="H188" s="231" t="s">
        <v>1041</v>
      </c>
      <c r="I188" s="44" t="s">
        <v>1594</v>
      </c>
      <c r="J188" s="261" t="s">
        <v>1034</v>
      </c>
      <c r="K188" s="44">
        <v>3</v>
      </c>
      <c r="L188" s="44">
        <v>0.57799999999999996</v>
      </c>
      <c r="M188" s="44">
        <v>36</v>
      </c>
      <c r="N188" s="119">
        <v>20.808</v>
      </c>
      <c r="O188" s="130">
        <v>10.808</v>
      </c>
      <c r="P188" s="42">
        <v>10</v>
      </c>
      <c r="Q188" s="158">
        <f t="shared" si="7"/>
        <v>0</v>
      </c>
      <c r="R188" s="261" t="s">
        <v>1469</v>
      </c>
      <c r="S188" s="261"/>
    </row>
    <row r="189" spans="1:19" ht="14.25" customHeight="1">
      <c r="A189" s="74">
        <v>43655</v>
      </c>
      <c r="B189" s="263">
        <v>1216043</v>
      </c>
      <c r="C189" s="261" t="s">
        <v>1011</v>
      </c>
      <c r="D189" s="79" t="s">
        <v>1595</v>
      </c>
      <c r="E189" s="263">
        <v>70</v>
      </c>
      <c r="F189" s="79" t="s">
        <v>1021</v>
      </c>
      <c r="G189" s="262" t="s">
        <v>1596</v>
      </c>
      <c r="H189" s="77" t="s">
        <v>1037</v>
      </c>
      <c r="I189" s="88" t="s">
        <v>1597</v>
      </c>
      <c r="J189" s="261" t="s">
        <v>1034</v>
      </c>
      <c r="K189" s="42">
        <v>4.5</v>
      </c>
      <c r="L189" s="42">
        <v>0.57599999999999996</v>
      </c>
      <c r="M189" s="42">
        <v>38</v>
      </c>
      <c r="N189" s="119">
        <v>21.887999999999998</v>
      </c>
      <c r="O189" s="127">
        <f>MIN(40,N189-10,4*N189/K189)</f>
        <v>11.887999999999998</v>
      </c>
      <c r="P189" s="42">
        <v>10</v>
      </c>
      <c r="Q189" s="158">
        <f t="shared" si="7"/>
        <v>0</v>
      </c>
      <c r="R189" s="261"/>
      <c r="S189" s="261"/>
    </row>
    <row r="190" spans="1:19" ht="14.25" customHeight="1">
      <c r="A190" s="74">
        <v>43637</v>
      </c>
      <c r="B190" s="263">
        <v>1211727</v>
      </c>
      <c r="C190" s="261" t="s">
        <v>1011</v>
      </c>
      <c r="D190" s="263" t="s">
        <v>1598</v>
      </c>
      <c r="E190" s="263">
        <v>44</v>
      </c>
      <c r="F190" s="263" t="s">
        <v>1013</v>
      </c>
      <c r="G190" s="76" t="s">
        <v>1599</v>
      </c>
      <c r="H190" s="77" t="s">
        <v>1159</v>
      </c>
      <c r="I190" s="57" t="s">
        <v>1600</v>
      </c>
      <c r="J190" s="261" t="s">
        <v>1034</v>
      </c>
      <c r="K190" s="121">
        <v>2.9</v>
      </c>
      <c r="L190" s="121">
        <v>0.57199999999999995</v>
      </c>
      <c r="M190" s="121">
        <v>42</v>
      </c>
      <c r="N190" s="122">
        <v>24.023999999999997</v>
      </c>
      <c r="O190" s="129">
        <v>14.023999999999997</v>
      </c>
      <c r="P190" s="42">
        <v>10</v>
      </c>
      <c r="Q190" s="158">
        <f t="shared" si="7"/>
        <v>0</v>
      </c>
      <c r="R190" s="261"/>
      <c r="S190" s="261"/>
    </row>
    <row r="191" spans="1:19" ht="14.25" customHeight="1">
      <c r="A191" s="74">
        <v>43637</v>
      </c>
      <c r="B191" s="263">
        <v>1211742</v>
      </c>
      <c r="C191" s="261" t="s">
        <v>1011</v>
      </c>
      <c r="D191" s="263" t="s">
        <v>1601</v>
      </c>
      <c r="E191" s="263">
        <v>64</v>
      </c>
      <c r="F191" s="263" t="s">
        <v>1013</v>
      </c>
      <c r="G191" s="76" t="s">
        <v>1602</v>
      </c>
      <c r="H191" s="77" t="s">
        <v>1159</v>
      </c>
      <c r="I191" s="57" t="s">
        <v>1603</v>
      </c>
      <c r="J191" s="261" t="s">
        <v>1034</v>
      </c>
      <c r="K191" s="121">
        <v>3.8</v>
      </c>
      <c r="L191" s="121">
        <v>0.57199999999999995</v>
      </c>
      <c r="M191" s="121">
        <v>42</v>
      </c>
      <c r="N191" s="122">
        <v>24.023999999999997</v>
      </c>
      <c r="O191" s="129">
        <v>14.023999999999997</v>
      </c>
      <c r="P191" s="42">
        <v>10</v>
      </c>
      <c r="Q191" s="158">
        <f t="shared" si="7"/>
        <v>0</v>
      </c>
      <c r="R191" s="261"/>
      <c r="S191" s="261">
        <v>20191023</v>
      </c>
    </row>
    <row r="192" spans="1:19" ht="14.25" customHeight="1">
      <c r="A192" s="74">
        <v>43721</v>
      </c>
      <c r="B192" s="263">
        <v>1232431</v>
      </c>
      <c r="C192" s="159" t="s">
        <v>1093</v>
      </c>
      <c r="D192" s="263" t="s">
        <v>1604</v>
      </c>
      <c r="E192" s="263">
        <v>63</v>
      </c>
      <c r="F192" s="263" t="s">
        <v>41</v>
      </c>
      <c r="G192" s="263" t="s">
        <v>1605</v>
      </c>
      <c r="H192" s="91" t="s">
        <v>1096</v>
      </c>
      <c r="I192" s="153" t="s">
        <v>1606</v>
      </c>
      <c r="J192" s="204" t="s">
        <v>1098</v>
      </c>
      <c r="K192" s="42">
        <v>3.5</v>
      </c>
      <c r="L192" s="42">
        <v>0.56599999999999995</v>
      </c>
      <c r="M192" s="42">
        <v>57</v>
      </c>
      <c r="N192" s="119">
        <v>32.262</v>
      </c>
      <c r="O192" s="128">
        <f>MIN(30,N192-15)</f>
        <v>17.262</v>
      </c>
      <c r="P192" s="42">
        <v>10</v>
      </c>
      <c r="Q192" s="93">
        <f t="shared" si="7"/>
        <v>5</v>
      </c>
      <c r="R192" s="261"/>
      <c r="S192" s="261">
        <v>20191212</v>
      </c>
    </row>
    <row r="193" spans="1:19" ht="14.25" customHeight="1">
      <c r="A193" s="74">
        <v>43643</v>
      </c>
      <c r="B193" s="263">
        <v>1211611</v>
      </c>
      <c r="C193" s="261" t="s">
        <v>1011</v>
      </c>
      <c r="D193" s="263" t="s">
        <v>1607</v>
      </c>
      <c r="E193" s="263">
        <v>53</v>
      </c>
      <c r="F193" s="263" t="s">
        <v>1021</v>
      </c>
      <c r="G193" s="76" t="s">
        <v>1608</v>
      </c>
      <c r="H193" s="77" t="s">
        <v>1159</v>
      </c>
      <c r="I193" s="57" t="s">
        <v>1609</v>
      </c>
      <c r="J193" s="261" t="s">
        <v>1034</v>
      </c>
      <c r="K193" s="121">
        <v>4.7</v>
      </c>
      <c r="L193" s="121">
        <v>0.56200000000000006</v>
      </c>
      <c r="M193" s="121">
        <v>38</v>
      </c>
      <c r="N193" s="122">
        <v>21.356000000000002</v>
      </c>
      <c r="O193" s="129">
        <v>11.356000000000002</v>
      </c>
      <c r="P193" s="42">
        <v>10</v>
      </c>
      <c r="Q193" s="158">
        <f t="shared" si="7"/>
        <v>0</v>
      </c>
      <c r="R193" s="261"/>
      <c r="S193" s="261"/>
    </row>
    <row r="194" spans="1:19" ht="14.25" customHeight="1">
      <c r="A194" s="74">
        <v>43747</v>
      </c>
      <c r="B194" s="263">
        <v>1237425</v>
      </c>
      <c r="C194" s="159" t="s">
        <v>1093</v>
      </c>
      <c r="D194" s="263" t="s">
        <v>1610</v>
      </c>
      <c r="E194" s="263">
        <v>63</v>
      </c>
      <c r="F194" s="263" t="s">
        <v>20</v>
      </c>
      <c r="G194" s="263" t="s">
        <v>1611</v>
      </c>
      <c r="H194" s="91" t="s">
        <v>1096</v>
      </c>
      <c r="I194" s="153" t="s">
        <v>1612</v>
      </c>
      <c r="J194" s="204" t="s">
        <v>1098</v>
      </c>
      <c r="K194" s="42">
        <v>2.5</v>
      </c>
      <c r="L194" s="42">
        <v>0.56200000000000006</v>
      </c>
      <c r="M194" s="42">
        <v>58</v>
      </c>
      <c r="N194" s="119">
        <v>32.596000000000004</v>
      </c>
      <c r="O194" s="128">
        <f>MIN(30,N194-15)</f>
        <v>17.596000000000004</v>
      </c>
      <c r="P194" s="42">
        <v>10</v>
      </c>
      <c r="Q194" s="93">
        <f t="shared" si="7"/>
        <v>5</v>
      </c>
      <c r="R194" s="261"/>
      <c r="S194" s="261">
        <v>20191212</v>
      </c>
    </row>
    <row r="195" spans="1:19" ht="14.25" customHeight="1">
      <c r="A195" s="74">
        <v>43649</v>
      </c>
      <c r="B195" s="263">
        <v>1214013</v>
      </c>
      <c r="C195" s="261" t="s">
        <v>1011</v>
      </c>
      <c r="D195" s="262" t="s">
        <v>1613</v>
      </c>
      <c r="E195" s="263">
        <v>46</v>
      </c>
      <c r="F195" s="262" t="s">
        <v>1013</v>
      </c>
      <c r="G195" s="76" t="s">
        <v>1614</v>
      </c>
      <c r="H195" s="77" t="s">
        <v>1159</v>
      </c>
      <c r="I195" s="57" t="s">
        <v>1615</v>
      </c>
      <c r="J195" s="261" t="s">
        <v>1034</v>
      </c>
      <c r="K195" s="121">
        <v>3.3</v>
      </c>
      <c r="L195" s="121">
        <v>0.55600000000000005</v>
      </c>
      <c r="M195" s="121">
        <v>38</v>
      </c>
      <c r="N195" s="122">
        <v>21.128</v>
      </c>
      <c r="O195" s="129">
        <v>11.128</v>
      </c>
      <c r="P195" s="42">
        <v>10</v>
      </c>
      <c r="Q195" s="158">
        <f t="shared" si="7"/>
        <v>0</v>
      </c>
      <c r="R195" s="261"/>
      <c r="S195" s="261"/>
    </row>
    <row r="196" spans="1:19" ht="14.25" customHeight="1">
      <c r="A196" s="74">
        <v>43704</v>
      </c>
      <c r="B196" s="263">
        <v>1228150</v>
      </c>
      <c r="C196" s="261" t="s">
        <v>1011</v>
      </c>
      <c r="D196" s="79" t="s">
        <v>1616</v>
      </c>
      <c r="E196" s="263">
        <v>70</v>
      </c>
      <c r="F196" s="79" t="s">
        <v>1013</v>
      </c>
      <c r="G196" s="156" t="s">
        <v>1617</v>
      </c>
      <c r="H196" s="77" t="s">
        <v>1015</v>
      </c>
      <c r="I196" s="153" t="s">
        <v>1618</v>
      </c>
      <c r="J196" s="261" t="s">
        <v>1098</v>
      </c>
      <c r="K196" s="208">
        <v>4</v>
      </c>
      <c r="L196" s="208">
        <v>0.55000000000000004</v>
      </c>
      <c r="M196" s="210">
        <v>54</v>
      </c>
      <c r="N196" s="119">
        <v>29.700000000000003</v>
      </c>
      <c r="O196" s="127">
        <v>18</v>
      </c>
      <c r="P196" s="42">
        <v>10</v>
      </c>
      <c r="Q196" s="158">
        <f t="shared" si="7"/>
        <v>1.7000000000000028</v>
      </c>
      <c r="R196" s="261"/>
      <c r="S196" s="261"/>
    </row>
    <row r="197" spans="1:19" ht="14.25" customHeight="1">
      <c r="A197" s="74">
        <v>43656</v>
      </c>
      <c r="B197" s="263">
        <v>1215577</v>
      </c>
      <c r="C197" s="261" t="s">
        <v>1011</v>
      </c>
      <c r="D197" s="79" t="s">
        <v>1619</v>
      </c>
      <c r="E197" s="263">
        <v>67</v>
      </c>
      <c r="F197" s="79" t="s">
        <v>1013</v>
      </c>
      <c r="G197" s="262" t="s">
        <v>1620</v>
      </c>
      <c r="H197" s="77" t="s">
        <v>1037</v>
      </c>
      <c r="I197" s="88" t="s">
        <v>1621</v>
      </c>
      <c r="J197" s="261" t="s">
        <v>1034</v>
      </c>
      <c r="K197" s="42">
        <v>3.9</v>
      </c>
      <c r="L197" s="42">
        <v>0.54600000000000004</v>
      </c>
      <c r="M197" s="42">
        <v>40</v>
      </c>
      <c r="N197" s="119">
        <v>21.840000000000003</v>
      </c>
      <c r="O197" s="127">
        <f>MIN(40,N197-10,4*N197/K197)</f>
        <v>11.840000000000003</v>
      </c>
      <c r="P197" s="42">
        <v>10</v>
      </c>
      <c r="Q197" s="158">
        <f t="shared" si="7"/>
        <v>0</v>
      </c>
      <c r="R197" s="261"/>
      <c r="S197" s="261">
        <v>20191023</v>
      </c>
    </row>
    <row r="198" spans="1:19" ht="14.25" customHeight="1">
      <c r="A198" s="74">
        <v>43651</v>
      </c>
      <c r="B198" s="263">
        <v>1214809</v>
      </c>
      <c r="C198" s="261" t="s">
        <v>1011</v>
      </c>
      <c r="D198" s="262" t="s">
        <v>1622</v>
      </c>
      <c r="E198" s="263">
        <v>31</v>
      </c>
      <c r="F198" s="262" t="s">
        <v>1013</v>
      </c>
      <c r="G198" s="76" t="s">
        <v>1623</v>
      </c>
      <c r="H198" s="77" t="s">
        <v>1159</v>
      </c>
      <c r="I198" s="57" t="s">
        <v>1624</v>
      </c>
      <c r="J198" s="261" t="s">
        <v>1034</v>
      </c>
      <c r="K198" s="121">
        <v>3.3</v>
      </c>
      <c r="L198" s="121">
        <v>0.54400000000000004</v>
      </c>
      <c r="M198" s="121">
        <v>42</v>
      </c>
      <c r="N198" s="122">
        <v>22.848000000000003</v>
      </c>
      <c r="O198" s="129">
        <v>12.848000000000003</v>
      </c>
      <c r="P198" s="42">
        <v>10</v>
      </c>
      <c r="Q198" s="158">
        <f t="shared" si="7"/>
        <v>0</v>
      </c>
      <c r="R198" s="261"/>
      <c r="S198" s="261">
        <v>20191023</v>
      </c>
    </row>
    <row r="199" spans="1:19" ht="14.25" customHeight="1">
      <c r="A199" s="74">
        <v>43725</v>
      </c>
      <c r="B199" s="263">
        <v>1233243</v>
      </c>
      <c r="C199" s="134" t="s">
        <v>1011</v>
      </c>
      <c r="D199" s="263" t="s">
        <v>1625</v>
      </c>
      <c r="E199" s="263">
        <v>73</v>
      </c>
      <c r="F199" s="263" t="s">
        <v>1013</v>
      </c>
      <c r="G199" s="156" t="s">
        <v>1626</v>
      </c>
      <c r="H199" s="77" t="s">
        <v>1015</v>
      </c>
      <c r="I199" s="153" t="s">
        <v>1627</v>
      </c>
      <c r="J199" s="134" t="s">
        <v>1098</v>
      </c>
      <c r="K199" s="208">
        <v>3.4</v>
      </c>
      <c r="L199" s="208">
        <v>0.54200000000000004</v>
      </c>
      <c r="M199" s="210">
        <v>52</v>
      </c>
      <c r="N199" s="119">
        <v>28.184000000000001</v>
      </c>
      <c r="O199" s="128">
        <f>MIN(40,N199-10)</f>
        <v>18.184000000000001</v>
      </c>
      <c r="P199" s="242">
        <v>8.6178000000000008</v>
      </c>
      <c r="Q199" s="93">
        <f t="shared" si="7"/>
        <v>1.3821999999999992</v>
      </c>
      <c r="R199" s="261"/>
      <c r="S199" s="261">
        <v>20191212</v>
      </c>
    </row>
    <row r="200" spans="1:19" ht="14.25" customHeight="1">
      <c r="A200" s="74">
        <v>43637</v>
      </c>
      <c r="B200" s="263">
        <v>1211703</v>
      </c>
      <c r="C200" s="261" t="s">
        <v>1011</v>
      </c>
      <c r="D200" s="263" t="s">
        <v>1628</v>
      </c>
      <c r="E200" s="263">
        <v>69</v>
      </c>
      <c r="F200" s="263" t="s">
        <v>1013</v>
      </c>
      <c r="G200" s="76" t="s">
        <v>1629</v>
      </c>
      <c r="H200" s="77" t="s">
        <v>1159</v>
      </c>
      <c r="I200" s="57" t="s">
        <v>1630</v>
      </c>
      <c r="J200" s="261" t="s">
        <v>1034</v>
      </c>
      <c r="K200" s="121">
        <v>3.3</v>
      </c>
      <c r="L200" s="121">
        <v>0.53600000000000003</v>
      </c>
      <c r="M200" s="121">
        <v>42</v>
      </c>
      <c r="N200" s="122">
        <v>22.512</v>
      </c>
      <c r="O200" s="129">
        <v>12.512</v>
      </c>
      <c r="P200" s="42">
        <v>10</v>
      </c>
      <c r="Q200" s="158">
        <f t="shared" si="7"/>
        <v>0</v>
      </c>
      <c r="R200" s="261"/>
      <c r="S200" s="261">
        <v>20191023</v>
      </c>
    </row>
    <row r="201" spans="1:19" ht="14.25" customHeight="1">
      <c r="A201" s="74">
        <v>43658</v>
      </c>
      <c r="B201" s="263">
        <v>1217022</v>
      </c>
      <c r="C201" s="261" t="s">
        <v>1011</v>
      </c>
      <c r="D201" s="79" t="s">
        <v>1631</v>
      </c>
      <c r="E201" s="263">
        <v>49</v>
      </c>
      <c r="F201" s="79" t="s">
        <v>1013</v>
      </c>
      <c r="G201" s="262" t="s">
        <v>1632</v>
      </c>
      <c r="H201" s="77" t="s">
        <v>1037</v>
      </c>
      <c r="I201" s="88" t="s">
        <v>1633</v>
      </c>
      <c r="J201" s="261" t="s">
        <v>1034</v>
      </c>
      <c r="K201" s="42">
        <v>3.9</v>
      </c>
      <c r="L201" s="42">
        <v>0.53600000000000003</v>
      </c>
      <c r="M201" s="42">
        <v>40</v>
      </c>
      <c r="N201" s="119">
        <v>21.44</v>
      </c>
      <c r="O201" s="127">
        <f>MIN(40,N201-10,4*N201/K201)</f>
        <v>11.440000000000001</v>
      </c>
      <c r="P201" s="42">
        <v>10</v>
      </c>
      <c r="Q201" s="158">
        <f t="shared" si="7"/>
        <v>0</v>
      </c>
      <c r="R201" s="261"/>
      <c r="S201" s="261"/>
    </row>
    <row r="202" spans="1:19" ht="14.25" customHeight="1">
      <c r="A202" s="74">
        <v>43781</v>
      </c>
      <c r="B202" s="263">
        <v>1245550</v>
      </c>
      <c r="C202" s="159" t="s">
        <v>1093</v>
      </c>
      <c r="D202" s="262" t="s">
        <v>1634</v>
      </c>
      <c r="E202" s="263">
        <v>52</v>
      </c>
      <c r="F202" s="262" t="s">
        <v>1013</v>
      </c>
      <c r="G202" s="263" t="s">
        <v>1635</v>
      </c>
      <c r="H202" s="91" t="s">
        <v>1096</v>
      </c>
      <c r="I202" s="153" t="s">
        <v>1636</v>
      </c>
      <c r="J202" s="144" t="s">
        <v>1098</v>
      </c>
      <c r="K202" s="42">
        <v>4</v>
      </c>
      <c r="L202" s="42">
        <v>0.53600000000000003</v>
      </c>
      <c r="M202" s="42">
        <v>59</v>
      </c>
      <c r="N202" s="119">
        <v>31.624000000000002</v>
      </c>
      <c r="O202" s="128">
        <f>MIN(30,N202-15)</f>
        <v>16.624000000000002</v>
      </c>
      <c r="P202" s="42">
        <v>10</v>
      </c>
      <c r="Q202" s="93">
        <f t="shared" si="7"/>
        <v>5</v>
      </c>
      <c r="R202" s="261"/>
      <c r="S202" s="261">
        <v>20191212</v>
      </c>
    </row>
    <row r="203" spans="1:19" ht="14.25" customHeight="1">
      <c r="A203" s="74">
        <v>43711</v>
      </c>
      <c r="B203" s="263">
        <v>1230043</v>
      </c>
      <c r="C203" s="261" t="s">
        <v>1011</v>
      </c>
      <c r="D203" s="79" t="s">
        <v>1637</v>
      </c>
      <c r="E203" s="263">
        <v>69</v>
      </c>
      <c r="F203" s="263" t="s">
        <v>1021</v>
      </c>
      <c r="G203" s="262" t="s">
        <v>1638</v>
      </c>
      <c r="H203" s="77" t="s">
        <v>1015</v>
      </c>
      <c r="I203" s="153" t="s">
        <v>1639</v>
      </c>
      <c r="J203" s="261" t="s">
        <v>370</v>
      </c>
      <c r="K203" s="208">
        <v>4.2</v>
      </c>
      <c r="L203" s="208">
        <v>0.53200000000000003</v>
      </c>
      <c r="M203" s="210">
        <v>43</v>
      </c>
      <c r="N203" s="119">
        <v>22.876000000000001</v>
      </c>
      <c r="O203" s="128">
        <f>MIN(40,N203-10)</f>
        <v>12.876000000000001</v>
      </c>
      <c r="P203" s="42">
        <v>10</v>
      </c>
      <c r="Q203" s="158">
        <f t="shared" si="7"/>
        <v>0</v>
      </c>
      <c r="R203" s="261"/>
      <c r="S203" s="261">
        <v>20191212</v>
      </c>
    </row>
    <row r="204" spans="1:19" ht="14.25" customHeight="1">
      <c r="A204" s="213">
        <v>43630</v>
      </c>
      <c r="B204" s="83">
        <v>1208766</v>
      </c>
      <c r="C204" s="261" t="s">
        <v>1011</v>
      </c>
      <c r="D204" s="65" t="s">
        <v>1640</v>
      </c>
      <c r="E204" s="65">
        <v>68</v>
      </c>
      <c r="F204" s="65" t="s">
        <v>41</v>
      </c>
      <c r="G204" s="83" t="s">
        <v>1641</v>
      </c>
      <c r="H204" s="231" t="s">
        <v>1041</v>
      </c>
      <c r="I204" s="44" t="s">
        <v>1642</v>
      </c>
      <c r="J204" s="261" t="s">
        <v>1034</v>
      </c>
      <c r="K204" s="44">
        <v>2.4</v>
      </c>
      <c r="L204" s="42">
        <v>0.52800000000000002</v>
      </c>
      <c r="M204" s="42">
        <v>36</v>
      </c>
      <c r="N204" s="119">
        <v>19.008000000000003</v>
      </c>
      <c r="O204" s="130">
        <v>9.0080000000000027</v>
      </c>
      <c r="P204" s="42">
        <v>10</v>
      </c>
      <c r="Q204" s="158">
        <f t="shared" si="7"/>
        <v>0</v>
      </c>
      <c r="R204" s="261" t="s">
        <v>1469</v>
      </c>
      <c r="S204" s="261"/>
    </row>
    <row r="205" spans="1:19" ht="14.25" customHeight="1">
      <c r="A205" s="213">
        <v>43630</v>
      </c>
      <c r="B205" s="83">
        <v>1210016</v>
      </c>
      <c r="C205" s="261" t="s">
        <v>1011</v>
      </c>
      <c r="D205" s="65" t="s">
        <v>1643</v>
      </c>
      <c r="E205" s="65">
        <v>73</v>
      </c>
      <c r="F205" s="65" t="s">
        <v>41</v>
      </c>
      <c r="G205" s="83" t="s">
        <v>1644</v>
      </c>
      <c r="H205" s="231" t="s">
        <v>1041</v>
      </c>
      <c r="I205" s="44" t="s">
        <v>1645</v>
      </c>
      <c r="J205" s="261" t="s">
        <v>1034</v>
      </c>
      <c r="K205" s="44">
        <v>3.9</v>
      </c>
      <c r="L205" s="42">
        <v>0.52</v>
      </c>
      <c r="M205" s="42">
        <v>36</v>
      </c>
      <c r="N205" s="119">
        <v>18.72</v>
      </c>
      <c r="O205" s="130">
        <v>8.7199999999999989</v>
      </c>
      <c r="P205" s="42">
        <v>10</v>
      </c>
      <c r="Q205" s="158">
        <f t="shared" si="7"/>
        <v>0</v>
      </c>
      <c r="R205" s="261" t="s">
        <v>1469</v>
      </c>
      <c r="S205" s="261"/>
    </row>
    <row r="206" spans="1:19" ht="14.25" customHeight="1">
      <c r="A206" s="74">
        <v>43774</v>
      </c>
      <c r="B206" s="263">
        <v>1244071</v>
      </c>
      <c r="C206" s="159" t="s">
        <v>1093</v>
      </c>
      <c r="D206" s="262" t="s">
        <v>1646</v>
      </c>
      <c r="E206" s="263">
        <v>50</v>
      </c>
      <c r="F206" s="263" t="s">
        <v>20</v>
      </c>
      <c r="G206" s="263" t="s">
        <v>1647</v>
      </c>
      <c r="H206" s="91" t="s">
        <v>1096</v>
      </c>
      <c r="I206" s="153" t="s">
        <v>1648</v>
      </c>
      <c r="J206" s="144" t="s">
        <v>1098</v>
      </c>
      <c r="K206" s="42">
        <v>4</v>
      </c>
      <c r="L206" s="42">
        <v>0.52</v>
      </c>
      <c r="M206" s="42">
        <v>60</v>
      </c>
      <c r="N206" s="119">
        <v>31.200000000000003</v>
      </c>
      <c r="O206" s="128">
        <f>MIN(30,N206-15)</f>
        <v>16.200000000000003</v>
      </c>
      <c r="P206" s="42">
        <v>10</v>
      </c>
      <c r="Q206" s="93">
        <f t="shared" si="7"/>
        <v>5</v>
      </c>
      <c r="R206" s="261"/>
      <c r="S206" s="261"/>
    </row>
    <row r="207" spans="1:19" ht="14.25" customHeight="1">
      <c r="A207" s="74">
        <v>43655</v>
      </c>
      <c r="B207" s="263">
        <v>1216093</v>
      </c>
      <c r="C207" s="261" t="s">
        <v>1011</v>
      </c>
      <c r="D207" s="79" t="s">
        <v>1649</v>
      </c>
      <c r="E207" s="263">
        <v>30</v>
      </c>
      <c r="F207" s="79" t="s">
        <v>1013</v>
      </c>
      <c r="G207" s="262" t="s">
        <v>1650</v>
      </c>
      <c r="H207" s="77" t="s">
        <v>1037</v>
      </c>
      <c r="I207" s="88" t="s">
        <v>1651</v>
      </c>
      <c r="J207" s="261" t="s">
        <v>1034</v>
      </c>
      <c r="K207" s="42">
        <v>3.9</v>
      </c>
      <c r="L207" s="42">
        <v>0.50800000000000001</v>
      </c>
      <c r="M207" s="42">
        <v>40</v>
      </c>
      <c r="N207" s="119">
        <v>20.32</v>
      </c>
      <c r="O207" s="127">
        <f>MIN(40,N207-10,4*N207/K207)</f>
        <v>10.32</v>
      </c>
      <c r="P207" s="42">
        <v>10</v>
      </c>
      <c r="Q207" s="158">
        <f t="shared" si="7"/>
        <v>0</v>
      </c>
      <c r="R207" s="261"/>
      <c r="S207" s="261"/>
    </row>
    <row r="208" spans="1:19" ht="14.25" customHeight="1">
      <c r="A208" s="213">
        <v>43634</v>
      </c>
      <c r="B208" s="83">
        <v>1210594</v>
      </c>
      <c r="C208" s="261" t="s">
        <v>1011</v>
      </c>
      <c r="D208" s="65" t="s">
        <v>1652</v>
      </c>
      <c r="E208" s="65">
        <v>67</v>
      </c>
      <c r="F208" s="65" t="s">
        <v>41</v>
      </c>
      <c r="G208" s="83" t="s">
        <v>1653</v>
      </c>
      <c r="H208" s="231" t="s">
        <v>1041</v>
      </c>
      <c r="I208" s="44" t="s">
        <v>1654</v>
      </c>
      <c r="J208" s="261" t="s">
        <v>1034</v>
      </c>
      <c r="K208" s="44">
        <v>3.1</v>
      </c>
      <c r="L208" s="42">
        <v>0.504</v>
      </c>
      <c r="M208" s="42">
        <v>36</v>
      </c>
      <c r="N208" s="119">
        <v>18.143999999999998</v>
      </c>
      <c r="O208" s="130">
        <v>8.1439999999999984</v>
      </c>
      <c r="P208" s="42">
        <v>10</v>
      </c>
      <c r="Q208" s="158">
        <f t="shared" si="7"/>
        <v>0</v>
      </c>
      <c r="R208" s="261" t="s">
        <v>1469</v>
      </c>
      <c r="S208" s="261"/>
    </row>
    <row r="209" spans="1:19" ht="15" customHeight="1" thickBot="1">
      <c r="A209" s="74">
        <v>43649</v>
      </c>
      <c r="B209" s="263">
        <v>1214165</v>
      </c>
      <c r="C209" s="261" t="s">
        <v>1011</v>
      </c>
      <c r="D209" s="262" t="s">
        <v>1655</v>
      </c>
      <c r="E209" s="263">
        <v>67</v>
      </c>
      <c r="F209" s="262" t="s">
        <v>1021</v>
      </c>
      <c r="G209" s="76" t="s">
        <v>1656</v>
      </c>
      <c r="H209" s="77" t="s">
        <v>1159</v>
      </c>
      <c r="I209" s="57" t="s">
        <v>1657</v>
      </c>
      <c r="J209" s="261" t="s">
        <v>1034</v>
      </c>
      <c r="K209" s="233">
        <v>3.4</v>
      </c>
      <c r="L209" s="233">
        <v>0.504</v>
      </c>
      <c r="M209" s="233">
        <v>38</v>
      </c>
      <c r="N209" s="122">
        <v>19.152000000000001</v>
      </c>
      <c r="O209" s="129">
        <v>9.152000000000001</v>
      </c>
      <c r="P209" s="42">
        <v>10</v>
      </c>
      <c r="Q209" s="158">
        <f t="shared" si="7"/>
        <v>0</v>
      </c>
      <c r="R209" s="261"/>
      <c r="S209" s="261">
        <v>20191023</v>
      </c>
    </row>
    <row r="210" spans="1:19" ht="15" customHeight="1" thickBot="1">
      <c r="A210" s="74">
        <v>43649</v>
      </c>
      <c r="B210" s="263">
        <v>1214387</v>
      </c>
      <c r="C210" s="261" t="s">
        <v>1011</v>
      </c>
      <c r="D210" s="262" t="s">
        <v>1658</v>
      </c>
      <c r="E210" s="263">
        <v>60</v>
      </c>
      <c r="F210" s="262" t="s">
        <v>1013</v>
      </c>
      <c r="G210" s="76" t="s">
        <v>1659</v>
      </c>
      <c r="H210" s="77" t="s">
        <v>1159</v>
      </c>
      <c r="I210" s="57" t="s">
        <v>1660</v>
      </c>
      <c r="J210" s="261" t="s">
        <v>1034</v>
      </c>
      <c r="K210" s="233">
        <v>3.4</v>
      </c>
      <c r="L210" s="233">
        <v>0.502</v>
      </c>
      <c r="M210" s="233">
        <v>38</v>
      </c>
      <c r="N210" s="122">
        <v>19.076000000000001</v>
      </c>
      <c r="O210" s="129">
        <v>9.0760000000000005</v>
      </c>
      <c r="P210" s="42">
        <v>10</v>
      </c>
      <c r="Q210" s="158">
        <f t="shared" si="7"/>
        <v>0</v>
      </c>
      <c r="R210" s="261"/>
      <c r="S210" s="261">
        <v>20191023</v>
      </c>
    </row>
    <row r="211" spans="1:19" ht="15" customHeight="1" thickBot="1">
      <c r="A211" s="74">
        <v>43637</v>
      </c>
      <c r="B211" s="263">
        <v>1211555</v>
      </c>
      <c r="C211" s="261" t="s">
        <v>1011</v>
      </c>
      <c r="D211" s="263" t="s">
        <v>1661</v>
      </c>
      <c r="E211" s="263">
        <v>65</v>
      </c>
      <c r="F211" s="263" t="s">
        <v>1021</v>
      </c>
      <c r="G211" s="76" t="s">
        <v>1662</v>
      </c>
      <c r="H211" s="77" t="s">
        <v>1159</v>
      </c>
      <c r="I211" s="57" t="s">
        <v>1663</v>
      </c>
      <c r="J211" s="261" t="s">
        <v>1034</v>
      </c>
      <c r="K211" s="233">
        <v>3.3</v>
      </c>
      <c r="L211" s="233">
        <v>0.5</v>
      </c>
      <c r="M211" s="233">
        <v>42</v>
      </c>
      <c r="N211" s="122">
        <v>21</v>
      </c>
      <c r="O211" s="129">
        <v>11</v>
      </c>
      <c r="P211" s="42">
        <v>10</v>
      </c>
      <c r="Q211" s="158">
        <f t="shared" si="7"/>
        <v>0</v>
      </c>
      <c r="R211" s="261"/>
      <c r="S211" s="261"/>
    </row>
    <row r="212" spans="1:19" ht="15" customHeight="1" thickBot="1">
      <c r="A212" s="74">
        <v>43676</v>
      </c>
      <c r="B212" s="263">
        <v>1221493</v>
      </c>
      <c r="C212" s="261" t="s">
        <v>1011</v>
      </c>
      <c r="D212" s="262" t="s">
        <v>1664</v>
      </c>
      <c r="E212" s="263">
        <v>45</v>
      </c>
      <c r="F212" s="76" t="s">
        <v>1013</v>
      </c>
      <c r="G212" s="262" t="s">
        <v>1665</v>
      </c>
      <c r="H212" s="77" t="s">
        <v>1049</v>
      </c>
      <c r="I212" s="61" t="s">
        <v>1666</v>
      </c>
      <c r="J212" s="261" t="s">
        <v>370</v>
      </c>
      <c r="K212" s="209">
        <v>3</v>
      </c>
      <c r="L212" s="209">
        <v>0.498</v>
      </c>
      <c r="M212" s="209">
        <v>43</v>
      </c>
      <c r="N212" s="119">
        <v>21.414000000000001</v>
      </c>
      <c r="O212" s="127">
        <f>MIN(40,N212-10,4*N212/K212)</f>
        <v>11.414000000000001</v>
      </c>
      <c r="P212" s="42">
        <v>10</v>
      </c>
      <c r="Q212" s="158">
        <f t="shared" si="7"/>
        <v>0</v>
      </c>
      <c r="R212" s="261"/>
      <c r="S212" s="261">
        <v>20191023</v>
      </c>
    </row>
    <row r="213" spans="1:19" ht="15" customHeight="1" thickBot="1">
      <c r="A213" s="74">
        <v>43760</v>
      </c>
      <c r="B213" s="263">
        <v>1240580</v>
      </c>
      <c r="C213" s="159" t="s">
        <v>1093</v>
      </c>
      <c r="D213" s="263" t="s">
        <v>1667</v>
      </c>
      <c r="E213" s="263">
        <v>55</v>
      </c>
      <c r="F213" s="263" t="s">
        <v>41</v>
      </c>
      <c r="G213" s="263" t="s">
        <v>1668</v>
      </c>
      <c r="H213" s="91" t="s">
        <v>1096</v>
      </c>
      <c r="I213" s="153" t="s">
        <v>1669</v>
      </c>
      <c r="J213" s="204" t="s">
        <v>1098</v>
      </c>
      <c r="K213" s="209">
        <v>4</v>
      </c>
      <c r="L213" s="209">
        <v>0.48199999999999998</v>
      </c>
      <c r="M213" s="209">
        <v>58</v>
      </c>
      <c r="N213" s="119">
        <v>27.956</v>
      </c>
      <c r="O213" s="128">
        <f>MIN(30,N213-15)</f>
        <v>12.956</v>
      </c>
      <c r="P213" s="42">
        <v>10</v>
      </c>
      <c r="Q213" s="93">
        <f t="shared" ref="Q213:Q214" si="8">N213-O213-P213</f>
        <v>5</v>
      </c>
      <c r="R213" s="261"/>
      <c r="S213" s="261">
        <v>20191212</v>
      </c>
    </row>
    <row r="214" spans="1:19" ht="15" customHeight="1" thickBot="1">
      <c r="A214" s="74">
        <v>43774</v>
      </c>
      <c r="B214" s="263">
        <v>1244319</v>
      </c>
      <c r="C214" s="159" t="s">
        <v>1093</v>
      </c>
      <c r="D214" s="262" t="s">
        <v>1670</v>
      </c>
      <c r="E214" s="263">
        <v>67</v>
      </c>
      <c r="F214" s="263" t="s">
        <v>20</v>
      </c>
      <c r="G214" s="263" t="s">
        <v>1671</v>
      </c>
      <c r="H214" s="91" t="s">
        <v>1096</v>
      </c>
      <c r="I214" s="153" t="s">
        <v>1672</v>
      </c>
      <c r="J214" s="144" t="s">
        <v>1098</v>
      </c>
      <c r="K214" s="209">
        <v>4</v>
      </c>
      <c r="L214" s="209">
        <v>0.48199999999999998</v>
      </c>
      <c r="M214" s="209">
        <v>58</v>
      </c>
      <c r="N214" s="119">
        <v>27.956</v>
      </c>
      <c r="O214" s="128">
        <f>MIN(30,N214-15)</f>
        <v>12.956</v>
      </c>
      <c r="P214" s="42">
        <v>10</v>
      </c>
      <c r="Q214" s="93">
        <f t="shared" si="8"/>
        <v>5</v>
      </c>
      <c r="R214" s="261"/>
      <c r="S214" s="261">
        <v>20191212</v>
      </c>
    </row>
    <row r="215" spans="1:19" ht="15" customHeight="1" thickBot="1">
      <c r="A215" s="213">
        <v>43630</v>
      </c>
      <c r="B215" s="83">
        <v>1209913</v>
      </c>
      <c r="C215" s="261" t="s">
        <v>1011</v>
      </c>
      <c r="D215" s="65" t="s">
        <v>1673</v>
      </c>
      <c r="E215" s="65">
        <v>59</v>
      </c>
      <c r="F215" s="65" t="s">
        <v>20</v>
      </c>
      <c r="G215" s="83" t="s">
        <v>1674</v>
      </c>
      <c r="H215" s="231" t="s">
        <v>1041</v>
      </c>
      <c r="I215" s="44" t="s">
        <v>1675</v>
      </c>
      <c r="J215" s="261" t="s">
        <v>1034</v>
      </c>
      <c r="K215" s="234">
        <v>3.5</v>
      </c>
      <c r="L215" s="209">
        <v>0.47799999999999998</v>
      </c>
      <c r="M215" s="209">
        <v>36</v>
      </c>
      <c r="N215" s="119">
        <v>17.207999999999998</v>
      </c>
      <c r="O215" s="130">
        <v>7.2079999999999984</v>
      </c>
      <c r="P215" s="42">
        <v>10</v>
      </c>
      <c r="Q215" s="158">
        <f>N215-O215-P215</f>
        <v>0</v>
      </c>
      <c r="R215" s="261" t="s">
        <v>1469</v>
      </c>
      <c r="S215" s="261"/>
    </row>
    <row r="216" spans="1:19" ht="15" customHeight="1" thickBot="1">
      <c r="A216" s="74">
        <v>43641</v>
      </c>
      <c r="B216" s="263">
        <v>1212429</v>
      </c>
      <c r="C216" s="261" t="s">
        <v>1011</v>
      </c>
      <c r="D216" s="263" t="s">
        <v>1676</v>
      </c>
      <c r="E216" s="263">
        <v>61</v>
      </c>
      <c r="F216" s="263" t="s">
        <v>1021</v>
      </c>
      <c r="G216" s="76" t="s">
        <v>1677</v>
      </c>
      <c r="H216" s="77" t="s">
        <v>1159</v>
      </c>
      <c r="I216" s="57" t="s">
        <v>1678</v>
      </c>
      <c r="J216" s="261" t="s">
        <v>1034</v>
      </c>
      <c r="K216" s="233">
        <v>3.4</v>
      </c>
      <c r="L216" s="233">
        <v>0.47799999999999998</v>
      </c>
      <c r="M216" s="233">
        <v>36</v>
      </c>
      <c r="N216" s="122">
        <v>17.207999999999998</v>
      </c>
      <c r="O216" s="129">
        <v>7.2079999999999984</v>
      </c>
      <c r="P216" s="42">
        <v>10</v>
      </c>
      <c r="Q216" s="158">
        <f>N216-O216-P216</f>
        <v>0</v>
      </c>
      <c r="R216" s="261"/>
      <c r="S216" s="261"/>
    </row>
    <row r="217" spans="1:19" ht="15" customHeight="1" thickBot="1">
      <c r="A217" s="74">
        <v>43767</v>
      </c>
      <c r="B217" s="263">
        <v>1242225</v>
      </c>
      <c r="C217" s="159" t="s">
        <v>1093</v>
      </c>
      <c r="D217" s="263" t="s">
        <v>1679</v>
      </c>
      <c r="E217" s="263">
        <v>54</v>
      </c>
      <c r="F217" s="263" t="s">
        <v>20</v>
      </c>
      <c r="G217" s="263" t="s">
        <v>1680</v>
      </c>
      <c r="H217" s="91" t="s">
        <v>1096</v>
      </c>
      <c r="I217" s="153" t="s">
        <v>1681</v>
      </c>
      <c r="J217" s="204" t="s">
        <v>1098</v>
      </c>
      <c r="K217" s="209">
        <v>3.4</v>
      </c>
      <c r="L217" s="209">
        <v>0.47799999999999998</v>
      </c>
      <c r="M217" s="209">
        <v>58</v>
      </c>
      <c r="N217" s="119">
        <v>27.724</v>
      </c>
      <c r="O217" s="128">
        <f>MIN(30,N217-15)</f>
        <v>12.724</v>
      </c>
      <c r="P217" s="42">
        <v>10</v>
      </c>
      <c r="Q217" s="93">
        <f t="shared" ref="Q217:Q218" si="9">N217-O217-P217</f>
        <v>5</v>
      </c>
      <c r="R217" s="261"/>
      <c r="S217" s="261">
        <v>20191212</v>
      </c>
    </row>
    <row r="218" spans="1:19" ht="15" customHeight="1" thickBot="1">
      <c r="A218" s="74">
        <v>43725</v>
      </c>
      <c r="B218" s="263">
        <v>1232860</v>
      </c>
      <c r="C218" s="134" t="s">
        <v>1011</v>
      </c>
      <c r="D218" s="263" t="s">
        <v>1682</v>
      </c>
      <c r="E218" s="263">
        <v>26</v>
      </c>
      <c r="F218" s="263" t="s">
        <v>1013</v>
      </c>
      <c r="G218" s="262" t="s">
        <v>1683</v>
      </c>
      <c r="H218" s="77" t="s">
        <v>1015</v>
      </c>
      <c r="I218" s="153" t="s">
        <v>1684</v>
      </c>
      <c r="J218" s="134" t="s">
        <v>1098</v>
      </c>
      <c r="K218" s="108">
        <v>2.9</v>
      </c>
      <c r="L218" s="108">
        <v>0.47399999999999998</v>
      </c>
      <c r="M218" s="107">
        <v>54</v>
      </c>
      <c r="N218" s="119">
        <v>25.596</v>
      </c>
      <c r="O218" s="128">
        <f>MIN(40,N218-10)</f>
        <v>15.596</v>
      </c>
      <c r="P218" s="42">
        <v>9.48</v>
      </c>
      <c r="Q218" s="93">
        <f t="shared" si="9"/>
        <v>0.51999999999999957</v>
      </c>
      <c r="R218" s="261"/>
      <c r="S218" s="261"/>
    </row>
    <row r="219" spans="1:19" ht="15" customHeight="1" thickBot="1">
      <c r="A219" s="74">
        <v>43651</v>
      </c>
      <c r="B219" s="263">
        <v>1215297</v>
      </c>
      <c r="C219" s="261" t="s">
        <v>1011</v>
      </c>
      <c r="D219" s="262" t="s">
        <v>1685</v>
      </c>
      <c r="E219" s="263">
        <v>64</v>
      </c>
      <c r="F219" s="262" t="s">
        <v>1013</v>
      </c>
      <c r="G219" s="76" t="s">
        <v>1686</v>
      </c>
      <c r="H219" s="77" t="s">
        <v>1159</v>
      </c>
      <c r="I219" s="57" t="s">
        <v>1687</v>
      </c>
      <c r="J219" s="261" t="s">
        <v>1034</v>
      </c>
      <c r="K219" s="233">
        <v>3.9</v>
      </c>
      <c r="L219" s="233">
        <v>0.46400000000000002</v>
      </c>
      <c r="M219" s="233">
        <v>42</v>
      </c>
      <c r="N219" s="122">
        <v>19.488</v>
      </c>
      <c r="O219" s="129">
        <v>9.4879999999999995</v>
      </c>
      <c r="P219" s="42">
        <v>10</v>
      </c>
      <c r="Q219" s="158">
        <f t="shared" ref="Q219:Q230" si="10">N219-O219-P219</f>
        <v>0</v>
      </c>
      <c r="R219" s="261"/>
      <c r="S219" s="261">
        <v>20191023</v>
      </c>
    </row>
    <row r="220" spans="1:19" ht="15" customHeight="1" thickBot="1">
      <c r="A220" s="213">
        <v>43629</v>
      </c>
      <c r="B220" s="83">
        <v>1204307</v>
      </c>
      <c r="C220" s="261" t="s">
        <v>1011</v>
      </c>
      <c r="D220" s="65" t="s">
        <v>1688</v>
      </c>
      <c r="E220" s="65">
        <v>64</v>
      </c>
      <c r="F220" s="65" t="s">
        <v>41</v>
      </c>
      <c r="G220" s="83" t="s">
        <v>1689</v>
      </c>
      <c r="H220" s="231" t="s">
        <v>1041</v>
      </c>
      <c r="I220" s="44" t="s">
        <v>1690</v>
      </c>
      <c r="J220" s="261" t="s">
        <v>1034</v>
      </c>
      <c r="K220" s="234">
        <v>4.2</v>
      </c>
      <c r="L220" s="234">
        <v>0.46200000000000002</v>
      </c>
      <c r="M220" s="234">
        <v>36</v>
      </c>
      <c r="N220" s="119">
        <v>16.632000000000001</v>
      </c>
      <c r="O220" s="130">
        <v>6.6320000000000014</v>
      </c>
      <c r="P220" s="42">
        <v>10</v>
      </c>
      <c r="Q220" s="158">
        <f t="shared" si="10"/>
        <v>0</v>
      </c>
      <c r="R220" s="261" t="s">
        <v>1469</v>
      </c>
      <c r="S220" s="261"/>
    </row>
    <row r="221" spans="1:19" ht="15" customHeight="1" thickBot="1">
      <c r="A221" s="74">
        <v>43649</v>
      </c>
      <c r="B221" s="263">
        <v>1214246</v>
      </c>
      <c r="C221" s="261" t="s">
        <v>1011</v>
      </c>
      <c r="D221" s="262" t="s">
        <v>1691</v>
      </c>
      <c r="E221" s="263">
        <v>39</v>
      </c>
      <c r="F221" s="262" t="s">
        <v>1013</v>
      </c>
      <c r="G221" s="76" t="s">
        <v>1692</v>
      </c>
      <c r="H221" s="77" t="s">
        <v>1159</v>
      </c>
      <c r="I221" s="57" t="s">
        <v>1693</v>
      </c>
      <c r="J221" s="261" t="s">
        <v>1034</v>
      </c>
      <c r="K221" s="233">
        <v>3.3</v>
      </c>
      <c r="L221" s="233">
        <v>0.45800000000000002</v>
      </c>
      <c r="M221" s="233">
        <v>38</v>
      </c>
      <c r="N221" s="122">
        <v>17.404</v>
      </c>
      <c r="O221" s="129">
        <v>7.4039999999999999</v>
      </c>
      <c r="P221" s="42">
        <v>10</v>
      </c>
      <c r="Q221" s="158">
        <f t="shared" si="10"/>
        <v>0</v>
      </c>
      <c r="R221" s="261"/>
      <c r="S221" s="261"/>
    </row>
    <row r="222" spans="1:19" ht="15" customHeight="1" thickBot="1">
      <c r="A222" s="109">
        <v>43669</v>
      </c>
      <c r="B222" s="110">
        <v>1219667</v>
      </c>
      <c r="C222" s="61" t="s">
        <v>1011</v>
      </c>
      <c r="D222" s="111" t="s">
        <v>1694</v>
      </c>
      <c r="E222" s="110">
        <v>66</v>
      </c>
      <c r="F222" s="112" t="s">
        <v>1013</v>
      </c>
      <c r="G222" s="111" t="s">
        <v>1695</v>
      </c>
      <c r="H222" s="113" t="s">
        <v>1049</v>
      </c>
      <c r="I222" s="61" t="s">
        <v>1696</v>
      </c>
      <c r="J222" s="261" t="s">
        <v>370</v>
      </c>
      <c r="K222" s="209">
        <v>4.5</v>
      </c>
      <c r="L222" s="209">
        <v>0.45600000000000002</v>
      </c>
      <c r="M222" s="209">
        <v>43</v>
      </c>
      <c r="N222" s="119">
        <v>19.608000000000001</v>
      </c>
      <c r="O222" s="127">
        <f>MIN(40,N222-10,4*N222/K222)</f>
        <v>9.6080000000000005</v>
      </c>
      <c r="P222" s="42">
        <v>10</v>
      </c>
      <c r="Q222" s="158">
        <f t="shared" si="10"/>
        <v>0</v>
      </c>
      <c r="R222" s="261"/>
      <c r="S222" s="261">
        <v>20191023</v>
      </c>
    </row>
    <row r="223" spans="1:19" ht="15" customHeight="1" thickBot="1">
      <c r="A223" s="74">
        <v>43641</v>
      </c>
      <c r="B223" s="263">
        <v>1212199</v>
      </c>
      <c r="C223" s="261" t="s">
        <v>1011</v>
      </c>
      <c r="D223" s="263" t="s">
        <v>1697</v>
      </c>
      <c r="E223" s="263">
        <v>55</v>
      </c>
      <c r="F223" s="263" t="s">
        <v>1013</v>
      </c>
      <c r="G223" s="76" t="s">
        <v>1698</v>
      </c>
      <c r="H223" s="77" t="s">
        <v>1159</v>
      </c>
      <c r="I223" s="57" t="s">
        <v>1699</v>
      </c>
      <c r="J223" s="261" t="s">
        <v>1034</v>
      </c>
      <c r="K223" s="233">
        <v>3</v>
      </c>
      <c r="L223" s="233">
        <v>0.45400000000000001</v>
      </c>
      <c r="M223" s="233">
        <v>42</v>
      </c>
      <c r="N223" s="122">
        <v>19.068000000000001</v>
      </c>
      <c r="O223" s="129">
        <v>9.0680000000000014</v>
      </c>
      <c r="P223" s="42">
        <v>10</v>
      </c>
      <c r="Q223" s="158">
        <f t="shared" si="10"/>
        <v>0</v>
      </c>
      <c r="R223" s="261"/>
      <c r="S223" s="261"/>
    </row>
    <row r="224" spans="1:19" ht="15" customHeight="1" thickBot="1">
      <c r="A224" s="74">
        <v>43690</v>
      </c>
      <c r="B224" s="263">
        <v>1224547</v>
      </c>
      <c r="C224" s="261" t="s">
        <v>1011</v>
      </c>
      <c r="D224" s="79" t="s">
        <v>1700</v>
      </c>
      <c r="E224" s="263">
        <v>50</v>
      </c>
      <c r="F224" s="79" t="s">
        <v>1013</v>
      </c>
      <c r="G224" s="156" t="s">
        <v>1701</v>
      </c>
      <c r="H224" s="77" t="s">
        <v>1015</v>
      </c>
      <c r="I224" s="153" t="s">
        <v>1702</v>
      </c>
      <c r="J224" s="261" t="s">
        <v>370</v>
      </c>
      <c r="K224" s="209">
        <v>4</v>
      </c>
      <c r="L224" s="209">
        <v>0.45200000000000001</v>
      </c>
      <c r="M224" s="209">
        <v>43</v>
      </c>
      <c r="N224" s="119">
        <v>19.436</v>
      </c>
      <c r="O224" s="127" t="s">
        <v>1019</v>
      </c>
      <c r="P224" s="42">
        <v>10</v>
      </c>
      <c r="Q224" s="158" t="e">
        <f t="shared" si="10"/>
        <v>#VALUE!</v>
      </c>
      <c r="R224" s="261"/>
      <c r="S224" s="261"/>
    </row>
    <row r="225" spans="1:21" ht="15" customHeight="1" thickBot="1">
      <c r="A225" s="74">
        <v>43747</v>
      </c>
      <c r="B225" s="263">
        <v>1237439</v>
      </c>
      <c r="C225" s="159" t="s">
        <v>1307</v>
      </c>
      <c r="D225" s="263" t="s">
        <v>1703</v>
      </c>
      <c r="E225" s="263">
        <v>54</v>
      </c>
      <c r="F225" s="263" t="s">
        <v>41</v>
      </c>
      <c r="G225" s="263" t="s">
        <v>1704</v>
      </c>
      <c r="H225" s="91" t="s">
        <v>1096</v>
      </c>
      <c r="I225" s="153" t="s">
        <v>1705</v>
      </c>
      <c r="J225" s="144" t="s">
        <v>1098</v>
      </c>
      <c r="K225" s="209">
        <v>3.7</v>
      </c>
      <c r="L225" s="209">
        <v>0.45200000000000001</v>
      </c>
      <c r="M225" s="209">
        <v>46</v>
      </c>
      <c r="N225" s="119">
        <v>20.792000000000002</v>
      </c>
      <c r="O225" s="128" t="s">
        <v>1019</v>
      </c>
      <c r="P225" s="42">
        <v>10</v>
      </c>
      <c r="Q225" s="93" t="e">
        <f t="shared" si="10"/>
        <v>#VALUE!</v>
      </c>
      <c r="R225" s="261"/>
      <c r="S225" s="261"/>
      <c r="T225" s="261"/>
      <c r="U225" s="261"/>
    </row>
    <row r="226" spans="1:21" ht="15" customHeight="1" thickBot="1">
      <c r="A226" s="74">
        <v>43655</v>
      </c>
      <c r="B226" s="263">
        <v>1216159</v>
      </c>
      <c r="C226" s="261" t="s">
        <v>1011</v>
      </c>
      <c r="D226" s="79" t="s">
        <v>1706</v>
      </c>
      <c r="E226" s="263">
        <v>53</v>
      </c>
      <c r="F226" s="79" t="s">
        <v>1021</v>
      </c>
      <c r="G226" s="262" t="s">
        <v>1707</v>
      </c>
      <c r="H226" s="77" t="s">
        <v>1037</v>
      </c>
      <c r="I226" s="88" t="s">
        <v>1708</v>
      </c>
      <c r="J226" s="261" t="s">
        <v>1034</v>
      </c>
      <c r="K226" s="209">
        <v>4.5</v>
      </c>
      <c r="L226" s="209">
        <v>0.44800000000000001</v>
      </c>
      <c r="M226" s="209">
        <v>40</v>
      </c>
      <c r="N226" s="119">
        <v>17.920000000000002</v>
      </c>
      <c r="O226" s="127">
        <f>MIN(40,N226-10,4*N226/K226)</f>
        <v>7.9200000000000017</v>
      </c>
      <c r="P226" s="42">
        <v>10</v>
      </c>
      <c r="Q226" s="158">
        <f t="shared" si="10"/>
        <v>0</v>
      </c>
      <c r="R226" s="261"/>
      <c r="S226" s="261">
        <v>20191023</v>
      </c>
      <c r="T226" s="261"/>
      <c r="U226" s="261"/>
    </row>
    <row r="227" spans="1:21" ht="15" customHeight="1" thickBot="1">
      <c r="A227" s="74">
        <v>43763</v>
      </c>
      <c r="B227" s="263">
        <v>1241677</v>
      </c>
      <c r="C227" s="159" t="s">
        <v>1093</v>
      </c>
      <c r="D227" s="263" t="s">
        <v>1709</v>
      </c>
      <c r="E227" s="263">
        <v>65</v>
      </c>
      <c r="F227" s="263" t="s">
        <v>41</v>
      </c>
      <c r="G227" s="263" t="s">
        <v>1710</v>
      </c>
      <c r="H227" s="91" t="s">
        <v>1096</v>
      </c>
      <c r="I227" s="153" t="s">
        <v>1711</v>
      </c>
      <c r="J227" s="204" t="s">
        <v>1098</v>
      </c>
      <c r="K227" s="209">
        <v>3.5</v>
      </c>
      <c r="L227" s="209">
        <v>0.44800000000000001</v>
      </c>
      <c r="M227" s="209">
        <v>58</v>
      </c>
      <c r="N227" s="119">
        <v>25.984000000000002</v>
      </c>
      <c r="O227" s="128">
        <f>MIN(30,N227-15)</f>
        <v>10.984000000000002</v>
      </c>
      <c r="P227" s="42">
        <v>10</v>
      </c>
      <c r="Q227" s="93">
        <f t="shared" si="10"/>
        <v>5</v>
      </c>
      <c r="R227" s="261"/>
      <c r="S227" s="261"/>
      <c r="T227" s="261"/>
      <c r="U227" s="261"/>
    </row>
    <row r="228" spans="1:21" ht="15" customHeight="1" thickBot="1">
      <c r="A228" s="74">
        <v>43641</v>
      </c>
      <c r="B228" s="263">
        <v>1075118</v>
      </c>
      <c r="C228" s="261" t="s">
        <v>1011</v>
      </c>
      <c r="D228" s="263" t="s">
        <v>1712</v>
      </c>
      <c r="E228" s="263">
        <v>72</v>
      </c>
      <c r="F228" s="263" t="s">
        <v>1013</v>
      </c>
      <c r="G228" s="76" t="s">
        <v>1713</v>
      </c>
      <c r="H228" s="77" t="s">
        <v>1159</v>
      </c>
      <c r="I228" s="57" t="s">
        <v>1714</v>
      </c>
      <c r="J228" s="261" t="s">
        <v>1034</v>
      </c>
      <c r="K228" s="233">
        <v>3.4</v>
      </c>
      <c r="L228" s="233">
        <v>0.44600000000000001</v>
      </c>
      <c r="M228" s="233">
        <v>36</v>
      </c>
      <c r="N228" s="122">
        <v>16.056000000000001</v>
      </c>
      <c r="O228" s="129">
        <v>6.0560000000000009</v>
      </c>
      <c r="P228" s="42">
        <v>10</v>
      </c>
      <c r="Q228" s="158">
        <f t="shared" si="10"/>
        <v>0</v>
      </c>
      <c r="R228" s="261"/>
      <c r="S228" s="261">
        <v>20191023</v>
      </c>
      <c r="T228" s="261"/>
      <c r="U228" s="261"/>
    </row>
    <row r="229" spans="1:21" ht="15" customHeight="1" thickBot="1">
      <c r="A229" s="74">
        <v>43637</v>
      </c>
      <c r="B229" s="263">
        <v>1211743</v>
      </c>
      <c r="C229" s="261" t="s">
        <v>1011</v>
      </c>
      <c r="D229" s="263" t="s">
        <v>1715</v>
      </c>
      <c r="E229" s="263">
        <v>78</v>
      </c>
      <c r="F229" s="263" t="s">
        <v>1021</v>
      </c>
      <c r="G229" s="95" t="s">
        <v>1716</v>
      </c>
      <c r="H229" s="77" t="s">
        <v>1159</v>
      </c>
      <c r="I229" s="57" t="s">
        <v>1717</v>
      </c>
      <c r="J229" s="261" t="s">
        <v>1034</v>
      </c>
      <c r="K229" s="233">
        <v>4.0999999999999996</v>
      </c>
      <c r="L229" s="233">
        <v>0.44400000000000001</v>
      </c>
      <c r="M229" s="233">
        <v>36</v>
      </c>
      <c r="N229" s="122">
        <v>15.984</v>
      </c>
      <c r="O229" s="129">
        <v>5.984</v>
      </c>
      <c r="P229" s="42">
        <v>10</v>
      </c>
      <c r="Q229" s="158">
        <f t="shared" si="10"/>
        <v>0</v>
      </c>
      <c r="R229" s="261"/>
      <c r="S229" s="261"/>
      <c r="T229" s="261"/>
      <c r="U229" s="261"/>
    </row>
    <row r="230" spans="1:21" ht="15" customHeight="1" thickBot="1">
      <c r="A230" s="74">
        <v>43700</v>
      </c>
      <c r="B230" s="263">
        <v>1093564</v>
      </c>
      <c r="C230" s="261" t="s">
        <v>1011</v>
      </c>
      <c r="D230" s="79" t="s">
        <v>1718</v>
      </c>
      <c r="E230" s="263">
        <v>62</v>
      </c>
      <c r="F230" s="79" t="s">
        <v>1021</v>
      </c>
      <c r="G230" s="156" t="s">
        <v>1719</v>
      </c>
      <c r="H230" s="77" t="s">
        <v>1015</v>
      </c>
      <c r="I230" s="153" t="s">
        <v>1720</v>
      </c>
      <c r="J230" s="261" t="s">
        <v>1098</v>
      </c>
      <c r="K230" s="108">
        <v>4</v>
      </c>
      <c r="L230" s="108">
        <v>0.44400000000000001</v>
      </c>
      <c r="M230" s="107">
        <v>54</v>
      </c>
      <c r="N230" s="119">
        <v>23.975999999999999</v>
      </c>
      <c r="O230" s="127">
        <v>13</v>
      </c>
      <c r="P230" s="42">
        <v>10</v>
      </c>
      <c r="Q230" s="158">
        <f t="shared" si="10"/>
        <v>0.97599999999999909</v>
      </c>
      <c r="R230" s="261"/>
      <c r="S230" s="261"/>
      <c r="T230" s="261"/>
      <c r="U230" s="261"/>
    </row>
    <row r="231" spans="1:21" ht="15" customHeight="1" thickBot="1">
      <c r="A231" s="74">
        <v>43725</v>
      </c>
      <c r="B231" s="263">
        <v>1232993</v>
      </c>
      <c r="C231" s="134" t="s">
        <v>1011</v>
      </c>
      <c r="D231" s="263" t="s">
        <v>1721</v>
      </c>
      <c r="E231" s="263">
        <v>56</v>
      </c>
      <c r="F231" s="263" t="s">
        <v>1013</v>
      </c>
      <c r="G231" s="262" t="s">
        <v>1722</v>
      </c>
      <c r="H231" s="77" t="s">
        <v>1015</v>
      </c>
      <c r="I231" s="153" t="s">
        <v>1723</v>
      </c>
      <c r="J231" s="134" t="s">
        <v>1098</v>
      </c>
      <c r="K231" s="108">
        <v>3</v>
      </c>
      <c r="L231" s="108">
        <v>0.44</v>
      </c>
      <c r="M231" s="107">
        <v>59</v>
      </c>
      <c r="N231" s="119">
        <v>25.96</v>
      </c>
      <c r="O231" s="128">
        <f>MIN(40,N231-10)</f>
        <v>15.96</v>
      </c>
      <c r="P231" s="42">
        <v>10</v>
      </c>
      <c r="Q231" s="93">
        <f>M231-O231-P231</f>
        <v>33.04</v>
      </c>
      <c r="R231" s="261"/>
      <c r="S231" s="261">
        <v>20191212</v>
      </c>
      <c r="T231" s="261"/>
      <c r="U231" s="261"/>
    </row>
    <row r="232" spans="1:21" ht="15" customHeight="1" thickBot="1">
      <c r="A232" s="65"/>
      <c r="B232" s="41" t="s">
        <v>1724</v>
      </c>
      <c r="C232" s="261" t="s">
        <v>1011</v>
      </c>
      <c r="D232" s="45" t="s">
        <v>1725</v>
      </c>
      <c r="E232" s="45">
        <v>73</v>
      </c>
      <c r="F232" s="45" t="s">
        <v>1284</v>
      </c>
      <c r="G232" s="41" t="s">
        <v>1724</v>
      </c>
      <c r="H232" s="231" t="s">
        <v>1045</v>
      </c>
      <c r="I232" s="44" t="s">
        <v>1726</v>
      </c>
      <c r="J232" s="261" t="s">
        <v>1034</v>
      </c>
      <c r="K232" s="234">
        <v>2.5</v>
      </c>
      <c r="L232" s="209">
        <v>0.432</v>
      </c>
      <c r="M232" s="209">
        <v>50.4</v>
      </c>
      <c r="N232" s="119">
        <v>21.7728</v>
      </c>
      <c r="O232" s="128">
        <v>11.7728</v>
      </c>
      <c r="P232" s="42">
        <v>10</v>
      </c>
      <c r="Q232" s="93">
        <v>0</v>
      </c>
      <c r="R232" s="261"/>
      <c r="S232" s="261" t="s">
        <v>371</v>
      </c>
      <c r="T232" s="261"/>
      <c r="U232" s="261"/>
    </row>
    <row r="233" spans="1:21" ht="15" customHeight="1" thickBot="1">
      <c r="A233" s="213">
        <v>43536</v>
      </c>
      <c r="B233" s="65" t="s">
        <v>1727</v>
      </c>
      <c r="C233" s="261" t="s">
        <v>1011</v>
      </c>
      <c r="D233" s="65" t="s">
        <v>1728</v>
      </c>
      <c r="E233" s="65"/>
      <c r="F233" s="65"/>
      <c r="G233" s="65" t="s">
        <v>1727</v>
      </c>
      <c r="H233" s="231" t="s">
        <v>1032</v>
      </c>
      <c r="I233" s="261" t="s">
        <v>1729</v>
      </c>
      <c r="J233" s="261" t="s">
        <v>1034</v>
      </c>
      <c r="K233" s="209">
        <v>2.2000000000000002</v>
      </c>
      <c r="L233" s="209">
        <v>0.43</v>
      </c>
      <c r="M233" s="209">
        <v>42</v>
      </c>
      <c r="N233" s="119">
        <v>18.059999999999999</v>
      </c>
      <c r="O233" s="127">
        <v>8.1</v>
      </c>
      <c r="P233" s="42">
        <v>10</v>
      </c>
      <c r="Q233" s="93">
        <v>-4.0000000000000924E-2</v>
      </c>
      <c r="R233" s="261"/>
      <c r="S233" s="26"/>
      <c r="T233" s="261"/>
      <c r="U233" s="261">
        <v>73</v>
      </c>
    </row>
    <row r="234" spans="1:21" ht="15" customHeight="1" thickBot="1">
      <c r="A234" s="213">
        <v>43629</v>
      </c>
      <c r="B234" s="83">
        <v>1208785</v>
      </c>
      <c r="C234" s="261" t="s">
        <v>1011</v>
      </c>
      <c r="D234" s="65" t="s">
        <v>1730</v>
      </c>
      <c r="E234" s="65">
        <v>60</v>
      </c>
      <c r="F234" s="65" t="s">
        <v>41</v>
      </c>
      <c r="G234" s="83" t="s">
        <v>1731</v>
      </c>
      <c r="H234" s="231" t="s">
        <v>1041</v>
      </c>
      <c r="I234" s="44" t="s">
        <v>1732</v>
      </c>
      <c r="J234" s="261" t="s">
        <v>1034</v>
      </c>
      <c r="K234" s="234">
        <v>4.3</v>
      </c>
      <c r="L234" s="234">
        <v>0.41599999999999998</v>
      </c>
      <c r="M234" s="234">
        <v>36</v>
      </c>
      <c r="N234" s="119">
        <v>14.975999999999999</v>
      </c>
      <c r="O234" s="130">
        <v>4.9759999999999991</v>
      </c>
      <c r="P234" s="42">
        <v>10</v>
      </c>
      <c r="Q234" s="158">
        <f>N234-O234-P234</f>
        <v>0</v>
      </c>
      <c r="R234" s="261" t="s">
        <v>1469</v>
      </c>
      <c r="S234" s="261"/>
      <c r="T234" s="261"/>
      <c r="U234" s="261"/>
    </row>
    <row r="235" spans="1:21" ht="15" customHeight="1" thickBot="1">
      <c r="A235" s="74">
        <v>43767</v>
      </c>
      <c r="B235" s="263">
        <v>1242576</v>
      </c>
      <c r="C235" s="159" t="s">
        <v>1093</v>
      </c>
      <c r="D235" s="263" t="s">
        <v>1733</v>
      </c>
      <c r="E235" s="263">
        <v>75</v>
      </c>
      <c r="F235" s="263" t="s">
        <v>20</v>
      </c>
      <c r="G235" s="263" t="s">
        <v>1734</v>
      </c>
      <c r="H235" s="91" t="s">
        <v>1096</v>
      </c>
      <c r="I235" s="153" t="s">
        <v>1735</v>
      </c>
      <c r="J235" s="204" t="s">
        <v>1098</v>
      </c>
      <c r="K235" s="209">
        <v>4</v>
      </c>
      <c r="L235" s="209">
        <v>0.41599999999999998</v>
      </c>
      <c r="M235" s="209">
        <v>56</v>
      </c>
      <c r="N235" s="119">
        <v>23.295999999999999</v>
      </c>
      <c r="O235" s="128" t="s">
        <v>1019</v>
      </c>
      <c r="P235" s="42">
        <v>10</v>
      </c>
      <c r="Q235" s="93" t="e">
        <f>M235-O235-P235</f>
        <v>#VALUE!</v>
      </c>
      <c r="R235" s="261"/>
      <c r="S235" s="261"/>
      <c r="T235" s="261"/>
      <c r="U235" s="261"/>
    </row>
    <row r="236" spans="1:21" ht="15" customHeight="1" thickBot="1">
      <c r="A236" s="74">
        <v>43770</v>
      </c>
      <c r="B236" s="263">
        <v>1243379</v>
      </c>
      <c r="C236" s="159" t="s">
        <v>1093</v>
      </c>
      <c r="D236" s="262" t="s">
        <v>1736</v>
      </c>
      <c r="E236" s="263">
        <v>57</v>
      </c>
      <c r="F236" s="263" t="s">
        <v>20</v>
      </c>
      <c r="G236" s="263" t="s">
        <v>1737</v>
      </c>
      <c r="H236" s="91" t="s">
        <v>1096</v>
      </c>
      <c r="I236" s="153" t="s">
        <v>1738</v>
      </c>
      <c r="J236" s="204" t="s">
        <v>1098</v>
      </c>
      <c r="K236" s="209">
        <v>4</v>
      </c>
      <c r="L236" s="209">
        <v>0.41599999999999998</v>
      </c>
      <c r="M236" s="209">
        <v>58</v>
      </c>
      <c r="N236" s="119">
        <v>24.128</v>
      </c>
      <c r="O236" s="128" t="s">
        <v>1019</v>
      </c>
      <c r="P236" s="42">
        <v>10</v>
      </c>
      <c r="Q236" s="93" t="e">
        <f>M236-O236-P236</f>
        <v>#VALUE!</v>
      </c>
      <c r="R236" s="261"/>
      <c r="S236" s="261"/>
      <c r="T236" s="261"/>
      <c r="U236" s="261"/>
    </row>
    <row r="237" spans="1:21" ht="15" customHeight="1" thickBot="1">
      <c r="A237" s="74">
        <v>43656</v>
      </c>
      <c r="B237" s="263">
        <v>1215569</v>
      </c>
      <c r="C237" s="261" t="s">
        <v>1011</v>
      </c>
      <c r="D237" s="79" t="s">
        <v>1739</v>
      </c>
      <c r="E237" s="263">
        <v>57</v>
      </c>
      <c r="F237" s="79" t="s">
        <v>1013</v>
      </c>
      <c r="G237" s="262" t="s">
        <v>1740</v>
      </c>
      <c r="H237" s="77" t="s">
        <v>1037</v>
      </c>
      <c r="I237" s="88" t="s">
        <v>1741</v>
      </c>
      <c r="J237" s="261" t="s">
        <v>1034</v>
      </c>
      <c r="K237" s="209">
        <v>4.4000000000000004</v>
      </c>
      <c r="L237" s="209">
        <v>0.40799999999999997</v>
      </c>
      <c r="M237" s="209">
        <v>40</v>
      </c>
      <c r="N237" s="119">
        <v>16.32</v>
      </c>
      <c r="O237" s="127">
        <f>MIN(40,N237-10,4*N237/K237)</f>
        <v>6.32</v>
      </c>
      <c r="P237" s="42">
        <v>10</v>
      </c>
      <c r="Q237" s="158">
        <f>N237-O237-P237</f>
        <v>0</v>
      </c>
      <c r="R237" s="261"/>
      <c r="S237" s="261"/>
      <c r="T237" s="261"/>
      <c r="U237" s="261"/>
    </row>
    <row r="238" spans="1:21" ht="15" customHeight="1" thickBot="1">
      <c r="A238" s="74">
        <v>43693</v>
      </c>
      <c r="B238" s="263">
        <v>1225319</v>
      </c>
      <c r="C238" s="261" t="s">
        <v>1011</v>
      </c>
      <c r="D238" s="79" t="s">
        <v>1742</v>
      </c>
      <c r="E238" s="263">
        <v>32</v>
      </c>
      <c r="F238" s="79" t="s">
        <v>1013</v>
      </c>
      <c r="G238" s="156" t="s">
        <v>1743</v>
      </c>
      <c r="H238" s="77" t="s">
        <v>1015</v>
      </c>
      <c r="I238" s="153" t="s">
        <v>1744</v>
      </c>
      <c r="J238" s="261" t="s">
        <v>370</v>
      </c>
      <c r="K238" s="209">
        <v>5</v>
      </c>
      <c r="L238" s="209">
        <v>0.40400000000000003</v>
      </c>
      <c r="M238" s="209">
        <v>43</v>
      </c>
      <c r="N238" s="119">
        <v>17.372</v>
      </c>
      <c r="O238" s="127" t="s">
        <v>1019</v>
      </c>
      <c r="P238" s="42">
        <v>10</v>
      </c>
      <c r="Q238" s="158" t="e">
        <f>N238-O238-P238</f>
        <v>#VALUE!</v>
      </c>
      <c r="R238" s="261"/>
      <c r="S238" s="261"/>
      <c r="T238" s="261"/>
      <c r="U238" s="261"/>
    </row>
    <row r="239" spans="1:21" ht="14.25" customHeight="1">
      <c r="A239" s="74">
        <v>43725</v>
      </c>
      <c r="B239" s="263">
        <v>1233323</v>
      </c>
      <c r="C239" s="65" t="s">
        <v>1011</v>
      </c>
      <c r="D239" s="263" t="s">
        <v>1745</v>
      </c>
      <c r="E239" s="263">
        <v>39</v>
      </c>
      <c r="F239" s="263" t="s">
        <v>1021</v>
      </c>
      <c r="G239" s="262" t="s">
        <v>1746</v>
      </c>
      <c r="H239" s="77" t="s">
        <v>1015</v>
      </c>
      <c r="I239" s="153" t="s">
        <v>1747</v>
      </c>
      <c r="J239" s="206" t="s">
        <v>370</v>
      </c>
      <c r="K239" s="208">
        <v>4</v>
      </c>
      <c r="L239" s="208">
        <v>0.4</v>
      </c>
      <c r="M239" s="210">
        <v>43</v>
      </c>
      <c r="N239" s="119">
        <v>17.2</v>
      </c>
      <c r="O239" s="127" t="s">
        <v>1019</v>
      </c>
      <c r="P239" s="42">
        <v>10</v>
      </c>
      <c r="Q239" s="158" t="e">
        <f>N239-O239-P239</f>
        <v>#VALUE!</v>
      </c>
      <c r="R239" s="261"/>
      <c r="S239" s="261"/>
      <c r="T239" s="261"/>
      <c r="U239" s="261"/>
    </row>
    <row r="240" spans="1:21" ht="14.25" customHeight="1">
      <c r="A240" s="74">
        <v>43760</v>
      </c>
      <c r="B240" s="263">
        <v>1240573</v>
      </c>
      <c r="C240" s="66" t="s">
        <v>1093</v>
      </c>
      <c r="D240" s="263" t="s">
        <v>1748</v>
      </c>
      <c r="E240" s="263">
        <v>52</v>
      </c>
      <c r="F240" s="263" t="s">
        <v>41</v>
      </c>
      <c r="G240" s="166" t="s">
        <v>1749</v>
      </c>
      <c r="H240" s="91" t="s">
        <v>1096</v>
      </c>
      <c r="I240" s="153" t="s">
        <v>1750</v>
      </c>
      <c r="J240" s="167" t="s">
        <v>1098</v>
      </c>
      <c r="K240" s="42">
        <v>3.1</v>
      </c>
      <c r="L240" s="42">
        <v>0.39800000000000002</v>
      </c>
      <c r="M240" s="42">
        <v>58</v>
      </c>
      <c r="N240" s="119">
        <v>23.084</v>
      </c>
      <c r="O240" s="128" t="s">
        <v>1019</v>
      </c>
      <c r="P240" s="42">
        <v>10</v>
      </c>
      <c r="Q240" s="93" t="e">
        <f>M240-O240-P240</f>
        <v>#VALUE!</v>
      </c>
      <c r="R240" s="261"/>
      <c r="S240" s="261"/>
      <c r="T240" s="261"/>
      <c r="U240" s="261"/>
    </row>
    <row r="241" spans="1:21" ht="14.25" customHeight="1">
      <c r="A241" s="74">
        <v>43704</v>
      </c>
      <c r="B241" s="263">
        <v>1227964</v>
      </c>
      <c r="C241" s="65" t="s">
        <v>1011</v>
      </c>
      <c r="D241" s="79" t="s">
        <v>1751</v>
      </c>
      <c r="E241" s="263">
        <v>64</v>
      </c>
      <c r="F241" s="79" t="s">
        <v>1021</v>
      </c>
      <c r="G241" s="203" t="s">
        <v>1752</v>
      </c>
      <c r="H241" s="77" t="s">
        <v>1015</v>
      </c>
      <c r="I241" s="153" t="s">
        <v>1753</v>
      </c>
      <c r="J241" s="206" t="s">
        <v>1098</v>
      </c>
      <c r="K241" s="208">
        <v>3.4</v>
      </c>
      <c r="L241" s="208">
        <v>0.39600000000000002</v>
      </c>
      <c r="M241" s="210">
        <v>54</v>
      </c>
      <c r="N241" s="119">
        <v>21.384</v>
      </c>
      <c r="O241" s="127">
        <v>11</v>
      </c>
      <c r="P241" s="42">
        <v>10</v>
      </c>
      <c r="Q241" s="158">
        <f>N241-O241-P241</f>
        <v>0.38400000000000034</v>
      </c>
      <c r="R241" s="261"/>
      <c r="S241" s="261"/>
      <c r="T241" s="261"/>
      <c r="U241" s="261"/>
    </row>
    <row r="242" spans="1:21" ht="14.25" customHeight="1">
      <c r="A242" s="74">
        <v>43777</v>
      </c>
      <c r="B242" s="263">
        <v>1245018</v>
      </c>
      <c r="C242" s="66" t="s">
        <v>1093</v>
      </c>
      <c r="D242" s="262" t="s">
        <v>1754</v>
      </c>
      <c r="E242" s="263">
        <v>72</v>
      </c>
      <c r="F242" s="262" t="s">
        <v>1021</v>
      </c>
      <c r="G242" s="166" t="s">
        <v>1755</v>
      </c>
      <c r="H242" s="91" t="s">
        <v>1096</v>
      </c>
      <c r="I242" s="153" t="s">
        <v>1756</v>
      </c>
      <c r="J242" s="205" t="s">
        <v>1098</v>
      </c>
      <c r="K242" s="42">
        <v>3.7</v>
      </c>
      <c r="L242" s="42">
        <v>0.39400000000000002</v>
      </c>
      <c r="M242" s="42">
        <v>60</v>
      </c>
      <c r="N242" s="119">
        <v>23.64</v>
      </c>
      <c r="O242" s="128" t="s">
        <v>1019</v>
      </c>
      <c r="P242" s="42">
        <v>10</v>
      </c>
      <c r="Q242" s="93" t="e">
        <f>M242-O242-P242</f>
        <v>#VALUE!</v>
      </c>
      <c r="R242" s="261"/>
      <c r="S242" s="261"/>
      <c r="T242" s="261"/>
      <c r="U242" s="261"/>
    </row>
    <row r="243" spans="1:21" ht="14.25" customHeight="1">
      <c r="A243" s="214">
        <v>43546</v>
      </c>
      <c r="B243" s="83" t="s">
        <v>1757</v>
      </c>
      <c r="C243" s="65" t="s">
        <v>1011</v>
      </c>
      <c r="D243" s="83" t="s">
        <v>1758</v>
      </c>
      <c r="E243" s="65"/>
      <c r="F243" s="65"/>
      <c r="G243" s="226" t="s">
        <v>1757</v>
      </c>
      <c r="H243" s="231" t="s">
        <v>1134</v>
      </c>
      <c r="I243" s="120" t="s">
        <v>1759</v>
      </c>
      <c r="J243" s="206" t="s">
        <v>1034</v>
      </c>
      <c r="K243" s="120">
        <v>1.8</v>
      </c>
      <c r="L243" s="144">
        <v>0.39200000000000002</v>
      </c>
      <c r="M243" s="144">
        <v>46</v>
      </c>
      <c r="N243" s="119">
        <v>18</v>
      </c>
      <c r="O243" s="127">
        <v>8</v>
      </c>
      <c r="P243" s="42">
        <v>10</v>
      </c>
      <c r="Q243" s="93">
        <v>0</v>
      </c>
      <c r="R243" s="261"/>
      <c r="S243" s="261" t="s">
        <v>371</v>
      </c>
      <c r="T243" s="261"/>
      <c r="U243" s="261"/>
    </row>
    <row r="244" spans="1:21" ht="14.25" customHeight="1">
      <c r="A244" s="74">
        <v>43777</v>
      </c>
      <c r="B244" s="263">
        <v>1245099</v>
      </c>
      <c r="C244" s="66" t="s">
        <v>1093</v>
      </c>
      <c r="D244" s="262" t="s">
        <v>1760</v>
      </c>
      <c r="E244" s="263">
        <v>76</v>
      </c>
      <c r="F244" s="263" t="s">
        <v>20</v>
      </c>
      <c r="G244" s="166" t="s">
        <v>1761</v>
      </c>
      <c r="H244" s="91" t="s">
        <v>1096</v>
      </c>
      <c r="I244" s="153" t="s">
        <v>1762</v>
      </c>
      <c r="J244" s="205" t="s">
        <v>1098</v>
      </c>
      <c r="K244" s="42">
        <v>3.8</v>
      </c>
      <c r="L244" s="42">
        <v>0.39200000000000002</v>
      </c>
      <c r="M244" s="42">
        <v>58</v>
      </c>
      <c r="N244" s="119">
        <v>22.736000000000001</v>
      </c>
      <c r="O244" s="128" t="s">
        <v>1019</v>
      </c>
      <c r="P244" s="42">
        <v>10</v>
      </c>
      <c r="Q244" s="93" t="e">
        <f>M244-O244-P244</f>
        <v>#VALUE!</v>
      </c>
      <c r="R244" s="261"/>
      <c r="S244" s="261"/>
      <c r="T244" s="261"/>
      <c r="U244" s="261"/>
    </row>
    <row r="245" spans="1:21" ht="14.25" customHeight="1">
      <c r="A245" s="74">
        <v>43760</v>
      </c>
      <c r="B245" s="263">
        <v>1240707</v>
      </c>
      <c r="C245" s="66" t="s">
        <v>1093</v>
      </c>
      <c r="D245" s="263" t="s">
        <v>1763</v>
      </c>
      <c r="E245" s="263">
        <v>43</v>
      </c>
      <c r="F245" s="263" t="s">
        <v>41</v>
      </c>
      <c r="G245" s="166" t="s">
        <v>1764</v>
      </c>
      <c r="H245" s="91" t="s">
        <v>1096</v>
      </c>
      <c r="I245" s="153" t="s">
        <v>1765</v>
      </c>
      <c r="J245" s="204" t="s">
        <v>1098</v>
      </c>
      <c r="K245" s="42">
        <v>4</v>
      </c>
      <c r="L245" s="42">
        <v>0.38200000000000001</v>
      </c>
      <c r="M245" s="42">
        <v>59</v>
      </c>
      <c r="N245" s="119">
        <v>22.538</v>
      </c>
      <c r="O245" s="128" t="s">
        <v>1019</v>
      </c>
      <c r="P245" s="42">
        <v>10</v>
      </c>
      <c r="Q245" s="93" t="e">
        <f>M245-O245-P245</f>
        <v>#VALUE!</v>
      </c>
      <c r="R245" s="261"/>
      <c r="S245" s="261"/>
      <c r="T245" s="261"/>
      <c r="U245" s="261"/>
    </row>
    <row r="246" spans="1:21" ht="14.25" customHeight="1">
      <c r="A246" s="65"/>
      <c r="B246" s="41" t="s">
        <v>1766</v>
      </c>
      <c r="C246" s="65" t="s">
        <v>1011</v>
      </c>
      <c r="D246" s="45" t="s">
        <v>1725</v>
      </c>
      <c r="E246" s="45">
        <v>73</v>
      </c>
      <c r="F246" s="45" t="s">
        <v>1284</v>
      </c>
      <c r="G246" s="228" t="s">
        <v>1766</v>
      </c>
      <c r="H246" s="231" t="s">
        <v>1045</v>
      </c>
      <c r="I246" s="44" t="s">
        <v>1767</v>
      </c>
      <c r="J246" s="206" t="s">
        <v>1034</v>
      </c>
      <c r="K246" s="44">
        <v>1.8</v>
      </c>
      <c r="L246" s="144">
        <v>0.38</v>
      </c>
      <c r="M246" s="144">
        <v>43.8</v>
      </c>
      <c r="N246" s="119">
        <v>16.643999999999998</v>
      </c>
      <c r="O246" s="128">
        <v>6.6439999999999984</v>
      </c>
      <c r="P246" s="42">
        <v>10</v>
      </c>
      <c r="Q246" s="93">
        <v>0</v>
      </c>
      <c r="R246" s="261"/>
      <c r="S246" s="26"/>
      <c r="T246" s="261"/>
      <c r="U246" s="261">
        <v>59.2</v>
      </c>
    </row>
    <row r="247" spans="1:21" ht="14.25" customHeight="1">
      <c r="A247" s="74">
        <v>43769</v>
      </c>
      <c r="B247" s="263">
        <v>633336</v>
      </c>
      <c r="C247" s="66" t="s">
        <v>1093</v>
      </c>
      <c r="D247" s="262" t="s">
        <v>1768</v>
      </c>
      <c r="E247" s="263">
        <v>70</v>
      </c>
      <c r="F247" s="263" t="s">
        <v>20</v>
      </c>
      <c r="G247" s="166" t="s">
        <v>1769</v>
      </c>
      <c r="H247" s="91" t="s">
        <v>1096</v>
      </c>
      <c r="I247" s="153" t="s">
        <v>1770</v>
      </c>
      <c r="J247" s="167" t="s">
        <v>1098</v>
      </c>
      <c r="K247" s="42">
        <v>4</v>
      </c>
      <c r="L247" s="42">
        <v>0.372</v>
      </c>
      <c r="M247" s="42">
        <v>59</v>
      </c>
      <c r="N247" s="119">
        <v>21.948</v>
      </c>
      <c r="O247" s="128" t="s">
        <v>1019</v>
      </c>
      <c r="P247" s="42">
        <v>10</v>
      </c>
      <c r="Q247" s="93" t="e">
        <f>M247-O247-P247</f>
        <v>#VALUE!</v>
      </c>
      <c r="R247" s="261"/>
      <c r="S247" s="261"/>
      <c r="T247" s="261"/>
      <c r="U247" s="261"/>
    </row>
    <row r="248" spans="1:21" ht="14.25" customHeight="1">
      <c r="A248" s="74">
        <v>43651</v>
      </c>
      <c r="B248" s="263">
        <v>1215187</v>
      </c>
      <c r="C248" s="65" t="s">
        <v>1011</v>
      </c>
      <c r="D248" s="262" t="s">
        <v>1771</v>
      </c>
      <c r="E248" s="263">
        <v>48</v>
      </c>
      <c r="F248" s="262" t="s">
        <v>1021</v>
      </c>
      <c r="G248" s="239" t="s">
        <v>1772</v>
      </c>
      <c r="H248" s="77" t="s">
        <v>1159</v>
      </c>
      <c r="I248" s="57" t="s">
        <v>1773</v>
      </c>
      <c r="J248" s="206" t="s">
        <v>1034</v>
      </c>
      <c r="K248" s="225">
        <v>5.2</v>
      </c>
      <c r="L248" s="225">
        <v>0.36799999999999999</v>
      </c>
      <c r="M248" s="225">
        <v>42</v>
      </c>
      <c r="N248" s="122">
        <v>15.456</v>
      </c>
      <c r="O248" s="129">
        <v>5.4559999999999995</v>
      </c>
      <c r="P248" s="42">
        <v>10</v>
      </c>
      <c r="Q248" s="158">
        <f>N248-O248-P248</f>
        <v>0</v>
      </c>
      <c r="R248" s="261"/>
      <c r="S248" s="261"/>
      <c r="T248" s="261"/>
      <c r="U248" s="261"/>
    </row>
    <row r="249" spans="1:21" ht="14.25" customHeight="1">
      <c r="A249" s="74">
        <v>43656</v>
      </c>
      <c r="B249" s="263">
        <v>1215728</v>
      </c>
      <c r="C249" s="65" t="s">
        <v>1011</v>
      </c>
      <c r="D249" s="79" t="s">
        <v>1774</v>
      </c>
      <c r="E249" s="263">
        <v>65</v>
      </c>
      <c r="F249" s="79" t="s">
        <v>1021</v>
      </c>
      <c r="G249" s="154" t="s">
        <v>1775</v>
      </c>
      <c r="H249" s="77" t="s">
        <v>1037</v>
      </c>
      <c r="I249" s="88" t="s">
        <v>1776</v>
      </c>
      <c r="J249" s="206" t="s">
        <v>1034</v>
      </c>
      <c r="K249" s="144">
        <v>4.7</v>
      </c>
      <c r="L249" s="144">
        <v>0.35799999999999998</v>
      </c>
      <c r="M249" s="144">
        <v>40</v>
      </c>
      <c r="N249" s="119">
        <v>14.32</v>
      </c>
      <c r="O249" s="127" t="s">
        <v>1019</v>
      </c>
      <c r="P249" s="42">
        <v>10</v>
      </c>
      <c r="Q249" s="158" t="e">
        <f>N249-O249-P249</f>
        <v>#VALUE!</v>
      </c>
      <c r="R249" s="261"/>
      <c r="S249" s="261"/>
      <c r="T249" s="261"/>
      <c r="U249" s="261"/>
    </row>
    <row r="250" spans="1:21" ht="14.25" customHeight="1">
      <c r="A250" s="74">
        <v>43767</v>
      </c>
      <c r="B250" s="263">
        <v>1242325</v>
      </c>
      <c r="C250" s="66" t="s">
        <v>1093</v>
      </c>
      <c r="D250" s="263" t="s">
        <v>1777</v>
      </c>
      <c r="E250" s="263">
        <v>47</v>
      </c>
      <c r="F250" s="263" t="s">
        <v>41</v>
      </c>
      <c r="G250" s="166" t="s">
        <v>1778</v>
      </c>
      <c r="H250" s="91" t="s">
        <v>1096</v>
      </c>
      <c r="I250" s="153" t="s">
        <v>1779</v>
      </c>
      <c r="J250" s="167" t="s">
        <v>1098</v>
      </c>
      <c r="K250" s="42">
        <v>4</v>
      </c>
      <c r="L250" s="42">
        <v>0.35599999999999998</v>
      </c>
      <c r="M250" s="42">
        <v>58</v>
      </c>
      <c r="N250" s="119">
        <v>20.648</v>
      </c>
      <c r="O250" s="128" t="s">
        <v>1019</v>
      </c>
      <c r="P250" s="42">
        <v>10</v>
      </c>
      <c r="Q250" s="93" t="e">
        <f>M250-O250-P250</f>
        <v>#VALUE!</v>
      </c>
      <c r="R250" s="261"/>
      <c r="S250" s="261"/>
      <c r="T250" s="261"/>
      <c r="U250" s="261"/>
    </row>
    <row r="251" spans="1:21" ht="14.25" customHeight="1">
      <c r="A251" s="74">
        <v>43774</v>
      </c>
      <c r="B251" s="263">
        <v>1244055</v>
      </c>
      <c r="C251" s="66" t="s">
        <v>1093</v>
      </c>
      <c r="D251" s="262" t="s">
        <v>1780</v>
      </c>
      <c r="E251" s="263">
        <v>54</v>
      </c>
      <c r="F251" s="263" t="s">
        <v>20</v>
      </c>
      <c r="G251" s="166" t="s">
        <v>1781</v>
      </c>
      <c r="H251" s="91" t="s">
        <v>1096</v>
      </c>
      <c r="I251" s="153" t="s">
        <v>1782</v>
      </c>
      <c r="J251" s="205" t="s">
        <v>1098</v>
      </c>
      <c r="K251" s="42">
        <v>4</v>
      </c>
      <c r="L251" s="42">
        <v>0.35399999999999998</v>
      </c>
      <c r="M251" s="42">
        <v>60</v>
      </c>
      <c r="N251" s="119">
        <v>21.24</v>
      </c>
      <c r="O251" s="128" t="s">
        <v>1019</v>
      </c>
      <c r="P251" s="42">
        <v>10</v>
      </c>
      <c r="Q251" s="93" t="e">
        <f>M251-O251-P251</f>
        <v>#VALUE!</v>
      </c>
      <c r="R251" s="261"/>
      <c r="S251" s="261"/>
      <c r="T251" s="261"/>
      <c r="U251" s="261"/>
    </row>
    <row r="252" spans="1:21" ht="14.25" customHeight="1">
      <c r="A252" s="89">
        <v>43718</v>
      </c>
      <c r="B252" s="90">
        <v>1231808</v>
      </c>
      <c r="C252" s="155" t="s">
        <v>1783</v>
      </c>
      <c r="D252" s="90" t="s">
        <v>1784</v>
      </c>
      <c r="E252" s="90">
        <v>47</v>
      </c>
      <c r="F252" s="90" t="s">
        <v>1021</v>
      </c>
      <c r="G252" s="203" t="s">
        <v>1785</v>
      </c>
      <c r="H252" s="91" t="s">
        <v>1015</v>
      </c>
      <c r="I252" s="157" t="s">
        <v>1786</v>
      </c>
      <c r="J252" s="241" t="s">
        <v>1787</v>
      </c>
      <c r="K252" s="42">
        <v>4</v>
      </c>
      <c r="L252" s="42">
        <v>0.35199999999999998</v>
      </c>
      <c r="M252" s="42">
        <v>58</v>
      </c>
      <c r="N252" s="119">
        <v>20.416</v>
      </c>
      <c r="O252" s="128" t="s">
        <v>1019</v>
      </c>
      <c r="P252" s="42">
        <v>10</v>
      </c>
      <c r="Q252" s="93" t="e">
        <f>M252-O252-P252</f>
        <v>#VALUE!</v>
      </c>
      <c r="R252" s="261"/>
      <c r="S252" s="261"/>
      <c r="T252" s="261"/>
      <c r="U252" s="261"/>
    </row>
    <row r="253" spans="1:21" ht="14.25" customHeight="1">
      <c r="A253" s="74">
        <v>43663</v>
      </c>
      <c r="B253" s="263">
        <v>1217942</v>
      </c>
      <c r="C253" s="65" t="s">
        <v>1011</v>
      </c>
      <c r="D253" s="262" t="s">
        <v>1788</v>
      </c>
      <c r="E253" s="263">
        <v>25</v>
      </c>
      <c r="F253" s="79" t="s">
        <v>1013</v>
      </c>
      <c r="G253" s="154" t="s">
        <v>1789</v>
      </c>
      <c r="H253" s="77" t="s">
        <v>1037</v>
      </c>
      <c r="I253" s="88" t="s">
        <v>1790</v>
      </c>
      <c r="J253" s="206" t="s">
        <v>1034</v>
      </c>
      <c r="K253" s="144">
        <v>3.4</v>
      </c>
      <c r="L253" s="144">
        <v>0.34200000000000003</v>
      </c>
      <c r="M253" s="144">
        <v>36</v>
      </c>
      <c r="N253" s="119">
        <v>12.312000000000001</v>
      </c>
      <c r="O253" s="127" t="s">
        <v>1019</v>
      </c>
      <c r="P253" s="42">
        <v>10</v>
      </c>
      <c r="Q253" s="158" t="e">
        <f>N253-O253-P253</f>
        <v>#VALUE!</v>
      </c>
      <c r="R253" s="261"/>
      <c r="S253" s="261"/>
      <c r="T253" s="261"/>
      <c r="U253" s="261"/>
    </row>
    <row r="254" spans="1:21" ht="14.25" customHeight="1">
      <c r="A254" s="74">
        <v>43747</v>
      </c>
      <c r="B254" s="263">
        <v>1236931</v>
      </c>
      <c r="C254" s="66" t="s">
        <v>1791</v>
      </c>
      <c r="D254" s="263" t="s">
        <v>1792</v>
      </c>
      <c r="E254" s="263">
        <v>60</v>
      </c>
      <c r="F254" s="263" t="s">
        <v>41</v>
      </c>
      <c r="G254" s="166" t="s">
        <v>1793</v>
      </c>
      <c r="H254" s="91" t="s">
        <v>1096</v>
      </c>
      <c r="I254" s="153" t="s">
        <v>1794</v>
      </c>
      <c r="J254" s="205" t="s">
        <v>1098</v>
      </c>
      <c r="K254" s="42">
        <v>3</v>
      </c>
      <c r="L254" s="42">
        <v>0.33600000000000002</v>
      </c>
      <c r="M254" s="42">
        <v>48</v>
      </c>
      <c r="N254" s="119">
        <v>16.128</v>
      </c>
      <c r="O254" s="128" t="s">
        <v>1019</v>
      </c>
      <c r="P254" s="42">
        <v>10</v>
      </c>
      <c r="Q254" s="93" t="e">
        <f>M254-O254-P254</f>
        <v>#VALUE!</v>
      </c>
      <c r="R254" s="261"/>
      <c r="S254" s="261"/>
      <c r="T254" s="261"/>
      <c r="U254" s="261"/>
    </row>
    <row r="255" spans="1:21" ht="14.25" customHeight="1">
      <c r="A255" s="74">
        <v>43637</v>
      </c>
      <c r="B255" s="263">
        <v>1211596</v>
      </c>
      <c r="C255" s="65" t="s">
        <v>1011</v>
      </c>
      <c r="D255" s="263" t="s">
        <v>1795</v>
      </c>
      <c r="E255" s="263">
        <v>61</v>
      </c>
      <c r="F255" s="263" t="s">
        <v>1013</v>
      </c>
      <c r="G255" s="239" t="s">
        <v>1796</v>
      </c>
      <c r="H255" s="77" t="s">
        <v>1159</v>
      </c>
      <c r="I255" s="57" t="s">
        <v>1797</v>
      </c>
      <c r="J255" s="206" t="s">
        <v>1034</v>
      </c>
      <c r="K255" s="225">
        <v>3</v>
      </c>
      <c r="L255" s="225">
        <v>0.33400000000000002</v>
      </c>
      <c r="M255" s="225">
        <v>42</v>
      </c>
      <c r="N255" s="122">
        <v>14.028</v>
      </c>
      <c r="O255" s="129" t="s">
        <v>1019</v>
      </c>
      <c r="P255" s="42">
        <v>10</v>
      </c>
      <c r="Q255" s="158" t="e">
        <f>N255-O255-P255</f>
        <v>#VALUE!</v>
      </c>
      <c r="R255" s="261"/>
      <c r="S255" s="261"/>
      <c r="T255" s="261"/>
      <c r="U255" s="261"/>
    </row>
    <row r="256" spans="1:21" ht="14.25" customHeight="1">
      <c r="A256" s="74">
        <v>43718</v>
      </c>
      <c r="B256" s="263">
        <v>1231826</v>
      </c>
      <c r="C256" s="65" t="s">
        <v>1011</v>
      </c>
      <c r="D256" s="263" t="s">
        <v>1798</v>
      </c>
      <c r="E256" s="263">
        <v>78</v>
      </c>
      <c r="F256" s="263" t="s">
        <v>1013</v>
      </c>
      <c r="G256" s="154" t="s">
        <v>1799</v>
      </c>
      <c r="H256" s="77" t="s">
        <v>1015</v>
      </c>
      <c r="I256" s="153" t="s">
        <v>1800</v>
      </c>
      <c r="J256" s="206" t="s">
        <v>370</v>
      </c>
      <c r="K256" s="208">
        <v>4</v>
      </c>
      <c r="L256" s="208">
        <v>0.33200000000000002</v>
      </c>
      <c r="M256" s="210">
        <v>43</v>
      </c>
      <c r="N256" s="119">
        <v>14.276000000000002</v>
      </c>
      <c r="O256" s="127" t="s">
        <v>1019</v>
      </c>
      <c r="P256" s="42">
        <v>10</v>
      </c>
      <c r="Q256" s="158" t="e">
        <f>N256-O256-P256</f>
        <v>#VALUE!</v>
      </c>
      <c r="R256" s="261"/>
      <c r="S256" s="261"/>
      <c r="T256" s="261"/>
      <c r="U256" s="261"/>
    </row>
    <row r="257" spans="1:19" ht="14.25" customHeight="1">
      <c r="A257" s="74">
        <v>43747</v>
      </c>
      <c r="B257" s="263">
        <v>1237428</v>
      </c>
      <c r="C257" s="66" t="s">
        <v>1093</v>
      </c>
      <c r="D257" s="263" t="s">
        <v>1801</v>
      </c>
      <c r="E257" s="263">
        <v>59</v>
      </c>
      <c r="F257" s="263" t="s">
        <v>20</v>
      </c>
      <c r="G257" s="166" t="s">
        <v>1802</v>
      </c>
      <c r="H257" s="91" t="s">
        <v>1096</v>
      </c>
      <c r="I257" s="153" t="s">
        <v>1803</v>
      </c>
      <c r="J257" s="167" t="s">
        <v>1098</v>
      </c>
      <c r="K257" s="42">
        <v>3.5</v>
      </c>
      <c r="L257" s="42">
        <v>0.33200000000000002</v>
      </c>
      <c r="M257" s="42">
        <v>58</v>
      </c>
      <c r="N257" s="119">
        <v>19.256</v>
      </c>
      <c r="O257" s="128" t="s">
        <v>1019</v>
      </c>
      <c r="P257" s="42">
        <v>10</v>
      </c>
      <c r="Q257" s="93" t="e">
        <f>M257-O257-P257</f>
        <v>#VALUE!</v>
      </c>
      <c r="R257" s="261"/>
      <c r="S257" s="261"/>
    </row>
    <row r="258" spans="1:19" ht="14.25" customHeight="1">
      <c r="A258" s="65"/>
      <c r="B258" s="41" t="s">
        <v>1804</v>
      </c>
      <c r="C258" s="65" t="s">
        <v>1011</v>
      </c>
      <c r="D258" s="45" t="s">
        <v>1805</v>
      </c>
      <c r="E258" s="45">
        <v>61</v>
      </c>
      <c r="F258" s="45" t="s">
        <v>1284</v>
      </c>
      <c r="G258" s="228" t="s">
        <v>1804</v>
      </c>
      <c r="H258" s="231" t="s">
        <v>1045</v>
      </c>
      <c r="I258" s="44" t="s">
        <v>1806</v>
      </c>
      <c r="J258" s="206" t="s">
        <v>1034</v>
      </c>
      <c r="K258" s="44">
        <v>2.5</v>
      </c>
      <c r="L258" s="144">
        <v>0.32600000000000001</v>
      </c>
      <c r="M258" s="144">
        <v>50.4</v>
      </c>
      <c r="N258" s="119">
        <v>16.430399999999999</v>
      </c>
      <c r="O258" s="128">
        <v>6.4303999999999988</v>
      </c>
      <c r="P258" s="42">
        <v>10</v>
      </c>
      <c r="Q258" s="93">
        <v>0</v>
      </c>
      <c r="R258" s="261"/>
      <c r="S258" s="261" t="s">
        <v>371</v>
      </c>
    </row>
    <row r="259" spans="1:19" ht="14.25" customHeight="1">
      <c r="A259" s="74">
        <v>43690</v>
      </c>
      <c r="B259" s="263">
        <v>1224608</v>
      </c>
      <c r="C259" s="65" t="s">
        <v>1011</v>
      </c>
      <c r="D259" s="79" t="s">
        <v>1807</v>
      </c>
      <c r="E259" s="263">
        <v>60</v>
      </c>
      <c r="F259" s="79" t="s">
        <v>1013</v>
      </c>
      <c r="G259" s="203" t="s">
        <v>1808</v>
      </c>
      <c r="H259" s="77" t="s">
        <v>1015</v>
      </c>
      <c r="I259" s="153" t="s">
        <v>1809</v>
      </c>
      <c r="J259" s="206" t="s">
        <v>370</v>
      </c>
      <c r="K259" s="144">
        <v>4.2</v>
      </c>
      <c r="L259" s="144">
        <v>0.32400000000000001</v>
      </c>
      <c r="M259" s="144">
        <v>43</v>
      </c>
      <c r="N259" s="119">
        <v>13.932</v>
      </c>
      <c r="O259" s="127" t="s">
        <v>1019</v>
      </c>
      <c r="P259" s="42">
        <v>10</v>
      </c>
      <c r="Q259" s="158" t="e">
        <f>N259-O259-P259</f>
        <v>#VALUE!</v>
      </c>
      <c r="R259" s="261"/>
      <c r="S259" s="261"/>
    </row>
    <row r="260" spans="1:19" ht="14.25" customHeight="1">
      <c r="A260" s="74">
        <v>43770</v>
      </c>
      <c r="B260" s="263">
        <v>1242996</v>
      </c>
      <c r="C260" s="66" t="s">
        <v>1093</v>
      </c>
      <c r="D260" s="262" t="s">
        <v>1810</v>
      </c>
      <c r="E260" s="263">
        <v>70</v>
      </c>
      <c r="F260" s="263" t="s">
        <v>20</v>
      </c>
      <c r="G260" s="166" t="s">
        <v>1811</v>
      </c>
      <c r="H260" s="91" t="s">
        <v>1096</v>
      </c>
      <c r="I260" s="153" t="s">
        <v>1812</v>
      </c>
      <c r="J260" s="205" t="s">
        <v>1098</v>
      </c>
      <c r="K260" s="42">
        <v>4</v>
      </c>
      <c r="L260" s="42">
        <v>0.32400000000000001</v>
      </c>
      <c r="M260" s="42">
        <v>59</v>
      </c>
      <c r="N260" s="119">
        <v>19.116</v>
      </c>
      <c r="O260" s="128" t="s">
        <v>1019</v>
      </c>
      <c r="P260" s="42">
        <v>10</v>
      </c>
      <c r="Q260" s="93" t="e">
        <f>M260-O260-P260</f>
        <v>#VALUE!</v>
      </c>
      <c r="R260" s="261"/>
      <c r="S260" s="261"/>
    </row>
    <row r="261" spans="1:19" ht="14.25" customHeight="1">
      <c r="A261" s="74">
        <v>43747</v>
      </c>
      <c r="B261" s="263">
        <v>1237345</v>
      </c>
      <c r="C261" s="66" t="s">
        <v>1307</v>
      </c>
      <c r="D261" s="263" t="s">
        <v>1813</v>
      </c>
      <c r="E261" s="263">
        <v>51</v>
      </c>
      <c r="F261" s="263" t="s">
        <v>41</v>
      </c>
      <c r="G261" s="166" t="s">
        <v>1814</v>
      </c>
      <c r="H261" s="91" t="s">
        <v>1096</v>
      </c>
      <c r="I261" s="153" t="s">
        <v>1815</v>
      </c>
      <c r="J261" s="205" t="s">
        <v>1098</v>
      </c>
      <c r="K261" s="42">
        <v>4</v>
      </c>
      <c r="L261" s="42">
        <v>0.32400000000000001</v>
      </c>
      <c r="M261" s="42">
        <v>50</v>
      </c>
      <c r="N261" s="119">
        <v>16.2</v>
      </c>
      <c r="O261" s="128" t="s">
        <v>1019</v>
      </c>
      <c r="P261" s="42">
        <v>10</v>
      </c>
      <c r="Q261" s="93" t="e">
        <f>M261-O261-P261</f>
        <v>#VALUE!</v>
      </c>
      <c r="R261" s="261"/>
      <c r="S261" s="261"/>
    </row>
    <row r="262" spans="1:19" ht="14.25" customHeight="1">
      <c r="A262" s="65"/>
      <c r="B262" s="41" t="s">
        <v>1816</v>
      </c>
      <c r="C262" s="65" t="s">
        <v>1011</v>
      </c>
      <c r="D262" s="45" t="s">
        <v>1817</v>
      </c>
      <c r="E262" s="45">
        <v>63</v>
      </c>
      <c r="F262" s="45" t="s">
        <v>1284</v>
      </c>
      <c r="G262" s="228" t="s">
        <v>1816</v>
      </c>
      <c r="H262" s="231" t="s">
        <v>1045</v>
      </c>
      <c r="I262" s="44" t="s">
        <v>1818</v>
      </c>
      <c r="J262" s="206" t="s">
        <v>1034</v>
      </c>
      <c r="K262" s="44">
        <v>2.4</v>
      </c>
      <c r="L262" s="144">
        <v>0.32200000000000001</v>
      </c>
      <c r="M262" s="144">
        <v>43.4</v>
      </c>
      <c r="N262" s="119">
        <v>13.9748</v>
      </c>
      <c r="O262" s="128">
        <v>3.9748000000000001</v>
      </c>
      <c r="P262" s="42">
        <v>10</v>
      </c>
      <c r="Q262" s="93">
        <v>0</v>
      </c>
      <c r="R262" s="261"/>
      <c r="S262" s="261" t="s">
        <v>371</v>
      </c>
    </row>
    <row r="263" spans="1:19" ht="14.25" customHeight="1">
      <c r="A263" s="74">
        <v>43777</v>
      </c>
      <c r="B263" s="263">
        <v>1245107</v>
      </c>
      <c r="C263" s="66" t="s">
        <v>1093</v>
      </c>
      <c r="D263" s="262" t="s">
        <v>1819</v>
      </c>
      <c r="E263" s="263">
        <v>55</v>
      </c>
      <c r="F263" s="262" t="s">
        <v>1021</v>
      </c>
      <c r="G263" s="166" t="s">
        <v>1820</v>
      </c>
      <c r="H263" s="91" t="s">
        <v>1096</v>
      </c>
      <c r="I263" s="153" t="s">
        <v>1821</v>
      </c>
      <c r="J263" s="205" t="s">
        <v>1098</v>
      </c>
      <c r="K263" s="42">
        <v>4</v>
      </c>
      <c r="L263" s="42">
        <v>0.32</v>
      </c>
      <c r="M263" s="42">
        <v>60</v>
      </c>
      <c r="N263" s="119">
        <v>19.2</v>
      </c>
      <c r="O263" s="128" t="s">
        <v>1019</v>
      </c>
      <c r="P263" s="42">
        <v>10</v>
      </c>
      <c r="Q263" s="93" t="e">
        <f>M263-O263-P263</f>
        <v>#VALUE!</v>
      </c>
      <c r="R263" s="261"/>
      <c r="S263" s="261"/>
    </row>
    <row r="264" spans="1:19" ht="14.25" customHeight="1">
      <c r="A264" s="74">
        <v>43777</v>
      </c>
      <c r="B264" s="263">
        <v>1245165</v>
      </c>
      <c r="C264" s="66" t="s">
        <v>1093</v>
      </c>
      <c r="D264" s="262" t="s">
        <v>1822</v>
      </c>
      <c r="E264" s="263">
        <v>57</v>
      </c>
      <c r="F264" s="263" t="s">
        <v>20</v>
      </c>
      <c r="G264" s="166" t="s">
        <v>1823</v>
      </c>
      <c r="H264" s="91" t="s">
        <v>1096</v>
      </c>
      <c r="I264" s="153" t="s">
        <v>1824</v>
      </c>
      <c r="J264" s="205" t="s">
        <v>1098</v>
      </c>
      <c r="K264" s="42">
        <v>4</v>
      </c>
      <c r="L264" s="42">
        <v>0.316</v>
      </c>
      <c r="M264" s="42">
        <v>58</v>
      </c>
      <c r="N264" s="119">
        <v>18.327999999999999</v>
      </c>
      <c r="O264" s="128" t="s">
        <v>1019</v>
      </c>
      <c r="R264" s="261"/>
      <c r="S264" s="261"/>
    </row>
    <row r="265" spans="1:19" ht="14.25" customHeight="1">
      <c r="A265" s="74">
        <v>43690</v>
      </c>
      <c r="B265" s="263">
        <v>1224809</v>
      </c>
      <c r="C265" s="65" t="s">
        <v>1011</v>
      </c>
      <c r="D265" s="79" t="s">
        <v>1825</v>
      </c>
      <c r="E265" s="263">
        <v>48</v>
      </c>
      <c r="F265" s="79" t="s">
        <v>1013</v>
      </c>
      <c r="G265" s="203" t="s">
        <v>1826</v>
      </c>
      <c r="H265" s="77" t="s">
        <v>1015</v>
      </c>
      <c r="I265" s="153" t="s">
        <v>1827</v>
      </c>
      <c r="J265" s="206" t="s">
        <v>370</v>
      </c>
      <c r="K265" s="144">
        <v>3.1</v>
      </c>
      <c r="L265" s="144">
        <v>0.30199999999999999</v>
      </c>
      <c r="M265" s="144">
        <v>43</v>
      </c>
      <c r="N265" s="119">
        <v>12.985999999999999</v>
      </c>
      <c r="O265" s="127" t="s">
        <v>1019</v>
      </c>
      <c r="P265" s="42">
        <v>10</v>
      </c>
      <c r="Q265" s="158" t="e">
        <f>N265-O265-P265</f>
        <v>#VALUE!</v>
      </c>
      <c r="R265" s="261"/>
      <c r="S265" s="261"/>
    </row>
    <row r="266" spans="1:19" ht="14.25" customHeight="1">
      <c r="A266" s="213">
        <v>43634</v>
      </c>
      <c r="B266" s="83">
        <v>1210898</v>
      </c>
      <c r="C266" s="65" t="s">
        <v>1011</v>
      </c>
      <c r="D266" s="65" t="s">
        <v>1828</v>
      </c>
      <c r="E266" s="65">
        <v>74</v>
      </c>
      <c r="F266" s="65" t="s">
        <v>20</v>
      </c>
      <c r="G266" s="226" t="s">
        <v>1829</v>
      </c>
      <c r="H266" s="231" t="s">
        <v>1041</v>
      </c>
      <c r="I266" s="44" t="s">
        <v>1830</v>
      </c>
      <c r="J266" s="206" t="s">
        <v>1034</v>
      </c>
      <c r="K266" s="44">
        <v>3.4</v>
      </c>
      <c r="L266" s="144">
        <v>0.3</v>
      </c>
      <c r="M266" s="144">
        <v>42</v>
      </c>
      <c r="N266" s="119">
        <v>12.6</v>
      </c>
      <c r="O266" s="129" t="s">
        <v>1019</v>
      </c>
      <c r="P266" s="42">
        <v>10</v>
      </c>
      <c r="Q266" s="158" t="e">
        <f>N266-O266-P266</f>
        <v>#VALUE!</v>
      </c>
      <c r="R266" s="261"/>
      <c r="S266" s="261"/>
    </row>
    <row r="267" spans="1:19" ht="14.25" customHeight="1">
      <c r="A267" s="74">
        <v>43643</v>
      </c>
      <c r="B267" s="263">
        <v>1211642</v>
      </c>
      <c r="C267" s="65" t="s">
        <v>1011</v>
      </c>
      <c r="D267" s="263" t="s">
        <v>1831</v>
      </c>
      <c r="E267" s="263">
        <v>46</v>
      </c>
      <c r="F267" s="263" t="s">
        <v>1013</v>
      </c>
      <c r="G267" s="239" t="s">
        <v>1832</v>
      </c>
      <c r="H267" s="77" t="s">
        <v>1159</v>
      </c>
      <c r="I267" s="57" t="s">
        <v>1833</v>
      </c>
      <c r="J267" s="206" t="s">
        <v>1034</v>
      </c>
      <c r="K267" s="225">
        <v>2.9</v>
      </c>
      <c r="L267" s="225">
        <v>0.29799999999999999</v>
      </c>
      <c r="M267" s="225">
        <v>38</v>
      </c>
      <c r="N267" s="122">
        <v>11.324</v>
      </c>
      <c r="O267" s="129" t="s">
        <v>1019</v>
      </c>
      <c r="P267" s="42">
        <v>10</v>
      </c>
      <c r="Q267" s="158" t="e">
        <f>N267-O267-P267</f>
        <v>#VALUE!</v>
      </c>
      <c r="R267" s="261"/>
      <c r="S267" s="261"/>
    </row>
    <row r="268" spans="1:19" ht="14.25" customHeight="1">
      <c r="A268" s="74">
        <v>43683</v>
      </c>
      <c r="B268" s="263">
        <v>1223188</v>
      </c>
      <c r="C268" s="65" t="s">
        <v>1011</v>
      </c>
      <c r="D268" s="79" t="s">
        <v>1834</v>
      </c>
      <c r="E268" s="263">
        <v>43</v>
      </c>
      <c r="F268" s="79" t="s">
        <v>1021</v>
      </c>
      <c r="G268" s="154" t="s">
        <v>1835</v>
      </c>
      <c r="H268" s="77" t="s">
        <v>1049</v>
      </c>
      <c r="I268" s="61" t="s">
        <v>1836</v>
      </c>
      <c r="J268" s="206" t="s">
        <v>370</v>
      </c>
      <c r="K268" s="144">
        <v>4</v>
      </c>
      <c r="L268" s="144">
        <v>0.29799999999999999</v>
      </c>
      <c r="M268" s="144">
        <v>43</v>
      </c>
      <c r="N268" s="138">
        <v>12.814</v>
      </c>
      <c r="O268" s="127" t="s">
        <v>1019</v>
      </c>
      <c r="P268" s="42">
        <v>10</v>
      </c>
      <c r="Q268" s="158" t="e">
        <f>N268-O268-P268</f>
        <v>#VALUE!</v>
      </c>
      <c r="R268" s="261"/>
      <c r="S268" s="261"/>
    </row>
    <row r="269" spans="1:19" ht="14.25" customHeight="1">
      <c r="A269" s="74">
        <v>43690</v>
      </c>
      <c r="B269" s="263">
        <v>1224858</v>
      </c>
      <c r="C269" s="65" t="s">
        <v>1011</v>
      </c>
      <c r="D269" s="79" t="s">
        <v>1837</v>
      </c>
      <c r="E269" s="263">
        <v>53</v>
      </c>
      <c r="F269" s="79" t="s">
        <v>1013</v>
      </c>
      <c r="G269" s="203" t="s">
        <v>1838</v>
      </c>
      <c r="H269" s="77" t="s">
        <v>1015</v>
      </c>
      <c r="I269" s="153" t="s">
        <v>1839</v>
      </c>
      <c r="J269" s="206" t="s">
        <v>370</v>
      </c>
      <c r="K269" s="144">
        <v>4.5</v>
      </c>
      <c r="L269" s="144">
        <v>0.29599999999999999</v>
      </c>
      <c r="M269" s="144">
        <v>43</v>
      </c>
      <c r="N269" s="119">
        <v>12.728</v>
      </c>
      <c r="O269" s="127" t="s">
        <v>1019</v>
      </c>
      <c r="P269" s="42">
        <v>10</v>
      </c>
      <c r="Q269" s="158" t="e">
        <f>N269-O269-P269</f>
        <v>#VALUE!</v>
      </c>
      <c r="R269" s="261"/>
      <c r="S269" s="261"/>
    </row>
    <row r="270" spans="1:19" ht="14.25" customHeight="1">
      <c r="A270" s="74">
        <v>43767</v>
      </c>
      <c r="B270" s="263">
        <v>1242501</v>
      </c>
      <c r="C270" s="66" t="s">
        <v>1093</v>
      </c>
      <c r="D270" s="263" t="s">
        <v>1840</v>
      </c>
      <c r="E270" s="263">
        <v>44</v>
      </c>
      <c r="F270" s="263" t="s">
        <v>41</v>
      </c>
      <c r="G270" s="166" t="s">
        <v>1841</v>
      </c>
      <c r="H270" s="91" t="s">
        <v>1096</v>
      </c>
      <c r="I270" s="153" t="s">
        <v>1842</v>
      </c>
      <c r="J270" s="167" t="s">
        <v>1098</v>
      </c>
      <c r="K270" s="42">
        <v>4</v>
      </c>
      <c r="L270" s="42">
        <v>0.29199999999999998</v>
      </c>
      <c r="M270" s="42">
        <v>59</v>
      </c>
      <c r="N270" s="119">
        <v>17.227999999999998</v>
      </c>
      <c r="O270" s="128" t="s">
        <v>1019</v>
      </c>
      <c r="R270" s="261"/>
      <c r="S270" s="261"/>
    </row>
    <row r="271" spans="1:19" ht="14.25" customHeight="1">
      <c r="A271" s="74">
        <v>43747</v>
      </c>
      <c r="B271" s="263">
        <v>1237047</v>
      </c>
      <c r="C271" s="66" t="s">
        <v>1093</v>
      </c>
      <c r="D271" s="263" t="s">
        <v>1843</v>
      </c>
      <c r="E271" s="263">
        <v>56</v>
      </c>
      <c r="F271" s="263" t="s">
        <v>20</v>
      </c>
      <c r="G271" s="166" t="s">
        <v>1844</v>
      </c>
      <c r="H271" s="91" t="s">
        <v>1096</v>
      </c>
      <c r="I271" s="153" t="s">
        <v>1845</v>
      </c>
      <c r="J271" s="167" t="s">
        <v>1098</v>
      </c>
      <c r="K271" s="42">
        <v>3.2</v>
      </c>
      <c r="L271" s="42">
        <v>0.28999999999999998</v>
      </c>
      <c r="M271" s="42">
        <v>58</v>
      </c>
      <c r="N271" s="119">
        <v>16.82</v>
      </c>
      <c r="O271" s="128" t="s">
        <v>1019</v>
      </c>
      <c r="R271" s="261"/>
      <c r="S271" s="261"/>
    </row>
    <row r="272" spans="1:19" ht="14.25" customHeight="1">
      <c r="A272" s="74">
        <v>43768</v>
      </c>
      <c r="B272" s="263">
        <v>1240743</v>
      </c>
      <c r="C272" s="66" t="s">
        <v>1846</v>
      </c>
      <c r="D272" s="263" t="s">
        <v>1847</v>
      </c>
      <c r="E272" s="263">
        <v>63</v>
      </c>
      <c r="F272" s="263" t="s">
        <v>20</v>
      </c>
      <c r="G272" s="166" t="s">
        <v>1848</v>
      </c>
      <c r="H272" s="91" t="s">
        <v>1096</v>
      </c>
      <c r="I272" s="153" t="s">
        <v>1849</v>
      </c>
      <c r="J272" s="205" t="s">
        <v>1098</v>
      </c>
      <c r="K272" s="42">
        <v>4</v>
      </c>
      <c r="L272" s="42">
        <v>0.28999999999999998</v>
      </c>
      <c r="M272" s="42">
        <v>49</v>
      </c>
      <c r="N272" s="119">
        <v>14.209999999999999</v>
      </c>
      <c r="O272" s="128" t="s">
        <v>1019</v>
      </c>
      <c r="R272" s="261"/>
      <c r="S272" s="261"/>
    </row>
    <row r="273" spans="1:19" ht="14.25" customHeight="1">
      <c r="A273" s="213">
        <v>43629</v>
      </c>
      <c r="B273" s="83">
        <v>1208748</v>
      </c>
      <c r="C273" s="65" t="s">
        <v>1011</v>
      </c>
      <c r="D273" s="65" t="s">
        <v>1850</v>
      </c>
      <c r="E273" s="65">
        <v>51</v>
      </c>
      <c r="F273" s="65" t="s">
        <v>20</v>
      </c>
      <c r="G273" s="226" t="s">
        <v>1851</v>
      </c>
      <c r="H273" s="231" t="s">
        <v>1041</v>
      </c>
      <c r="I273" s="44" t="s">
        <v>1852</v>
      </c>
      <c r="J273" s="206" t="s">
        <v>1034</v>
      </c>
      <c r="K273" s="44">
        <v>2.5</v>
      </c>
      <c r="L273" s="44">
        <v>0.28599999999999998</v>
      </c>
      <c r="M273" s="44">
        <v>36</v>
      </c>
      <c r="N273" s="119">
        <v>10.295999999999999</v>
      </c>
      <c r="O273" s="129" t="s">
        <v>1019</v>
      </c>
      <c r="P273" s="42">
        <v>10</v>
      </c>
      <c r="Q273" s="158" t="e">
        <f>N273-O273-P273</f>
        <v>#VALUE!</v>
      </c>
      <c r="R273" s="261"/>
      <c r="S273" s="261"/>
    </row>
    <row r="274" spans="1:19" ht="14.25" customHeight="1">
      <c r="A274" s="74">
        <v>43693</v>
      </c>
      <c r="B274" s="263">
        <v>1225629</v>
      </c>
      <c r="C274" s="65" t="s">
        <v>1011</v>
      </c>
      <c r="D274" s="79" t="s">
        <v>1853</v>
      </c>
      <c r="E274" s="263">
        <v>54</v>
      </c>
      <c r="F274" s="79" t="s">
        <v>1013</v>
      </c>
      <c r="G274" s="203" t="s">
        <v>1854</v>
      </c>
      <c r="H274" s="77" t="s">
        <v>1015</v>
      </c>
      <c r="I274" s="153" t="s">
        <v>1855</v>
      </c>
      <c r="J274" s="206" t="s">
        <v>370</v>
      </c>
      <c r="K274" s="144">
        <v>4.4000000000000004</v>
      </c>
      <c r="L274" s="144">
        <v>0.28599999999999998</v>
      </c>
      <c r="M274" s="144">
        <v>43</v>
      </c>
      <c r="N274" s="119">
        <v>12.297999999999998</v>
      </c>
      <c r="O274" s="127" t="s">
        <v>1019</v>
      </c>
      <c r="P274" s="42">
        <v>10</v>
      </c>
      <c r="Q274" s="158" t="e">
        <f>N274-O274-P274</f>
        <v>#VALUE!</v>
      </c>
      <c r="R274" s="261"/>
      <c r="S274" s="261"/>
    </row>
    <row r="275" spans="1:19" ht="14.25" customHeight="1">
      <c r="A275" s="74">
        <v>43651</v>
      </c>
      <c r="B275" s="263">
        <v>1215065</v>
      </c>
      <c r="C275" s="65" t="s">
        <v>1011</v>
      </c>
      <c r="D275" s="262" t="s">
        <v>1856</v>
      </c>
      <c r="E275" s="263">
        <v>58</v>
      </c>
      <c r="F275" s="262" t="s">
        <v>1021</v>
      </c>
      <c r="G275" s="239" t="s">
        <v>1857</v>
      </c>
      <c r="H275" s="77" t="s">
        <v>1159</v>
      </c>
      <c r="I275" s="57" t="s">
        <v>1858</v>
      </c>
      <c r="J275" s="206" t="s">
        <v>1034</v>
      </c>
      <c r="K275" s="225">
        <v>3.7</v>
      </c>
      <c r="L275" s="225">
        <v>0.28000000000000003</v>
      </c>
      <c r="M275" s="225">
        <v>40</v>
      </c>
      <c r="N275" s="122">
        <v>11.200000000000001</v>
      </c>
      <c r="O275" s="129" t="s">
        <v>1019</v>
      </c>
      <c r="P275" s="42">
        <v>10</v>
      </c>
      <c r="Q275" s="158" t="e">
        <f>N275-O275-P275</f>
        <v>#VALUE!</v>
      </c>
      <c r="R275" s="261"/>
      <c r="S275" s="261"/>
    </row>
    <row r="276" spans="1:19" ht="14.25" customHeight="1">
      <c r="A276" s="74">
        <v>43774</v>
      </c>
      <c r="B276" s="263">
        <v>1244020</v>
      </c>
      <c r="C276" s="264" t="s">
        <v>1859</v>
      </c>
      <c r="D276" s="262" t="s">
        <v>1860</v>
      </c>
      <c r="E276" s="263">
        <v>34</v>
      </c>
      <c r="F276" s="262" t="s">
        <v>1021</v>
      </c>
      <c r="G276" s="166" t="s">
        <v>1861</v>
      </c>
      <c r="H276" s="91" t="s">
        <v>1096</v>
      </c>
      <c r="I276" s="153" t="s">
        <v>1862</v>
      </c>
      <c r="J276" s="205" t="s">
        <v>1098</v>
      </c>
      <c r="K276" s="42">
        <v>4</v>
      </c>
      <c r="L276" s="42">
        <v>0.28000000000000003</v>
      </c>
      <c r="M276" s="42">
        <v>50</v>
      </c>
      <c r="N276" s="119">
        <v>14.000000000000002</v>
      </c>
      <c r="O276" s="128" t="s">
        <v>1019</v>
      </c>
      <c r="R276" s="261"/>
      <c r="S276" s="261"/>
    </row>
    <row r="277" spans="1:19" ht="14.25" customHeight="1">
      <c r="A277" s="74">
        <v>43649</v>
      </c>
      <c r="B277" s="263">
        <v>1213691</v>
      </c>
      <c r="C277" s="65" t="s">
        <v>1011</v>
      </c>
      <c r="D277" s="262" t="s">
        <v>1863</v>
      </c>
      <c r="E277" s="263">
        <v>45</v>
      </c>
      <c r="F277" s="262" t="s">
        <v>1013</v>
      </c>
      <c r="G277" s="239" t="s">
        <v>1864</v>
      </c>
      <c r="H277" s="77" t="s">
        <v>1159</v>
      </c>
      <c r="I277" s="57" t="s">
        <v>1865</v>
      </c>
      <c r="J277" s="206" t="s">
        <v>1034</v>
      </c>
      <c r="K277" s="225">
        <v>3.8</v>
      </c>
      <c r="L277" s="225">
        <v>0.27800000000000002</v>
      </c>
      <c r="M277" s="225">
        <v>40</v>
      </c>
      <c r="N277" s="122">
        <v>11.120000000000001</v>
      </c>
      <c r="O277" s="129" t="s">
        <v>1019</v>
      </c>
      <c r="P277" s="42">
        <v>10</v>
      </c>
      <c r="Q277" s="158" t="e">
        <f>N277-O277-P277</f>
        <v>#VALUE!</v>
      </c>
      <c r="R277" s="261"/>
      <c r="S277" s="261"/>
    </row>
    <row r="278" spans="1:19" ht="14.25" customHeight="1">
      <c r="A278" s="65"/>
      <c r="B278" s="41" t="s">
        <v>1866</v>
      </c>
      <c r="C278" s="65" t="s">
        <v>1011</v>
      </c>
      <c r="D278" s="45" t="s">
        <v>1817</v>
      </c>
      <c r="E278" s="45">
        <v>63</v>
      </c>
      <c r="F278" s="45" t="s">
        <v>1284</v>
      </c>
      <c r="G278" s="228" t="s">
        <v>1866</v>
      </c>
      <c r="H278" s="231" t="s">
        <v>1045</v>
      </c>
      <c r="I278" s="44" t="s">
        <v>1867</v>
      </c>
      <c r="J278" s="134" t="s">
        <v>1034</v>
      </c>
      <c r="K278" s="44">
        <v>2.2000000000000002</v>
      </c>
      <c r="L278" s="42">
        <v>0.27600000000000002</v>
      </c>
      <c r="M278" s="42">
        <v>47.2</v>
      </c>
      <c r="N278" s="119">
        <v>13.027200000000002</v>
      </c>
      <c r="O278" s="128">
        <v>3.0272000000000023</v>
      </c>
      <c r="P278" s="42">
        <v>10</v>
      </c>
      <c r="Q278" s="93">
        <v>0</v>
      </c>
      <c r="R278" s="261"/>
      <c r="S278" s="261">
        <v>20191023</v>
      </c>
    </row>
    <row r="279" spans="1:19">
      <c r="A279" s="65"/>
      <c r="B279" s="41" t="s">
        <v>1868</v>
      </c>
      <c r="C279" s="65" t="s">
        <v>1011</v>
      </c>
      <c r="D279" s="45" t="s">
        <v>1805</v>
      </c>
      <c r="E279" s="45">
        <v>61</v>
      </c>
      <c r="F279" s="45" t="s">
        <v>1284</v>
      </c>
      <c r="G279" s="228" t="s">
        <v>1868</v>
      </c>
      <c r="H279" s="231" t="s">
        <v>1045</v>
      </c>
      <c r="I279" s="44" t="s">
        <v>1869</v>
      </c>
      <c r="J279" s="134" t="s">
        <v>1034</v>
      </c>
      <c r="K279" s="44">
        <v>1.9</v>
      </c>
      <c r="L279" s="42">
        <v>0.27400000000000002</v>
      </c>
      <c r="M279" s="42">
        <v>53.2</v>
      </c>
      <c r="N279" s="119">
        <v>14.576800000000002</v>
      </c>
      <c r="O279" s="128">
        <v>4.5768000000000022</v>
      </c>
      <c r="P279" s="42">
        <v>10</v>
      </c>
      <c r="Q279" s="93">
        <v>0</v>
      </c>
      <c r="R279" s="261"/>
      <c r="S279" s="261" t="s">
        <v>371</v>
      </c>
    </row>
    <row r="280" spans="1:19">
      <c r="A280" s="74">
        <v>43775</v>
      </c>
      <c r="B280" s="263">
        <v>1244616</v>
      </c>
      <c r="C280" s="66" t="s">
        <v>1093</v>
      </c>
      <c r="D280" s="262" t="s">
        <v>1870</v>
      </c>
      <c r="E280" s="263">
        <v>39</v>
      </c>
      <c r="F280" s="263" t="s">
        <v>20</v>
      </c>
      <c r="G280" s="166" t="s">
        <v>1871</v>
      </c>
      <c r="H280" s="91" t="s">
        <v>1096</v>
      </c>
      <c r="I280" s="153" t="s">
        <v>1872</v>
      </c>
      <c r="J280" s="42" t="s">
        <v>1098</v>
      </c>
      <c r="K280" s="42">
        <v>3</v>
      </c>
      <c r="L280" s="42">
        <v>0.27400000000000002</v>
      </c>
      <c r="M280" s="42">
        <v>58</v>
      </c>
      <c r="N280" s="119">
        <v>15.892000000000001</v>
      </c>
      <c r="O280" s="128" t="s">
        <v>1019</v>
      </c>
      <c r="R280" s="261"/>
      <c r="S280" s="261"/>
    </row>
    <row r="281" spans="1:19">
      <c r="A281" s="74">
        <v>43747</v>
      </c>
      <c r="B281" s="263">
        <v>1236886</v>
      </c>
      <c r="C281" s="66" t="s">
        <v>1093</v>
      </c>
      <c r="D281" s="263" t="s">
        <v>1873</v>
      </c>
      <c r="E281" s="263">
        <v>64</v>
      </c>
      <c r="F281" s="263" t="s">
        <v>20</v>
      </c>
      <c r="G281" s="166" t="s">
        <v>1874</v>
      </c>
      <c r="H281" s="91" t="s">
        <v>1096</v>
      </c>
      <c r="I281" s="153" t="s">
        <v>1875</v>
      </c>
      <c r="J281" s="261" t="s">
        <v>1787</v>
      </c>
      <c r="K281" s="42">
        <v>2.2999999999999998</v>
      </c>
      <c r="L281" s="42">
        <v>0.27</v>
      </c>
      <c r="M281" s="42">
        <v>58</v>
      </c>
      <c r="N281" s="119">
        <v>15.66</v>
      </c>
      <c r="O281" s="128" t="s">
        <v>1019</v>
      </c>
      <c r="R281" s="261"/>
      <c r="S281" s="261"/>
    </row>
    <row r="282" spans="1:19">
      <c r="A282" s="213">
        <v>43629</v>
      </c>
      <c r="B282" s="83">
        <v>1208988</v>
      </c>
      <c r="C282" s="65" t="s">
        <v>1011</v>
      </c>
      <c r="D282" s="65" t="s">
        <v>1876</v>
      </c>
      <c r="E282" s="65">
        <v>37</v>
      </c>
      <c r="F282" s="65" t="s">
        <v>20</v>
      </c>
      <c r="G282" s="226" t="s">
        <v>1877</v>
      </c>
      <c r="H282" s="231" t="s">
        <v>1041</v>
      </c>
      <c r="I282" s="44" t="s">
        <v>1878</v>
      </c>
      <c r="J282" s="134" t="s">
        <v>1034</v>
      </c>
      <c r="K282" s="44">
        <v>2.9</v>
      </c>
      <c r="L282" s="44">
        <v>0.26</v>
      </c>
      <c r="M282" s="44">
        <v>36</v>
      </c>
      <c r="N282" s="119">
        <v>9.36</v>
      </c>
      <c r="O282" s="129" t="s">
        <v>1019</v>
      </c>
      <c r="P282" s="42">
        <v>10</v>
      </c>
      <c r="Q282" s="158" t="e">
        <f>N282-O282-P282</f>
        <v>#VALUE!</v>
      </c>
      <c r="R282" s="261"/>
      <c r="S282" s="261"/>
    </row>
    <row r="283" spans="1:19">
      <c r="A283" s="213">
        <v>43634</v>
      </c>
      <c r="B283" s="83">
        <v>1210627</v>
      </c>
      <c r="C283" s="65" t="s">
        <v>1011</v>
      </c>
      <c r="D283" s="65" t="s">
        <v>1879</v>
      </c>
      <c r="E283" s="65">
        <v>77</v>
      </c>
      <c r="F283" s="65" t="s">
        <v>20</v>
      </c>
      <c r="G283" s="226" t="s">
        <v>1880</v>
      </c>
      <c r="H283" s="231" t="s">
        <v>1041</v>
      </c>
      <c r="I283" s="44" t="s">
        <v>1881</v>
      </c>
      <c r="J283" s="134" t="s">
        <v>1034</v>
      </c>
      <c r="K283" s="44">
        <v>2</v>
      </c>
      <c r="L283" s="42">
        <v>0.254</v>
      </c>
      <c r="M283" s="42">
        <v>36</v>
      </c>
      <c r="N283" s="119">
        <v>9.1440000000000001</v>
      </c>
      <c r="O283" s="129" t="s">
        <v>1019</v>
      </c>
      <c r="P283" s="42">
        <v>10</v>
      </c>
      <c r="Q283" s="158" t="e">
        <f>N283-O283-P283</f>
        <v>#VALUE!</v>
      </c>
      <c r="R283" s="261"/>
      <c r="S283" s="261"/>
    </row>
    <row r="284" spans="1:19">
      <c r="A284" s="74">
        <v>43732</v>
      </c>
      <c r="B284" s="263">
        <v>1234965</v>
      </c>
      <c r="C284" s="65" t="s">
        <v>1011</v>
      </c>
      <c r="D284" s="263" t="s">
        <v>1882</v>
      </c>
      <c r="E284" s="263">
        <v>38</v>
      </c>
      <c r="F284" s="263" t="s">
        <v>1021</v>
      </c>
      <c r="G284" s="166" t="s">
        <v>1883</v>
      </c>
      <c r="H284" s="77" t="s">
        <v>1015</v>
      </c>
      <c r="I284" s="153" t="s">
        <v>1884</v>
      </c>
      <c r="J284" s="134" t="s">
        <v>370</v>
      </c>
      <c r="K284" s="208">
        <v>4.2</v>
      </c>
      <c r="L284" s="208">
        <v>0.253</v>
      </c>
      <c r="M284" s="210">
        <v>43</v>
      </c>
      <c r="N284" s="119">
        <v>10.879</v>
      </c>
      <c r="O284" s="127" t="s">
        <v>1019</v>
      </c>
      <c r="P284" s="42">
        <v>10</v>
      </c>
      <c r="Q284" s="158" t="e">
        <f>N284-O284-P284</f>
        <v>#VALUE!</v>
      </c>
      <c r="R284" s="261"/>
      <c r="S284" s="261"/>
    </row>
    <row r="285" spans="1:19">
      <c r="A285" s="74">
        <v>43683</v>
      </c>
      <c r="B285" s="263">
        <v>1222996</v>
      </c>
      <c r="C285" s="65" t="s">
        <v>1011</v>
      </c>
      <c r="D285" s="79" t="s">
        <v>1885</v>
      </c>
      <c r="E285" s="263">
        <v>31</v>
      </c>
      <c r="F285" s="79" t="s">
        <v>1013</v>
      </c>
      <c r="G285" s="154" t="s">
        <v>1886</v>
      </c>
      <c r="H285" s="77" t="s">
        <v>1049</v>
      </c>
      <c r="I285" s="61" t="s">
        <v>1887</v>
      </c>
      <c r="J285" s="261" t="s">
        <v>370</v>
      </c>
      <c r="K285" s="42">
        <v>4.5</v>
      </c>
      <c r="L285" s="42">
        <v>0.246</v>
      </c>
      <c r="M285" s="42">
        <v>43</v>
      </c>
      <c r="N285" s="138">
        <v>10.577999999999999</v>
      </c>
      <c r="O285" s="127" t="s">
        <v>1019</v>
      </c>
      <c r="P285" s="42">
        <f>L285*40</f>
        <v>9.84</v>
      </c>
      <c r="Q285" s="158" t="e">
        <f>N285-O285-P285</f>
        <v>#VALUE!</v>
      </c>
      <c r="R285" s="261"/>
      <c r="S285" s="261"/>
    </row>
    <row r="286" spans="1:19">
      <c r="A286" s="74">
        <v>43774</v>
      </c>
      <c r="B286" s="263">
        <v>1244092</v>
      </c>
      <c r="C286" s="66" t="s">
        <v>1093</v>
      </c>
      <c r="D286" s="262" t="s">
        <v>1888</v>
      </c>
      <c r="E286" s="263">
        <v>67</v>
      </c>
      <c r="F286" s="263" t="s">
        <v>20</v>
      </c>
      <c r="G286" s="166" t="s">
        <v>1889</v>
      </c>
      <c r="H286" s="91" t="s">
        <v>1096</v>
      </c>
      <c r="I286" s="153" t="s">
        <v>1890</v>
      </c>
      <c r="J286" s="42" t="s">
        <v>1098</v>
      </c>
      <c r="K286" s="42">
        <v>3.8</v>
      </c>
      <c r="L286" s="42">
        <v>0.24399999999999999</v>
      </c>
      <c r="M286" s="42">
        <v>58</v>
      </c>
      <c r="N286" s="119">
        <v>14.151999999999999</v>
      </c>
      <c r="O286" s="128" t="s">
        <v>1019</v>
      </c>
      <c r="R286" s="261"/>
      <c r="S286" s="261"/>
    </row>
    <row r="287" spans="1:19">
      <c r="A287" s="74">
        <v>43725</v>
      </c>
      <c r="B287" s="263">
        <v>1233257</v>
      </c>
      <c r="C287" s="65" t="s">
        <v>1011</v>
      </c>
      <c r="D287" s="263" t="s">
        <v>1891</v>
      </c>
      <c r="E287" s="263">
        <v>50</v>
      </c>
      <c r="F287" s="263" t="s">
        <v>1013</v>
      </c>
      <c r="G287" s="154" t="s">
        <v>1892</v>
      </c>
      <c r="H287" s="77" t="s">
        <v>1015</v>
      </c>
      <c r="I287" s="153" t="s">
        <v>1893</v>
      </c>
      <c r="J287" s="261" t="s">
        <v>370</v>
      </c>
      <c r="K287" s="208">
        <v>4.2</v>
      </c>
      <c r="L287" s="208">
        <v>0.24199999999999999</v>
      </c>
      <c r="M287" s="210">
        <v>43</v>
      </c>
      <c r="N287" s="119">
        <v>10.405999999999999</v>
      </c>
      <c r="O287" s="127" t="s">
        <v>1019</v>
      </c>
      <c r="P287" s="42">
        <f>L287*40</f>
        <v>9.68</v>
      </c>
      <c r="Q287" s="158" t="e">
        <f>N287-O287-P287</f>
        <v>#VALUE!</v>
      </c>
      <c r="R287" s="261"/>
      <c r="S287" s="261"/>
    </row>
    <row r="288" spans="1:19">
      <c r="A288" s="74">
        <v>43697</v>
      </c>
      <c r="B288" s="263">
        <v>1226478</v>
      </c>
      <c r="C288" s="65" t="s">
        <v>1011</v>
      </c>
      <c r="D288" s="79" t="s">
        <v>1894</v>
      </c>
      <c r="E288" s="263">
        <v>35</v>
      </c>
      <c r="F288" s="79" t="s">
        <v>1013</v>
      </c>
      <c r="G288" s="203" t="s">
        <v>1895</v>
      </c>
      <c r="H288" s="77" t="s">
        <v>1015</v>
      </c>
      <c r="I288" s="153" t="s">
        <v>1896</v>
      </c>
      <c r="J288" s="261" t="s">
        <v>370</v>
      </c>
      <c r="K288" s="42">
        <v>3.9</v>
      </c>
      <c r="L288" s="42">
        <v>0.22800000000000001</v>
      </c>
      <c r="M288" s="42">
        <v>43</v>
      </c>
      <c r="N288" s="119">
        <v>9.8040000000000003</v>
      </c>
      <c r="O288" s="127" t="s">
        <v>1019</v>
      </c>
      <c r="P288" s="42">
        <f>L288*40</f>
        <v>9.120000000000001</v>
      </c>
      <c r="Q288" s="158" t="e">
        <f>N288-O288-P288</f>
        <v>#VALUE!</v>
      </c>
      <c r="R288" s="261"/>
      <c r="S288" s="261"/>
    </row>
    <row r="289" spans="1:17">
      <c r="A289" s="74">
        <v>43760</v>
      </c>
      <c r="B289" s="263">
        <v>1240493</v>
      </c>
      <c r="C289" s="66" t="s">
        <v>1093</v>
      </c>
      <c r="D289" s="263" t="s">
        <v>1897</v>
      </c>
      <c r="E289" s="263">
        <v>48</v>
      </c>
      <c r="F289" s="263" t="s">
        <v>41</v>
      </c>
      <c r="G289" s="166" t="s">
        <v>1898</v>
      </c>
      <c r="H289" s="91" t="s">
        <v>1096</v>
      </c>
      <c r="I289" s="153" t="s">
        <v>1899</v>
      </c>
      <c r="J289" s="204" t="s">
        <v>1098</v>
      </c>
      <c r="K289" s="42">
        <v>4</v>
      </c>
      <c r="L289" s="42">
        <v>0.22800000000000001</v>
      </c>
      <c r="M289" s="42">
        <v>59</v>
      </c>
      <c r="N289" s="119">
        <v>13.452</v>
      </c>
      <c r="O289" s="128" t="s">
        <v>1019</v>
      </c>
    </row>
    <row r="290" spans="1:17">
      <c r="A290" s="74">
        <v>43769</v>
      </c>
      <c r="B290" s="263">
        <v>1243031</v>
      </c>
      <c r="C290" s="66" t="s">
        <v>1093</v>
      </c>
      <c r="D290" s="262" t="s">
        <v>1900</v>
      </c>
      <c r="E290" s="263">
        <v>57</v>
      </c>
      <c r="F290" s="263" t="s">
        <v>20</v>
      </c>
      <c r="G290" s="166" t="s">
        <v>1901</v>
      </c>
      <c r="H290" s="91" t="s">
        <v>1096</v>
      </c>
      <c r="I290" s="153" t="s">
        <v>1902</v>
      </c>
      <c r="J290" s="204" t="s">
        <v>1098</v>
      </c>
      <c r="K290" s="42">
        <v>3</v>
      </c>
      <c r="L290" s="42">
        <v>0.22600000000000001</v>
      </c>
      <c r="M290" s="42">
        <v>57</v>
      </c>
      <c r="N290" s="119">
        <v>12.882</v>
      </c>
      <c r="O290" s="128" t="s">
        <v>1019</v>
      </c>
    </row>
    <row r="291" spans="1:17">
      <c r="A291" s="74">
        <v>43697</v>
      </c>
      <c r="B291" s="263">
        <v>1226438</v>
      </c>
      <c r="C291" s="65" t="s">
        <v>1011</v>
      </c>
      <c r="D291" s="79" t="s">
        <v>1903</v>
      </c>
      <c r="E291" s="263">
        <v>56</v>
      </c>
      <c r="F291" s="79" t="s">
        <v>1013</v>
      </c>
      <c r="G291" s="203" t="s">
        <v>1904</v>
      </c>
      <c r="H291" s="77" t="s">
        <v>1015</v>
      </c>
      <c r="I291" s="153" t="s">
        <v>1905</v>
      </c>
      <c r="J291" s="261" t="s">
        <v>370</v>
      </c>
      <c r="K291" s="42">
        <v>4.4000000000000004</v>
      </c>
      <c r="L291" s="42">
        <v>0.218</v>
      </c>
      <c r="M291" s="42">
        <v>43</v>
      </c>
      <c r="N291" s="119">
        <v>9.3740000000000006</v>
      </c>
      <c r="O291" s="127" t="s">
        <v>1019</v>
      </c>
      <c r="P291" s="42">
        <f>L291*40</f>
        <v>8.7200000000000006</v>
      </c>
      <c r="Q291" s="158" t="e">
        <f>N291-O291-P291</f>
        <v>#VALUE!</v>
      </c>
    </row>
    <row r="292" spans="1:17">
      <c r="A292" s="74">
        <v>43774</v>
      </c>
      <c r="B292" s="263">
        <v>1244029</v>
      </c>
      <c r="C292" s="66" t="s">
        <v>1093</v>
      </c>
      <c r="D292" s="262" t="s">
        <v>1906</v>
      </c>
      <c r="E292" s="263">
        <v>59</v>
      </c>
      <c r="F292" s="263" t="s">
        <v>20</v>
      </c>
      <c r="G292" s="166" t="s">
        <v>1907</v>
      </c>
      <c r="H292" s="91" t="s">
        <v>1096</v>
      </c>
      <c r="I292" s="153" t="s">
        <v>1908</v>
      </c>
      <c r="J292" s="42" t="s">
        <v>1098</v>
      </c>
      <c r="K292" s="42">
        <v>4</v>
      </c>
      <c r="L292" s="42">
        <v>0.218</v>
      </c>
      <c r="M292" s="42">
        <v>61</v>
      </c>
      <c r="N292" s="119">
        <v>13.298</v>
      </c>
      <c r="O292" s="128" t="s">
        <v>1019</v>
      </c>
    </row>
    <row r="293" spans="1:17">
      <c r="A293" s="74">
        <v>43774</v>
      </c>
      <c r="B293" s="263">
        <v>1244272</v>
      </c>
      <c r="C293" s="66" t="s">
        <v>1093</v>
      </c>
      <c r="D293" s="262" t="s">
        <v>1909</v>
      </c>
      <c r="E293" s="263">
        <v>54</v>
      </c>
      <c r="F293" s="263" t="s">
        <v>20</v>
      </c>
      <c r="G293" s="166" t="s">
        <v>1910</v>
      </c>
      <c r="H293" s="91" t="s">
        <v>1096</v>
      </c>
      <c r="I293" s="153" t="s">
        <v>1911</v>
      </c>
      <c r="J293" s="42" t="s">
        <v>1098</v>
      </c>
      <c r="K293" s="42">
        <v>4</v>
      </c>
      <c r="L293" s="42">
        <v>0.218</v>
      </c>
      <c r="M293" s="42">
        <v>58</v>
      </c>
      <c r="N293" s="119">
        <v>12.644</v>
      </c>
      <c r="O293" s="128" t="s">
        <v>1019</v>
      </c>
    </row>
    <row r="294" spans="1:17">
      <c r="A294" s="74">
        <v>43774</v>
      </c>
      <c r="B294" s="263">
        <v>1244328</v>
      </c>
      <c r="C294" s="66" t="s">
        <v>1093</v>
      </c>
      <c r="D294" s="262" t="s">
        <v>1912</v>
      </c>
      <c r="E294" s="263">
        <v>53</v>
      </c>
      <c r="F294" s="263" t="s">
        <v>20</v>
      </c>
      <c r="G294" s="166" t="s">
        <v>1913</v>
      </c>
      <c r="H294" s="91" t="s">
        <v>1096</v>
      </c>
      <c r="I294" s="153" t="s">
        <v>1914</v>
      </c>
      <c r="J294" s="42" t="s">
        <v>1098</v>
      </c>
      <c r="K294" s="42">
        <v>4</v>
      </c>
      <c r="L294" s="42">
        <v>0.216</v>
      </c>
      <c r="M294" s="42">
        <v>58</v>
      </c>
      <c r="N294" s="119">
        <v>12.528</v>
      </c>
      <c r="O294" s="128" t="s">
        <v>1019</v>
      </c>
    </row>
    <row r="295" spans="1:17">
      <c r="A295" s="74">
        <v>43776</v>
      </c>
      <c r="B295" s="263">
        <v>1244748</v>
      </c>
      <c r="C295" s="66" t="s">
        <v>1093</v>
      </c>
      <c r="D295" s="262" t="s">
        <v>1915</v>
      </c>
      <c r="E295" s="263">
        <v>68</v>
      </c>
      <c r="F295" s="263" t="s">
        <v>20</v>
      </c>
      <c r="G295" s="166" t="s">
        <v>1916</v>
      </c>
      <c r="H295" s="91" t="s">
        <v>1096</v>
      </c>
      <c r="I295" s="153" t="s">
        <v>1917</v>
      </c>
      <c r="J295" s="42" t="s">
        <v>1098</v>
      </c>
      <c r="K295" s="42">
        <v>4</v>
      </c>
      <c r="L295" s="42">
        <v>0.20799999999999999</v>
      </c>
      <c r="M295" s="42">
        <v>59</v>
      </c>
      <c r="N295" s="119">
        <v>12.272</v>
      </c>
      <c r="O295" s="128" t="s">
        <v>1019</v>
      </c>
    </row>
    <row r="296" spans="1:17">
      <c r="A296" s="74">
        <v>43774</v>
      </c>
      <c r="B296" s="263">
        <v>1244288</v>
      </c>
      <c r="C296" s="66" t="s">
        <v>1093</v>
      </c>
      <c r="D296" s="262" t="s">
        <v>1918</v>
      </c>
      <c r="E296" s="263">
        <v>41</v>
      </c>
      <c r="F296" s="263" t="s">
        <v>20</v>
      </c>
      <c r="G296" s="166" t="s">
        <v>1919</v>
      </c>
      <c r="H296" s="91" t="s">
        <v>1096</v>
      </c>
      <c r="I296" s="153" t="s">
        <v>1920</v>
      </c>
      <c r="J296" s="42" t="s">
        <v>1098</v>
      </c>
      <c r="K296" s="42">
        <v>4</v>
      </c>
      <c r="L296" s="42">
        <v>0.20399999999999999</v>
      </c>
      <c r="M296" s="42">
        <v>60</v>
      </c>
      <c r="N296" s="119">
        <v>12.239999999999998</v>
      </c>
      <c r="O296" s="128" t="s">
        <v>1019</v>
      </c>
    </row>
    <row r="297" spans="1:17">
      <c r="A297" s="74">
        <v>43760</v>
      </c>
      <c r="B297" s="263">
        <v>1240743</v>
      </c>
      <c r="C297" s="66" t="s">
        <v>1093</v>
      </c>
      <c r="D297" s="263" t="s">
        <v>1847</v>
      </c>
      <c r="E297" s="263">
        <v>63</v>
      </c>
      <c r="F297" s="263" t="s">
        <v>20</v>
      </c>
      <c r="G297" s="166" t="s">
        <v>1921</v>
      </c>
      <c r="H297" s="91" t="s">
        <v>1096</v>
      </c>
      <c r="I297" s="153" t="s">
        <v>1922</v>
      </c>
      <c r="J297" s="204" t="s">
        <v>1098</v>
      </c>
      <c r="K297" s="42">
        <v>3.3</v>
      </c>
      <c r="L297" s="42">
        <v>0.20300000000000001</v>
      </c>
      <c r="M297" s="42">
        <v>58</v>
      </c>
      <c r="N297" s="119">
        <v>11.774000000000001</v>
      </c>
      <c r="O297" s="128" t="s">
        <v>1019</v>
      </c>
    </row>
    <row r="298" spans="1:17">
      <c r="A298" s="74">
        <v>43760</v>
      </c>
      <c r="B298" s="263">
        <v>1240547</v>
      </c>
      <c r="C298" s="66" t="s">
        <v>1093</v>
      </c>
      <c r="D298" s="263" t="s">
        <v>1923</v>
      </c>
      <c r="E298" s="263">
        <v>65</v>
      </c>
      <c r="F298" s="263" t="s">
        <v>20</v>
      </c>
      <c r="G298" s="166" t="s">
        <v>1924</v>
      </c>
      <c r="H298" s="91" t="s">
        <v>1096</v>
      </c>
      <c r="I298" s="153" t="s">
        <v>1925</v>
      </c>
      <c r="J298" s="204" t="s">
        <v>1098</v>
      </c>
      <c r="K298" s="42">
        <v>2.2000000000000002</v>
      </c>
      <c r="L298" s="42">
        <v>0.20200000000000001</v>
      </c>
      <c r="M298" s="42">
        <v>59</v>
      </c>
      <c r="N298" s="119">
        <v>11.918000000000001</v>
      </c>
      <c r="O298" s="128" t="s">
        <v>1019</v>
      </c>
    </row>
    <row r="299" spans="1:17">
      <c r="A299" s="74">
        <v>43776</v>
      </c>
      <c r="B299" s="263">
        <v>1241041</v>
      </c>
      <c r="C299" s="66" t="s">
        <v>1093</v>
      </c>
      <c r="D299" s="262" t="s">
        <v>1926</v>
      </c>
      <c r="E299" s="263">
        <v>68</v>
      </c>
      <c r="F299" s="263" t="s">
        <v>20</v>
      </c>
      <c r="G299" s="166" t="s">
        <v>1927</v>
      </c>
      <c r="H299" s="91" t="s">
        <v>1096</v>
      </c>
      <c r="I299" s="153" t="s">
        <v>1928</v>
      </c>
      <c r="J299" s="42" t="s">
        <v>1098</v>
      </c>
      <c r="K299" s="42">
        <v>4</v>
      </c>
      <c r="L299" s="42">
        <v>0.20200000000000001</v>
      </c>
      <c r="M299" s="42">
        <v>59</v>
      </c>
      <c r="N299" s="119">
        <v>11.918000000000001</v>
      </c>
      <c r="O299" s="128" t="s">
        <v>1019</v>
      </c>
    </row>
    <row r="300" spans="1:17">
      <c r="A300" s="74">
        <v>43711</v>
      </c>
      <c r="B300" s="263">
        <v>1230065</v>
      </c>
      <c r="C300" s="65" t="s">
        <v>1011</v>
      </c>
      <c r="D300" s="79" t="s">
        <v>1929</v>
      </c>
      <c r="E300" s="263">
        <v>54</v>
      </c>
      <c r="F300" s="263" t="s">
        <v>1021</v>
      </c>
      <c r="G300" s="154" t="s">
        <v>1930</v>
      </c>
      <c r="H300" s="77" t="s">
        <v>1015</v>
      </c>
      <c r="I300" s="153" t="s">
        <v>1931</v>
      </c>
      <c r="J300" s="261" t="s">
        <v>370</v>
      </c>
      <c r="K300" s="208">
        <v>2.5</v>
      </c>
      <c r="L300" s="208">
        <v>0.19600000000000001</v>
      </c>
      <c r="M300" s="210">
        <v>43</v>
      </c>
      <c r="N300" s="119">
        <v>8.4280000000000008</v>
      </c>
      <c r="O300" s="127" t="s">
        <v>1019</v>
      </c>
      <c r="P300" s="42">
        <f>L300*40</f>
        <v>7.84</v>
      </c>
      <c r="Q300" s="158" t="e">
        <f>N300-O300-P300</f>
        <v>#VALUE!</v>
      </c>
    </row>
    <row r="301" spans="1:17">
      <c r="A301" s="74">
        <v>43693</v>
      </c>
      <c r="B301" s="263">
        <v>1225622</v>
      </c>
      <c r="C301" s="65" t="s">
        <v>1011</v>
      </c>
      <c r="D301" s="79" t="s">
        <v>1932</v>
      </c>
      <c r="E301" s="263">
        <v>48</v>
      </c>
      <c r="F301" s="79" t="s">
        <v>1021</v>
      </c>
      <c r="G301" s="203" t="s">
        <v>1933</v>
      </c>
      <c r="H301" s="77" t="s">
        <v>1015</v>
      </c>
      <c r="I301" s="153" t="s">
        <v>1934</v>
      </c>
      <c r="J301" s="261" t="s">
        <v>370</v>
      </c>
      <c r="K301" s="42">
        <v>4.5</v>
      </c>
      <c r="L301" s="42">
        <v>0.186</v>
      </c>
      <c r="M301" s="42">
        <v>43</v>
      </c>
      <c r="N301" s="119">
        <v>7.9980000000000002</v>
      </c>
      <c r="O301" s="127" t="s">
        <v>1019</v>
      </c>
      <c r="P301" s="160">
        <v>7.44</v>
      </c>
      <c r="Q301" s="158" t="e">
        <f>N301-O301-P301</f>
        <v>#VALUE!</v>
      </c>
    </row>
    <row r="302" spans="1:17">
      <c r="A302" s="74">
        <v>43776</v>
      </c>
      <c r="B302" s="263">
        <v>1244755</v>
      </c>
      <c r="C302" s="66" t="s">
        <v>1093</v>
      </c>
      <c r="D302" s="262" t="s">
        <v>1935</v>
      </c>
      <c r="E302" s="263">
        <v>62</v>
      </c>
      <c r="F302" s="263" t="s">
        <v>20</v>
      </c>
      <c r="G302" s="166" t="s">
        <v>1936</v>
      </c>
      <c r="H302" s="91" t="s">
        <v>1096</v>
      </c>
      <c r="I302" s="153" t="s">
        <v>1937</v>
      </c>
      <c r="J302" s="42" t="s">
        <v>1098</v>
      </c>
      <c r="K302" s="42">
        <v>3</v>
      </c>
      <c r="L302" s="42">
        <v>0.17799999999999999</v>
      </c>
      <c r="M302" s="42">
        <v>59</v>
      </c>
      <c r="N302" s="119">
        <v>10.501999999999999</v>
      </c>
      <c r="O302" s="128" t="s">
        <v>1019</v>
      </c>
    </row>
    <row r="303" spans="1:17">
      <c r="A303" s="74">
        <v>43782</v>
      </c>
      <c r="B303" s="263">
        <v>1245566</v>
      </c>
      <c r="C303" s="66" t="s">
        <v>1093</v>
      </c>
      <c r="D303" s="262" t="s">
        <v>1938</v>
      </c>
      <c r="E303" s="263">
        <v>66</v>
      </c>
      <c r="F303" s="262" t="s">
        <v>1013</v>
      </c>
      <c r="G303" s="166" t="s">
        <v>1939</v>
      </c>
      <c r="H303" s="91" t="s">
        <v>1096</v>
      </c>
      <c r="I303" s="153" t="s">
        <v>1940</v>
      </c>
      <c r="J303" s="42" t="s">
        <v>1098</v>
      </c>
      <c r="K303" s="42">
        <v>4</v>
      </c>
      <c r="L303" s="42">
        <v>0.17</v>
      </c>
      <c r="M303" s="42">
        <v>52</v>
      </c>
      <c r="N303" s="119">
        <v>8.84</v>
      </c>
      <c r="O303" s="128" t="s">
        <v>1019</v>
      </c>
    </row>
    <row r="304" spans="1:17">
      <c r="A304" s="74">
        <v>43721</v>
      </c>
      <c r="B304" s="263">
        <v>1232483</v>
      </c>
      <c r="C304" s="66" t="s">
        <v>1941</v>
      </c>
      <c r="D304" s="263" t="s">
        <v>1942</v>
      </c>
      <c r="E304" s="263">
        <v>25</v>
      </c>
      <c r="F304" s="263" t="s">
        <v>20</v>
      </c>
      <c r="G304" s="166" t="s">
        <v>1943</v>
      </c>
      <c r="H304" s="91" t="s">
        <v>1096</v>
      </c>
      <c r="I304" s="153" t="s">
        <v>1944</v>
      </c>
      <c r="J304" s="42" t="s">
        <v>1098</v>
      </c>
      <c r="K304" s="42">
        <v>2.2999999999999998</v>
      </c>
      <c r="L304" s="42">
        <v>0.158</v>
      </c>
      <c r="M304" s="42">
        <v>50</v>
      </c>
      <c r="N304" s="119">
        <v>7.9</v>
      </c>
      <c r="O304" s="128" t="s">
        <v>1019</v>
      </c>
    </row>
    <row r="305" spans="1:17">
      <c r="A305" s="74">
        <v>43781</v>
      </c>
      <c r="B305" s="263">
        <v>1245577</v>
      </c>
      <c r="C305" s="66" t="s">
        <v>1093</v>
      </c>
      <c r="D305" s="262" t="s">
        <v>1945</v>
      </c>
      <c r="E305" s="263">
        <v>51</v>
      </c>
      <c r="F305" s="262" t="s">
        <v>1021</v>
      </c>
      <c r="G305" s="166" t="s">
        <v>1946</v>
      </c>
      <c r="H305" s="91" t="s">
        <v>1096</v>
      </c>
      <c r="I305" s="153" t="s">
        <v>1947</v>
      </c>
      <c r="J305" s="42" t="s">
        <v>1098</v>
      </c>
      <c r="K305" s="42">
        <v>3.4</v>
      </c>
      <c r="L305" s="42">
        <v>0.13800000000000001</v>
      </c>
      <c r="M305" s="42">
        <v>58</v>
      </c>
      <c r="N305" s="119">
        <v>8.0040000000000013</v>
      </c>
      <c r="O305" s="128" t="s">
        <v>1019</v>
      </c>
    </row>
    <row r="306" spans="1:17">
      <c r="A306" s="74">
        <v>43697</v>
      </c>
      <c r="B306" s="263">
        <v>1226430</v>
      </c>
      <c r="C306" s="65" t="s">
        <v>1011</v>
      </c>
      <c r="D306" s="79" t="s">
        <v>1948</v>
      </c>
      <c r="E306" s="263">
        <v>39</v>
      </c>
      <c r="F306" s="79" t="s">
        <v>1013</v>
      </c>
      <c r="G306" s="203" t="s">
        <v>1949</v>
      </c>
      <c r="H306" s="77" t="s">
        <v>1015</v>
      </c>
      <c r="I306" s="153" t="s">
        <v>1950</v>
      </c>
      <c r="J306" s="261" t="s">
        <v>370</v>
      </c>
      <c r="K306" s="42">
        <v>4</v>
      </c>
      <c r="L306" s="42">
        <v>0.13</v>
      </c>
      <c r="M306" s="42">
        <v>43</v>
      </c>
      <c r="N306" s="119">
        <v>5.59</v>
      </c>
      <c r="O306" s="127" t="s">
        <v>1019</v>
      </c>
      <c r="Q306" s="158" t="e">
        <f>N306-O306-P306</f>
        <v>#VALUE!</v>
      </c>
    </row>
    <row r="307" spans="1:17">
      <c r="A307" s="74">
        <v>43760</v>
      </c>
      <c r="B307" s="263">
        <v>1240414</v>
      </c>
      <c r="C307" s="66" t="s">
        <v>1093</v>
      </c>
      <c r="D307" s="263" t="s">
        <v>1951</v>
      </c>
      <c r="E307" s="263">
        <v>28</v>
      </c>
      <c r="F307" s="263" t="s">
        <v>41</v>
      </c>
      <c r="G307" s="166" t="s">
        <v>1952</v>
      </c>
      <c r="H307" s="91" t="s">
        <v>1096</v>
      </c>
      <c r="I307" s="153" t="s">
        <v>1953</v>
      </c>
      <c r="J307" s="204" t="s">
        <v>1098</v>
      </c>
      <c r="K307" s="42" t="s">
        <v>1954</v>
      </c>
      <c r="O307" s="128" t="s">
        <v>1019</v>
      </c>
    </row>
    <row r="308" spans="1:17">
      <c r="A308" s="80">
        <v>43788</v>
      </c>
      <c r="B308" s="76">
        <v>1247416</v>
      </c>
      <c r="C308" s="81" t="s">
        <v>1955</v>
      </c>
      <c r="D308" s="76" t="s">
        <v>1956</v>
      </c>
      <c r="E308" s="76">
        <v>48</v>
      </c>
      <c r="F308" s="76" t="s">
        <v>1013</v>
      </c>
      <c r="G308" s="76" t="s">
        <v>1957</v>
      </c>
      <c r="H308" s="91" t="s">
        <v>1958</v>
      </c>
      <c r="I308" s="153" t="s">
        <v>1959</v>
      </c>
      <c r="J308" s="204" t="s">
        <v>926</v>
      </c>
      <c r="K308" s="42">
        <v>3.4</v>
      </c>
      <c r="L308" s="42">
        <v>0.45600000000000002</v>
      </c>
      <c r="M308" s="42">
        <v>50</v>
      </c>
      <c r="N308" s="119">
        <v>22.8</v>
      </c>
      <c r="O308" s="128"/>
    </row>
    <row r="309" spans="1:17">
      <c r="A309" s="80">
        <v>43788</v>
      </c>
      <c r="B309" s="76">
        <v>1247654</v>
      </c>
      <c r="C309" s="81" t="s">
        <v>1955</v>
      </c>
      <c r="D309" s="76" t="s">
        <v>1960</v>
      </c>
      <c r="E309" s="76">
        <v>42</v>
      </c>
      <c r="F309" s="76" t="s">
        <v>1013</v>
      </c>
      <c r="G309" s="76" t="s">
        <v>1961</v>
      </c>
      <c r="H309" s="91" t="s">
        <v>1958</v>
      </c>
      <c r="I309" s="153" t="s">
        <v>1962</v>
      </c>
      <c r="J309" s="204" t="s">
        <v>926</v>
      </c>
      <c r="K309" s="42">
        <v>3</v>
      </c>
      <c r="L309" s="42">
        <v>0.73399999999999999</v>
      </c>
      <c r="M309" s="42">
        <v>48</v>
      </c>
      <c r="N309" s="119">
        <v>35.231999999999999</v>
      </c>
      <c r="O309" s="128">
        <v>25.231999999999999</v>
      </c>
    </row>
    <row r="310" spans="1:17">
      <c r="A310" s="80">
        <v>43788</v>
      </c>
      <c r="B310" s="76">
        <v>1247678</v>
      </c>
      <c r="C310" s="81" t="s">
        <v>1955</v>
      </c>
      <c r="D310" s="76" t="s">
        <v>1963</v>
      </c>
      <c r="E310" s="76">
        <v>76</v>
      </c>
      <c r="F310" s="76" t="s">
        <v>1021</v>
      </c>
      <c r="G310" s="76" t="s">
        <v>1964</v>
      </c>
      <c r="H310" s="91" t="s">
        <v>1958</v>
      </c>
      <c r="I310" s="153" t="s">
        <v>1965</v>
      </c>
      <c r="J310" s="204" t="s">
        <v>926</v>
      </c>
      <c r="K310" s="42">
        <v>2.9</v>
      </c>
      <c r="L310" s="42">
        <v>3.62</v>
      </c>
      <c r="M310" s="42">
        <v>49</v>
      </c>
      <c r="N310" s="119">
        <f>L310*M310</f>
        <v>177.38</v>
      </c>
    </row>
    <row r="311" spans="1:17">
      <c r="A311" s="80">
        <v>43788</v>
      </c>
      <c r="B311" s="76">
        <v>1247648</v>
      </c>
      <c r="C311" s="81" t="s">
        <v>1955</v>
      </c>
      <c r="D311" s="76" t="s">
        <v>1966</v>
      </c>
      <c r="E311" s="76">
        <v>67</v>
      </c>
      <c r="F311" s="76" t="s">
        <v>1021</v>
      </c>
      <c r="G311" s="76" t="s">
        <v>1967</v>
      </c>
      <c r="H311" s="91" t="s">
        <v>1958</v>
      </c>
      <c r="I311" s="153" t="s">
        <v>1968</v>
      </c>
      <c r="J311" s="204" t="s">
        <v>926</v>
      </c>
      <c r="K311" s="42">
        <v>3.1</v>
      </c>
      <c r="L311" s="42">
        <v>0.41199999999999998</v>
      </c>
      <c r="M311" s="42">
        <v>48</v>
      </c>
      <c r="N311" s="119">
        <v>19.776</v>
      </c>
      <c r="O311" s="128"/>
    </row>
    <row r="312" spans="1:17">
      <c r="A312" s="80">
        <v>43788</v>
      </c>
      <c r="B312" s="76">
        <v>1247476</v>
      </c>
      <c r="C312" s="81" t="s">
        <v>1955</v>
      </c>
      <c r="D312" s="76" t="s">
        <v>1969</v>
      </c>
      <c r="E312" s="76">
        <v>50</v>
      </c>
      <c r="F312" s="76" t="s">
        <v>1021</v>
      </c>
      <c r="G312" s="76" t="s">
        <v>1970</v>
      </c>
      <c r="H312" s="91" t="s">
        <v>1958</v>
      </c>
      <c r="I312" s="153" t="s">
        <v>1971</v>
      </c>
      <c r="J312" s="204" t="s">
        <v>926</v>
      </c>
      <c r="K312" s="42">
        <v>3.4</v>
      </c>
      <c r="L312" s="42">
        <v>1.28</v>
      </c>
      <c r="M312" s="42">
        <v>48</v>
      </c>
      <c r="N312" s="119">
        <v>61.44</v>
      </c>
      <c r="O312" s="128">
        <v>40</v>
      </c>
    </row>
    <row r="313" spans="1:17">
      <c r="A313" s="80">
        <v>43788</v>
      </c>
      <c r="B313" s="76">
        <v>1247401</v>
      </c>
      <c r="C313" s="81" t="s">
        <v>1955</v>
      </c>
      <c r="D313" s="76" t="s">
        <v>1972</v>
      </c>
      <c r="E313" s="76">
        <v>54</v>
      </c>
      <c r="F313" s="76" t="s">
        <v>1013</v>
      </c>
      <c r="G313" s="76" t="s">
        <v>1973</v>
      </c>
      <c r="H313" s="91" t="s">
        <v>1958</v>
      </c>
      <c r="I313" s="153" t="s">
        <v>1974</v>
      </c>
      <c r="J313" s="204" t="s">
        <v>926</v>
      </c>
      <c r="K313" s="42">
        <v>4</v>
      </c>
      <c r="L313" s="42">
        <v>0.73599999999999999</v>
      </c>
      <c r="M313" s="42">
        <v>49</v>
      </c>
      <c r="N313" s="119">
        <v>36.064</v>
      </c>
      <c r="O313" s="128">
        <v>26.064</v>
      </c>
    </row>
    <row r="314" spans="1:17">
      <c r="A314" s="80">
        <v>43788</v>
      </c>
      <c r="B314" s="76">
        <v>1247502</v>
      </c>
      <c r="C314" s="81" t="s">
        <v>1955</v>
      </c>
      <c r="D314" s="76" t="s">
        <v>1975</v>
      </c>
      <c r="E314" s="76">
        <v>73</v>
      </c>
      <c r="F314" s="76" t="s">
        <v>1013</v>
      </c>
      <c r="G314" s="76" t="s">
        <v>1976</v>
      </c>
      <c r="H314" s="91" t="s">
        <v>1958</v>
      </c>
      <c r="I314" s="153" t="s">
        <v>1977</v>
      </c>
      <c r="J314" s="204" t="s">
        <v>926</v>
      </c>
      <c r="K314" s="42">
        <v>4</v>
      </c>
      <c r="L314" s="42">
        <v>0.56399999999999995</v>
      </c>
      <c r="M314" s="42">
        <v>50</v>
      </c>
      <c r="N314" s="119">
        <v>28.199999999999996</v>
      </c>
      <c r="O314" s="128">
        <v>18.199999999999996</v>
      </c>
    </row>
    <row r="315" spans="1:17">
      <c r="A315" s="80">
        <v>43788</v>
      </c>
      <c r="B315" s="76">
        <v>1247525</v>
      </c>
      <c r="C315" s="81" t="s">
        <v>1955</v>
      </c>
      <c r="D315" s="76" t="s">
        <v>1978</v>
      </c>
      <c r="E315" s="76">
        <v>64</v>
      </c>
      <c r="F315" s="76" t="s">
        <v>1021</v>
      </c>
      <c r="G315" s="76" t="s">
        <v>1979</v>
      </c>
      <c r="H315" s="91" t="s">
        <v>1958</v>
      </c>
      <c r="I315" s="153" t="s">
        <v>1980</v>
      </c>
      <c r="J315" s="204" t="s">
        <v>926</v>
      </c>
      <c r="K315" s="42">
        <v>4</v>
      </c>
      <c r="L315" s="42">
        <v>0.69199999999999995</v>
      </c>
      <c r="M315" s="42">
        <v>47</v>
      </c>
      <c r="N315" s="119">
        <v>32.524000000000001</v>
      </c>
      <c r="O315" s="128">
        <v>22.524000000000001</v>
      </c>
    </row>
    <row r="316" spans="1:17">
      <c r="A316" s="80">
        <v>43788</v>
      </c>
      <c r="B316" s="76">
        <v>1247387</v>
      </c>
      <c r="C316" s="81" t="s">
        <v>1955</v>
      </c>
      <c r="D316" s="76" t="s">
        <v>1981</v>
      </c>
      <c r="E316" s="76">
        <v>79</v>
      </c>
      <c r="F316" s="76" t="s">
        <v>1013</v>
      </c>
      <c r="G316" s="76" t="s">
        <v>1982</v>
      </c>
      <c r="H316" s="91" t="s">
        <v>1958</v>
      </c>
      <c r="I316" s="153" t="s">
        <v>1983</v>
      </c>
      <c r="J316" s="204" t="s">
        <v>926</v>
      </c>
      <c r="K316" s="42">
        <v>4</v>
      </c>
      <c r="L316" s="42">
        <v>0.73799999999999999</v>
      </c>
      <c r="M316" s="42">
        <v>50</v>
      </c>
      <c r="N316" s="119">
        <v>36.9</v>
      </c>
      <c r="O316" s="128">
        <v>26.9</v>
      </c>
    </row>
    <row r="317" spans="1:17">
      <c r="A317" s="80">
        <v>43788</v>
      </c>
      <c r="B317" s="76">
        <v>1247645</v>
      </c>
      <c r="C317" s="81" t="s">
        <v>1955</v>
      </c>
      <c r="D317" s="76" t="s">
        <v>1984</v>
      </c>
      <c r="E317" s="76">
        <v>74</v>
      </c>
      <c r="F317" s="76" t="s">
        <v>1013</v>
      </c>
      <c r="G317" s="76" t="s">
        <v>1985</v>
      </c>
      <c r="H317" s="91" t="s">
        <v>1958</v>
      </c>
      <c r="I317" s="153" t="s">
        <v>1986</v>
      </c>
      <c r="J317" s="204" t="s">
        <v>926</v>
      </c>
      <c r="K317" s="42">
        <v>4</v>
      </c>
      <c r="L317" s="42">
        <v>0.79400000000000004</v>
      </c>
      <c r="M317" s="42">
        <v>50</v>
      </c>
      <c r="N317" s="119">
        <v>39.700000000000003</v>
      </c>
      <c r="O317" s="128">
        <v>29.700000000000003</v>
      </c>
    </row>
    <row r="318" spans="1:17">
      <c r="A318" s="80">
        <v>43790</v>
      </c>
      <c r="B318" s="76">
        <v>1247827</v>
      </c>
      <c r="C318" s="81" t="s">
        <v>1955</v>
      </c>
      <c r="D318" s="76" t="s">
        <v>1987</v>
      </c>
      <c r="E318" s="76">
        <v>40</v>
      </c>
      <c r="F318" s="76" t="s">
        <v>1013</v>
      </c>
      <c r="G318" s="76" t="s">
        <v>1988</v>
      </c>
      <c r="H318" s="91" t="s">
        <v>1958</v>
      </c>
      <c r="I318" s="76" t="s">
        <v>1988</v>
      </c>
      <c r="J318" s="204" t="s">
        <v>926</v>
      </c>
      <c r="K318" s="42">
        <v>3</v>
      </c>
      <c r="L318" s="42">
        <v>1.25</v>
      </c>
      <c r="M318" s="42">
        <v>48</v>
      </c>
      <c r="N318" s="119">
        <v>60</v>
      </c>
      <c r="O318" s="128">
        <v>40</v>
      </c>
    </row>
    <row r="319" spans="1:17">
      <c r="A319" s="80">
        <v>43790</v>
      </c>
      <c r="B319" s="76">
        <v>1247893</v>
      </c>
      <c r="C319" s="81" t="s">
        <v>1955</v>
      </c>
      <c r="D319" s="76" t="s">
        <v>1989</v>
      </c>
      <c r="E319" s="76">
        <v>46</v>
      </c>
      <c r="F319" s="76" t="s">
        <v>1013</v>
      </c>
      <c r="G319" s="76" t="s">
        <v>1990</v>
      </c>
      <c r="H319" s="91" t="s">
        <v>1958</v>
      </c>
      <c r="I319" s="76" t="s">
        <v>1990</v>
      </c>
      <c r="J319" s="204" t="s">
        <v>926</v>
      </c>
      <c r="K319" s="42">
        <v>3.2</v>
      </c>
      <c r="L319" s="42">
        <v>0.95</v>
      </c>
      <c r="M319" s="42">
        <v>48</v>
      </c>
      <c r="N319" s="119">
        <v>45.599999999999994</v>
      </c>
      <c r="O319" s="128">
        <v>35.599999999999994</v>
      </c>
    </row>
    <row r="320" spans="1:17">
      <c r="A320" s="80">
        <v>43790</v>
      </c>
      <c r="B320" s="76">
        <v>1248004</v>
      </c>
      <c r="C320" s="81" t="s">
        <v>1955</v>
      </c>
      <c r="D320" s="76" t="s">
        <v>1991</v>
      </c>
      <c r="E320" s="76">
        <v>68</v>
      </c>
      <c r="F320" s="76" t="s">
        <v>1021</v>
      </c>
      <c r="G320" s="76" t="s">
        <v>1992</v>
      </c>
      <c r="H320" s="91" t="s">
        <v>1958</v>
      </c>
      <c r="I320" s="76" t="s">
        <v>1992</v>
      </c>
      <c r="J320" s="204" t="s">
        <v>926</v>
      </c>
      <c r="K320" s="42">
        <v>4</v>
      </c>
      <c r="L320" s="42">
        <v>1.91</v>
      </c>
      <c r="M320" s="42">
        <v>50</v>
      </c>
      <c r="N320" s="119">
        <v>95.5</v>
      </c>
      <c r="O320" s="128">
        <v>40</v>
      </c>
    </row>
    <row r="321" spans="1:15">
      <c r="A321" s="80">
        <v>43790</v>
      </c>
      <c r="B321" s="76">
        <v>1247987</v>
      </c>
      <c r="C321" s="81" t="s">
        <v>1955</v>
      </c>
      <c r="D321" s="76" t="s">
        <v>1993</v>
      </c>
      <c r="E321" s="76">
        <v>50</v>
      </c>
      <c r="F321" s="76" t="s">
        <v>1013</v>
      </c>
      <c r="G321" s="76" t="s">
        <v>1994</v>
      </c>
      <c r="H321" s="91" t="s">
        <v>1958</v>
      </c>
      <c r="I321" s="76" t="s">
        <v>1994</v>
      </c>
      <c r="J321" s="204" t="s">
        <v>926</v>
      </c>
      <c r="K321" s="42">
        <v>3.5</v>
      </c>
      <c r="L321" s="42">
        <v>0.59599999999999997</v>
      </c>
      <c r="M321" s="42">
        <v>50</v>
      </c>
      <c r="N321" s="119">
        <v>29.799999999999997</v>
      </c>
      <c r="O321" s="128">
        <v>19.799999999999997</v>
      </c>
    </row>
    <row r="322" spans="1:15">
      <c r="A322" s="80">
        <v>43791</v>
      </c>
      <c r="B322" s="76">
        <v>1248143</v>
      </c>
      <c r="C322" s="81" t="s">
        <v>1955</v>
      </c>
      <c r="D322" s="76" t="s">
        <v>1995</v>
      </c>
      <c r="E322" s="76">
        <v>73</v>
      </c>
      <c r="F322" s="76" t="s">
        <v>1013</v>
      </c>
      <c r="G322" s="76" t="s">
        <v>1996</v>
      </c>
      <c r="H322" s="91" t="s">
        <v>1958</v>
      </c>
      <c r="I322" s="76" t="s">
        <v>1996</v>
      </c>
      <c r="J322" s="204" t="s">
        <v>926</v>
      </c>
      <c r="K322" s="42">
        <v>4</v>
      </c>
      <c r="L322" s="42">
        <v>2.68</v>
      </c>
      <c r="M322" s="42">
        <v>48</v>
      </c>
      <c r="N322" s="119">
        <f>L:L*M:M</f>
        <v>128.64000000000001</v>
      </c>
    </row>
    <row r="323" spans="1:15">
      <c r="A323" s="80">
        <v>43791</v>
      </c>
      <c r="B323" s="76">
        <v>1248606</v>
      </c>
      <c r="C323" s="81" t="s">
        <v>1955</v>
      </c>
      <c r="D323" s="76" t="s">
        <v>1997</v>
      </c>
      <c r="E323" s="76">
        <v>52</v>
      </c>
      <c r="F323" s="76" t="s">
        <v>1013</v>
      </c>
      <c r="G323" s="76" t="s">
        <v>1998</v>
      </c>
      <c r="H323" s="91" t="s">
        <v>1958</v>
      </c>
      <c r="I323" s="76" t="s">
        <v>1998</v>
      </c>
      <c r="J323" s="204" t="s">
        <v>926</v>
      </c>
      <c r="K323" s="42">
        <v>4</v>
      </c>
      <c r="L323" s="42">
        <v>0.52800000000000002</v>
      </c>
      <c r="M323" s="42">
        <v>50</v>
      </c>
      <c r="N323" s="119">
        <v>26.400000000000002</v>
      </c>
      <c r="O323" s="128">
        <v>16.400000000000002</v>
      </c>
    </row>
    <row r="324" spans="1:15">
      <c r="A324" s="80">
        <v>43791</v>
      </c>
      <c r="B324" s="76">
        <v>1248527</v>
      </c>
      <c r="C324" s="81" t="s">
        <v>1955</v>
      </c>
      <c r="D324" s="76" t="s">
        <v>1999</v>
      </c>
      <c r="E324" s="76">
        <v>66</v>
      </c>
      <c r="F324" s="76" t="s">
        <v>1013</v>
      </c>
      <c r="G324" s="76" t="s">
        <v>2000</v>
      </c>
      <c r="H324" s="91" t="s">
        <v>1958</v>
      </c>
      <c r="I324" s="76" t="s">
        <v>2000</v>
      </c>
      <c r="J324" s="204" t="s">
        <v>926</v>
      </c>
      <c r="K324" s="42">
        <v>3</v>
      </c>
      <c r="L324" s="42">
        <v>0.318</v>
      </c>
      <c r="M324" s="42">
        <v>48</v>
      </c>
      <c r="N324" s="119">
        <v>15.263999999999999</v>
      </c>
      <c r="O324" s="128"/>
    </row>
    <row r="325" spans="1:15">
      <c r="A325" s="80">
        <v>43791</v>
      </c>
      <c r="B325" s="76">
        <v>1248532</v>
      </c>
      <c r="C325" s="81" t="s">
        <v>1859</v>
      </c>
      <c r="D325" s="76" t="s">
        <v>2001</v>
      </c>
      <c r="E325" s="76">
        <v>43</v>
      </c>
      <c r="F325" s="76" t="s">
        <v>1021</v>
      </c>
      <c r="G325" s="76" t="s">
        <v>2002</v>
      </c>
      <c r="H325" s="91" t="s">
        <v>1958</v>
      </c>
      <c r="I325" s="76" t="s">
        <v>2002</v>
      </c>
      <c r="J325" s="204" t="s">
        <v>926</v>
      </c>
      <c r="K325" s="42">
        <v>4</v>
      </c>
      <c r="L325" s="42">
        <v>0.30599999999999999</v>
      </c>
      <c r="M325" s="42">
        <v>49</v>
      </c>
      <c r="N325" s="119">
        <v>14.994</v>
      </c>
      <c r="O325" s="128"/>
    </row>
    <row r="326" spans="1:15">
      <c r="A326" s="80">
        <v>43791</v>
      </c>
      <c r="B326" s="76">
        <v>1248392</v>
      </c>
      <c r="C326" s="81" t="s">
        <v>1955</v>
      </c>
      <c r="D326" s="76" t="s">
        <v>2003</v>
      </c>
      <c r="E326" s="76">
        <v>46</v>
      </c>
      <c r="F326" s="76" t="s">
        <v>1013</v>
      </c>
      <c r="G326" s="76" t="s">
        <v>2004</v>
      </c>
      <c r="H326" s="91" t="s">
        <v>1958</v>
      </c>
      <c r="I326" s="76" t="s">
        <v>2004</v>
      </c>
      <c r="J326" s="204" t="s">
        <v>926</v>
      </c>
      <c r="K326" s="42">
        <v>3.4</v>
      </c>
      <c r="L326" s="42">
        <v>0.56999999999999995</v>
      </c>
      <c r="M326" s="42">
        <v>49</v>
      </c>
      <c r="N326" s="119">
        <v>27.929999999999996</v>
      </c>
      <c r="O326" s="128">
        <v>17.929999999999996</v>
      </c>
    </row>
    <row r="327" spans="1:15">
      <c r="A327" s="80">
        <v>43791</v>
      </c>
      <c r="B327" s="76">
        <v>1248601</v>
      </c>
      <c r="C327" s="81" t="s">
        <v>1955</v>
      </c>
      <c r="D327" s="76" t="s">
        <v>2005</v>
      </c>
      <c r="E327" s="76">
        <v>23</v>
      </c>
      <c r="F327" s="76" t="s">
        <v>1013</v>
      </c>
      <c r="G327" s="76" t="s">
        <v>2006</v>
      </c>
      <c r="H327" s="91" t="s">
        <v>1958</v>
      </c>
      <c r="I327" s="76" t="s">
        <v>2006</v>
      </c>
      <c r="J327" s="204" t="s">
        <v>926</v>
      </c>
      <c r="K327" s="42">
        <v>3</v>
      </c>
      <c r="L327" s="42">
        <v>0.53400000000000003</v>
      </c>
      <c r="M327" s="42">
        <v>49</v>
      </c>
      <c r="N327" s="119">
        <v>26.166</v>
      </c>
      <c r="O327" s="128">
        <v>16.166</v>
      </c>
    </row>
    <row r="328" spans="1:15">
      <c r="A328" s="80">
        <v>43791</v>
      </c>
      <c r="B328" s="76">
        <v>1248610</v>
      </c>
      <c r="C328" s="81" t="s">
        <v>1955</v>
      </c>
      <c r="D328" s="76" t="s">
        <v>2007</v>
      </c>
      <c r="E328" s="76">
        <v>54</v>
      </c>
      <c r="F328" s="76" t="s">
        <v>1021</v>
      </c>
      <c r="G328" s="76" t="s">
        <v>2008</v>
      </c>
      <c r="H328" s="91" t="s">
        <v>1958</v>
      </c>
      <c r="I328" s="76" t="s">
        <v>2008</v>
      </c>
      <c r="J328" s="204" t="s">
        <v>926</v>
      </c>
      <c r="K328" s="42">
        <v>4</v>
      </c>
      <c r="L328" s="42">
        <v>2.1800000000000002</v>
      </c>
      <c r="M328" s="42">
        <v>47</v>
      </c>
      <c r="N328" s="119">
        <f>L328*M328</f>
        <v>102.46000000000001</v>
      </c>
      <c r="O328" s="128"/>
    </row>
    <row r="329" spans="1:15">
      <c r="A329" s="80">
        <v>43795</v>
      </c>
      <c r="B329" s="76">
        <v>1249107</v>
      </c>
      <c r="C329" s="81" t="s">
        <v>1955</v>
      </c>
      <c r="D329" s="76" t="s">
        <v>2009</v>
      </c>
      <c r="E329" s="76">
        <v>79</v>
      </c>
      <c r="F329" s="76" t="s">
        <v>1013</v>
      </c>
      <c r="G329" s="76" t="s">
        <v>2010</v>
      </c>
      <c r="H329" s="91" t="s">
        <v>1958</v>
      </c>
      <c r="I329" s="76" t="s">
        <v>2010</v>
      </c>
      <c r="J329" s="204" t="s">
        <v>926</v>
      </c>
      <c r="K329" s="42">
        <v>4</v>
      </c>
      <c r="L329" s="42">
        <v>0.53400000000000003</v>
      </c>
      <c r="M329" s="42">
        <v>46</v>
      </c>
      <c r="N329" s="119">
        <v>24.564</v>
      </c>
      <c r="O329" s="128">
        <v>14.564</v>
      </c>
    </row>
    <row r="330" spans="1:15">
      <c r="A330" s="80">
        <v>43795</v>
      </c>
      <c r="B330" s="76">
        <v>1249410</v>
      </c>
      <c r="C330" s="81" t="s">
        <v>1955</v>
      </c>
      <c r="D330" s="76" t="s">
        <v>2011</v>
      </c>
      <c r="E330" s="76">
        <v>62</v>
      </c>
      <c r="F330" s="76" t="s">
        <v>1013</v>
      </c>
      <c r="G330" s="76" t="s">
        <v>2012</v>
      </c>
      <c r="H330" s="91" t="s">
        <v>1958</v>
      </c>
      <c r="I330" s="76" t="s">
        <v>2012</v>
      </c>
      <c r="J330" s="204" t="s">
        <v>926</v>
      </c>
      <c r="K330" s="42">
        <v>3</v>
      </c>
      <c r="L330" s="42">
        <v>0.33600000000000002</v>
      </c>
      <c r="M330" s="42">
        <v>47</v>
      </c>
      <c r="N330" s="119">
        <v>15.792000000000002</v>
      </c>
      <c r="O330" s="128"/>
    </row>
    <row r="331" spans="1:15">
      <c r="A331" s="80">
        <v>43795</v>
      </c>
      <c r="B331" s="76">
        <v>1249460</v>
      </c>
      <c r="C331" s="81" t="s">
        <v>1955</v>
      </c>
      <c r="D331" s="76" t="s">
        <v>2013</v>
      </c>
      <c r="E331" s="76">
        <v>57</v>
      </c>
      <c r="F331" s="76" t="s">
        <v>1021</v>
      </c>
      <c r="G331" s="76" t="s">
        <v>2014</v>
      </c>
      <c r="H331" s="91" t="s">
        <v>1958</v>
      </c>
      <c r="I331" s="76" t="s">
        <v>2014</v>
      </c>
      <c r="J331" s="204" t="s">
        <v>926</v>
      </c>
      <c r="K331" s="42">
        <v>4</v>
      </c>
      <c r="L331" s="42">
        <v>3.86</v>
      </c>
      <c r="M331" s="42">
        <v>48</v>
      </c>
      <c r="N331" s="119">
        <v>185.28</v>
      </c>
      <c r="O331" s="128">
        <v>40</v>
      </c>
    </row>
    <row r="332" spans="1:15">
      <c r="A332" s="80">
        <v>43795</v>
      </c>
      <c r="B332" s="76">
        <v>1249218</v>
      </c>
      <c r="C332" s="81" t="s">
        <v>1859</v>
      </c>
      <c r="D332" s="76" t="s">
        <v>2015</v>
      </c>
      <c r="E332" s="76">
        <v>25</v>
      </c>
      <c r="F332" s="76" t="s">
        <v>1021</v>
      </c>
      <c r="G332" s="76" t="s">
        <v>2016</v>
      </c>
      <c r="H332" s="91" t="s">
        <v>1958</v>
      </c>
      <c r="I332" s="76" t="s">
        <v>2016</v>
      </c>
      <c r="J332" s="204" t="s">
        <v>926</v>
      </c>
      <c r="K332" s="42">
        <v>4</v>
      </c>
      <c r="L332" s="42">
        <v>0.30199999999999999</v>
      </c>
      <c r="M332" s="42">
        <v>50</v>
      </c>
      <c r="N332" s="119">
        <f>L:L*M:M</f>
        <v>15.1</v>
      </c>
    </row>
    <row r="333" spans="1:15">
      <c r="A333" s="80">
        <v>43795</v>
      </c>
      <c r="B333" s="76">
        <v>1249386</v>
      </c>
      <c r="C333" s="81" t="s">
        <v>1955</v>
      </c>
      <c r="D333" s="76" t="s">
        <v>2017</v>
      </c>
      <c r="E333" s="76">
        <v>38</v>
      </c>
      <c r="F333" s="76" t="s">
        <v>1021</v>
      </c>
      <c r="G333" s="76" t="s">
        <v>2018</v>
      </c>
      <c r="H333" s="91" t="s">
        <v>1958</v>
      </c>
      <c r="I333" s="76" t="s">
        <v>2018</v>
      </c>
      <c r="J333" s="204" t="s">
        <v>926</v>
      </c>
      <c r="K333" s="42">
        <v>4</v>
      </c>
      <c r="L333" s="42">
        <v>1.95</v>
      </c>
      <c r="M333" s="42">
        <v>48</v>
      </c>
      <c r="N333" s="119">
        <f t="shared" ref="N333:N396" si="11">L:L*M:M</f>
        <v>93.6</v>
      </c>
    </row>
    <row r="334" spans="1:15">
      <c r="A334" s="80">
        <v>43795</v>
      </c>
      <c r="B334" s="76">
        <v>1249322</v>
      </c>
      <c r="C334" s="81" t="s">
        <v>1955</v>
      </c>
      <c r="D334" s="76" t="s">
        <v>2019</v>
      </c>
      <c r="E334" s="76">
        <v>53</v>
      </c>
      <c r="F334" s="76" t="s">
        <v>1013</v>
      </c>
      <c r="G334" s="76" t="s">
        <v>2020</v>
      </c>
      <c r="H334" s="91" t="s">
        <v>1958</v>
      </c>
      <c r="I334" s="76" t="s">
        <v>2020</v>
      </c>
      <c r="J334" s="204" t="s">
        <v>926</v>
      </c>
      <c r="K334" s="42">
        <v>3.8</v>
      </c>
      <c r="L334" s="42">
        <v>0.34799999999999998</v>
      </c>
      <c r="M334" s="42">
        <v>48</v>
      </c>
      <c r="N334" s="119">
        <f t="shared" si="11"/>
        <v>16.704000000000001</v>
      </c>
    </row>
    <row r="335" spans="1:15">
      <c r="A335" s="80">
        <v>43795</v>
      </c>
      <c r="B335" s="76">
        <v>1249209</v>
      </c>
      <c r="C335" s="81" t="s">
        <v>1955</v>
      </c>
      <c r="D335" s="76" t="s">
        <v>2021</v>
      </c>
      <c r="E335" s="76">
        <v>40</v>
      </c>
      <c r="F335" s="76" t="s">
        <v>1021</v>
      </c>
      <c r="G335" s="76" t="s">
        <v>2022</v>
      </c>
      <c r="H335" s="91" t="s">
        <v>1958</v>
      </c>
      <c r="I335" s="76" t="s">
        <v>2022</v>
      </c>
      <c r="J335" s="204" t="s">
        <v>926</v>
      </c>
      <c r="K335" s="42">
        <v>4</v>
      </c>
      <c r="L335" s="42">
        <v>0.59599999999999997</v>
      </c>
      <c r="M335" s="42">
        <v>49</v>
      </c>
      <c r="N335" s="119">
        <f t="shared" si="11"/>
        <v>29.203999999999997</v>
      </c>
    </row>
    <row r="336" spans="1:15">
      <c r="A336" s="80">
        <v>43795</v>
      </c>
      <c r="B336" s="76">
        <v>1249225</v>
      </c>
      <c r="C336" s="81" t="s">
        <v>1955</v>
      </c>
      <c r="D336" s="76" t="s">
        <v>2023</v>
      </c>
      <c r="E336" s="76">
        <v>37</v>
      </c>
      <c r="F336" s="76" t="s">
        <v>1021</v>
      </c>
      <c r="G336" s="76" t="s">
        <v>2024</v>
      </c>
      <c r="H336" s="91" t="s">
        <v>1958</v>
      </c>
      <c r="I336" s="76" t="s">
        <v>2024</v>
      </c>
      <c r="J336" s="204" t="s">
        <v>926</v>
      </c>
      <c r="K336" s="42">
        <v>4</v>
      </c>
      <c r="L336" s="42">
        <v>0.34200000000000003</v>
      </c>
      <c r="M336" s="42">
        <v>50</v>
      </c>
      <c r="N336" s="119">
        <f t="shared" si="11"/>
        <v>17.100000000000001</v>
      </c>
    </row>
    <row r="337" spans="1:14">
      <c r="A337" s="80">
        <v>43795</v>
      </c>
      <c r="B337" s="76">
        <v>1249399</v>
      </c>
      <c r="C337" s="81" t="s">
        <v>1955</v>
      </c>
      <c r="D337" s="76" t="s">
        <v>2025</v>
      </c>
      <c r="E337" s="76">
        <v>33</v>
      </c>
      <c r="F337" s="76" t="s">
        <v>1013</v>
      </c>
      <c r="G337" s="76" t="s">
        <v>2026</v>
      </c>
      <c r="H337" s="91" t="s">
        <v>1958</v>
      </c>
      <c r="I337" s="76" t="s">
        <v>2026</v>
      </c>
      <c r="J337" s="204" t="s">
        <v>926</v>
      </c>
      <c r="K337" s="42">
        <v>3.3</v>
      </c>
      <c r="L337" s="42">
        <v>0.54600000000000004</v>
      </c>
      <c r="M337" s="42">
        <v>50</v>
      </c>
      <c r="N337" s="119">
        <f t="shared" si="11"/>
        <v>27.3</v>
      </c>
    </row>
    <row r="338" spans="1:14">
      <c r="A338" s="80">
        <v>43796</v>
      </c>
      <c r="B338" s="76">
        <v>1249709</v>
      </c>
      <c r="C338" s="81" t="s">
        <v>1955</v>
      </c>
      <c r="D338" s="76" t="s">
        <v>2027</v>
      </c>
      <c r="E338" s="76">
        <v>69</v>
      </c>
      <c r="F338" s="76" t="s">
        <v>1021</v>
      </c>
      <c r="G338" s="76" t="s">
        <v>2028</v>
      </c>
      <c r="H338" s="91" t="s">
        <v>1958</v>
      </c>
      <c r="I338" s="76" t="s">
        <v>2028</v>
      </c>
      <c r="J338" s="204" t="s">
        <v>926</v>
      </c>
      <c r="K338" s="42">
        <v>4</v>
      </c>
      <c r="L338" s="42">
        <v>1.43</v>
      </c>
      <c r="M338" s="42">
        <v>48</v>
      </c>
      <c r="N338" s="119">
        <f t="shared" si="11"/>
        <v>68.64</v>
      </c>
    </row>
    <row r="339" spans="1:14">
      <c r="A339" s="80">
        <v>43796</v>
      </c>
      <c r="B339" s="76">
        <v>1249719</v>
      </c>
      <c r="C339" s="81" t="s">
        <v>1955</v>
      </c>
      <c r="D339" s="76" t="s">
        <v>2029</v>
      </c>
      <c r="E339" s="76">
        <v>77</v>
      </c>
      <c r="F339" s="76" t="s">
        <v>1013</v>
      </c>
      <c r="G339" s="76" t="s">
        <v>2030</v>
      </c>
      <c r="H339" s="91" t="s">
        <v>1958</v>
      </c>
      <c r="I339" s="76" t="s">
        <v>2030</v>
      </c>
      <c r="J339" s="204" t="s">
        <v>926</v>
      </c>
      <c r="K339" s="42">
        <v>4</v>
      </c>
      <c r="L339" s="42">
        <v>3.7999999999999999E-2</v>
      </c>
      <c r="M339" s="42">
        <v>50</v>
      </c>
      <c r="N339" s="119">
        <f t="shared" si="11"/>
        <v>1.9</v>
      </c>
    </row>
    <row r="340" spans="1:14">
      <c r="A340" s="80">
        <v>43796</v>
      </c>
      <c r="B340" s="76">
        <v>1249729</v>
      </c>
      <c r="C340" s="81" t="s">
        <v>1955</v>
      </c>
      <c r="D340" s="76" t="s">
        <v>2031</v>
      </c>
      <c r="E340" s="76">
        <v>45</v>
      </c>
      <c r="F340" s="76" t="s">
        <v>1013</v>
      </c>
      <c r="G340" s="76" t="s">
        <v>2032</v>
      </c>
      <c r="H340" s="91" t="s">
        <v>1958</v>
      </c>
      <c r="I340" s="76" t="s">
        <v>2032</v>
      </c>
      <c r="J340" s="204" t="s">
        <v>926</v>
      </c>
      <c r="K340" s="42">
        <v>4</v>
      </c>
      <c r="L340" s="42">
        <v>0.374</v>
      </c>
      <c r="M340" s="42">
        <v>50</v>
      </c>
      <c r="N340" s="119">
        <f t="shared" si="11"/>
        <v>18.7</v>
      </c>
    </row>
    <row r="341" spans="1:14">
      <c r="A341" s="80">
        <v>43798</v>
      </c>
      <c r="B341" s="76">
        <v>1247953</v>
      </c>
      <c r="C341" s="81" t="s">
        <v>1955</v>
      </c>
      <c r="D341" s="76" t="s">
        <v>2033</v>
      </c>
      <c r="E341" s="76">
        <v>62</v>
      </c>
      <c r="F341" s="76" t="s">
        <v>1013</v>
      </c>
      <c r="G341" s="76" t="s">
        <v>2034</v>
      </c>
      <c r="H341" s="91" t="s">
        <v>1958</v>
      </c>
      <c r="I341" s="76" t="s">
        <v>2034</v>
      </c>
      <c r="J341" s="204" t="s">
        <v>926</v>
      </c>
      <c r="K341" s="42">
        <v>4</v>
      </c>
      <c r="L341" s="42">
        <v>0.67200000000000004</v>
      </c>
      <c r="M341" s="42">
        <v>50</v>
      </c>
      <c r="N341" s="119">
        <f t="shared" si="11"/>
        <v>33.6</v>
      </c>
    </row>
    <row r="342" spans="1:14">
      <c r="A342" s="80">
        <v>43798</v>
      </c>
      <c r="B342" s="76">
        <v>1250297</v>
      </c>
      <c r="C342" s="81" t="s">
        <v>1955</v>
      </c>
      <c r="D342" s="76" t="s">
        <v>2035</v>
      </c>
      <c r="E342" s="76">
        <v>57</v>
      </c>
      <c r="F342" s="76" t="s">
        <v>1021</v>
      </c>
      <c r="G342" s="76" t="s">
        <v>2036</v>
      </c>
      <c r="H342" s="91" t="s">
        <v>1958</v>
      </c>
      <c r="I342" s="76" t="s">
        <v>2036</v>
      </c>
      <c r="J342" s="204" t="s">
        <v>926</v>
      </c>
      <c r="K342" s="42">
        <v>4</v>
      </c>
      <c r="L342" s="42">
        <v>0.36</v>
      </c>
      <c r="M342" s="42">
        <v>48</v>
      </c>
      <c r="N342" s="119">
        <f t="shared" si="11"/>
        <v>17.28</v>
      </c>
    </row>
    <row r="343" spans="1:14">
      <c r="A343" s="80">
        <v>43798</v>
      </c>
      <c r="B343" s="76">
        <v>1250176</v>
      </c>
      <c r="C343" s="81" t="s">
        <v>1955</v>
      </c>
      <c r="D343" s="76" t="s">
        <v>2037</v>
      </c>
      <c r="E343" s="76">
        <v>66</v>
      </c>
      <c r="F343" s="76" t="s">
        <v>1021</v>
      </c>
      <c r="G343" s="76" t="s">
        <v>2038</v>
      </c>
      <c r="H343" s="91" t="s">
        <v>1958</v>
      </c>
      <c r="I343" s="76" t="s">
        <v>2038</v>
      </c>
      <c r="J343" s="204" t="s">
        <v>926</v>
      </c>
      <c r="K343" s="42">
        <v>4</v>
      </c>
      <c r="L343" s="42">
        <v>0.34200000000000003</v>
      </c>
      <c r="M343" s="42">
        <v>50</v>
      </c>
      <c r="N343" s="119">
        <f t="shared" si="11"/>
        <v>17.100000000000001</v>
      </c>
    </row>
    <row r="344" spans="1:14">
      <c r="A344" s="80">
        <v>43798</v>
      </c>
      <c r="B344" s="76">
        <v>506327</v>
      </c>
      <c r="C344" s="81" t="s">
        <v>1955</v>
      </c>
      <c r="D344" s="76" t="s">
        <v>2039</v>
      </c>
      <c r="E344" s="76">
        <v>79</v>
      </c>
      <c r="F344" s="76" t="s">
        <v>1021</v>
      </c>
      <c r="G344" s="76" t="s">
        <v>2040</v>
      </c>
      <c r="H344" s="91" t="s">
        <v>1958</v>
      </c>
      <c r="I344" s="76" t="s">
        <v>2040</v>
      </c>
      <c r="J344" s="204" t="s">
        <v>926</v>
      </c>
      <c r="K344" s="42">
        <v>4</v>
      </c>
      <c r="L344" s="42">
        <v>0.90600000000000003</v>
      </c>
      <c r="M344" s="42">
        <v>48</v>
      </c>
      <c r="N344" s="119">
        <f t="shared" si="11"/>
        <v>43.488</v>
      </c>
    </row>
    <row r="345" spans="1:14">
      <c r="A345" s="80">
        <v>43798</v>
      </c>
      <c r="B345" s="76">
        <v>1250166</v>
      </c>
      <c r="C345" s="81" t="s">
        <v>1955</v>
      </c>
      <c r="D345" s="76" t="s">
        <v>2041</v>
      </c>
      <c r="E345" s="76">
        <v>54</v>
      </c>
      <c r="F345" s="76" t="s">
        <v>1013</v>
      </c>
      <c r="G345" s="76" t="s">
        <v>2042</v>
      </c>
      <c r="H345" s="91" t="s">
        <v>1958</v>
      </c>
      <c r="I345" s="76" t="s">
        <v>2042</v>
      </c>
      <c r="J345" s="204" t="s">
        <v>926</v>
      </c>
      <c r="K345" s="42">
        <v>4</v>
      </c>
      <c r="L345" s="42">
        <v>0.41399999999999998</v>
      </c>
      <c r="M345" s="42">
        <v>49</v>
      </c>
      <c r="N345" s="119">
        <f t="shared" si="11"/>
        <v>20.285999999999998</v>
      </c>
    </row>
    <row r="346" spans="1:14">
      <c r="A346" s="80">
        <v>43802</v>
      </c>
      <c r="B346" s="76">
        <v>1250905</v>
      </c>
      <c r="C346" s="81" t="s">
        <v>1955</v>
      </c>
      <c r="D346" s="76" t="s">
        <v>2043</v>
      </c>
      <c r="E346" s="76">
        <v>23</v>
      </c>
      <c r="F346" s="76" t="s">
        <v>1013</v>
      </c>
      <c r="G346" s="76" t="s">
        <v>2044</v>
      </c>
      <c r="H346" s="91" t="s">
        <v>1958</v>
      </c>
      <c r="I346" s="76" t="s">
        <v>2044</v>
      </c>
      <c r="J346" s="204" t="s">
        <v>926</v>
      </c>
      <c r="K346" s="42">
        <v>3.6</v>
      </c>
      <c r="L346" s="42">
        <v>0.24399999999999999</v>
      </c>
      <c r="M346" s="42">
        <v>48</v>
      </c>
      <c r="N346" s="119">
        <f t="shared" si="11"/>
        <v>11.712</v>
      </c>
    </row>
    <row r="347" spans="1:14">
      <c r="A347" s="80">
        <v>43802</v>
      </c>
      <c r="B347" s="76">
        <v>1251020</v>
      </c>
      <c r="C347" s="81" t="s">
        <v>1955</v>
      </c>
      <c r="D347" s="76" t="s">
        <v>2045</v>
      </c>
      <c r="E347" s="76">
        <v>34</v>
      </c>
      <c r="F347" s="76" t="s">
        <v>1021</v>
      </c>
      <c r="G347" s="76" t="s">
        <v>2046</v>
      </c>
      <c r="H347" s="91" t="s">
        <v>1958</v>
      </c>
      <c r="I347" s="76" t="s">
        <v>2046</v>
      </c>
      <c r="J347" s="204" t="s">
        <v>926</v>
      </c>
      <c r="K347" s="42">
        <v>4</v>
      </c>
      <c r="L347" s="42">
        <v>0.254</v>
      </c>
      <c r="M347" s="42">
        <v>48</v>
      </c>
      <c r="N347" s="119">
        <f t="shared" si="11"/>
        <v>12.192</v>
      </c>
    </row>
    <row r="348" spans="1:14">
      <c r="A348" s="80">
        <v>43802</v>
      </c>
      <c r="B348" s="76">
        <v>1251157</v>
      </c>
      <c r="C348" s="81" t="s">
        <v>1955</v>
      </c>
      <c r="D348" s="76" t="s">
        <v>2047</v>
      </c>
      <c r="E348" s="76">
        <v>41</v>
      </c>
      <c r="F348" s="76" t="s">
        <v>1021</v>
      </c>
      <c r="G348" s="76" t="s">
        <v>2048</v>
      </c>
      <c r="H348" s="91" t="s">
        <v>1958</v>
      </c>
      <c r="I348" s="76" t="s">
        <v>2048</v>
      </c>
      <c r="J348" s="204" t="s">
        <v>926</v>
      </c>
      <c r="K348" s="42">
        <v>4</v>
      </c>
      <c r="L348" s="42">
        <v>0.58599999999999997</v>
      </c>
      <c r="M348" s="42">
        <v>49</v>
      </c>
      <c r="N348" s="119">
        <f t="shared" si="11"/>
        <v>28.713999999999999</v>
      </c>
    </row>
    <row r="349" spans="1:14">
      <c r="A349" s="80">
        <v>43802</v>
      </c>
      <c r="B349" s="76">
        <v>1250814</v>
      </c>
      <c r="C349" s="81" t="s">
        <v>1955</v>
      </c>
      <c r="D349" s="76" t="s">
        <v>2049</v>
      </c>
      <c r="E349" s="76">
        <v>50</v>
      </c>
      <c r="F349" s="76" t="s">
        <v>1013</v>
      </c>
      <c r="G349" s="76" t="s">
        <v>2050</v>
      </c>
      <c r="H349" s="91" t="s">
        <v>1958</v>
      </c>
      <c r="I349" s="76" t="s">
        <v>2050</v>
      </c>
      <c r="J349" s="204" t="s">
        <v>926</v>
      </c>
      <c r="K349" s="42">
        <v>4</v>
      </c>
      <c r="L349" s="42">
        <v>0.48</v>
      </c>
      <c r="M349" s="42">
        <v>49</v>
      </c>
      <c r="N349" s="119">
        <f t="shared" si="11"/>
        <v>23.52</v>
      </c>
    </row>
    <row r="350" spans="1:14">
      <c r="A350" s="80">
        <v>43802</v>
      </c>
      <c r="B350" s="76">
        <v>1251113</v>
      </c>
      <c r="C350" s="81" t="s">
        <v>1955</v>
      </c>
      <c r="D350" s="76" t="s">
        <v>2051</v>
      </c>
      <c r="E350" s="76">
        <v>63</v>
      </c>
      <c r="F350" s="76" t="s">
        <v>1021</v>
      </c>
      <c r="G350" s="76" t="s">
        <v>2052</v>
      </c>
      <c r="H350" s="91" t="s">
        <v>1958</v>
      </c>
      <c r="I350" s="76" t="s">
        <v>2052</v>
      </c>
      <c r="J350" s="204" t="s">
        <v>926</v>
      </c>
      <c r="K350" s="42">
        <v>4</v>
      </c>
      <c r="L350" s="42">
        <v>4.54</v>
      </c>
      <c r="M350" s="42">
        <v>48</v>
      </c>
      <c r="N350" s="119">
        <f t="shared" si="11"/>
        <v>217.92000000000002</v>
      </c>
    </row>
    <row r="351" spans="1:14">
      <c r="A351" s="80">
        <v>43802</v>
      </c>
      <c r="B351" s="76">
        <v>1250917</v>
      </c>
      <c r="C351" s="81" t="s">
        <v>1955</v>
      </c>
      <c r="D351" s="76" t="s">
        <v>2053</v>
      </c>
      <c r="E351" s="76">
        <v>58</v>
      </c>
      <c r="F351" s="76" t="s">
        <v>1013</v>
      </c>
      <c r="G351" s="76" t="s">
        <v>2054</v>
      </c>
      <c r="H351" s="91" t="s">
        <v>1958</v>
      </c>
      <c r="I351" s="76" t="s">
        <v>2054</v>
      </c>
      <c r="J351" s="204" t="s">
        <v>926</v>
      </c>
      <c r="K351" s="42">
        <v>3.2</v>
      </c>
      <c r="L351" s="42">
        <v>0.67</v>
      </c>
      <c r="M351" s="42">
        <v>50</v>
      </c>
      <c r="N351" s="119">
        <f t="shared" si="11"/>
        <v>33.5</v>
      </c>
    </row>
    <row r="352" spans="1:14">
      <c r="A352" s="80">
        <v>43802</v>
      </c>
      <c r="B352" s="76">
        <v>1250777</v>
      </c>
      <c r="C352" s="81" t="s">
        <v>1955</v>
      </c>
      <c r="D352" s="76" t="s">
        <v>2055</v>
      </c>
      <c r="E352" s="76">
        <v>55</v>
      </c>
      <c r="F352" s="76" t="s">
        <v>1013</v>
      </c>
      <c r="G352" s="76" t="s">
        <v>2056</v>
      </c>
      <c r="H352" s="91" t="s">
        <v>1958</v>
      </c>
      <c r="I352" s="76" t="s">
        <v>2056</v>
      </c>
      <c r="J352" s="204" t="s">
        <v>926</v>
      </c>
      <c r="K352" s="42">
        <v>3.8</v>
      </c>
      <c r="L352" s="42">
        <v>1.1499999999999999</v>
      </c>
      <c r="M352" s="42">
        <v>50</v>
      </c>
      <c r="N352" s="119">
        <f t="shared" si="11"/>
        <v>57.499999999999993</v>
      </c>
    </row>
    <row r="353" spans="1:14">
      <c r="A353" s="80">
        <v>43802</v>
      </c>
      <c r="B353" s="76">
        <v>1250772</v>
      </c>
      <c r="C353" s="81" t="s">
        <v>1955</v>
      </c>
      <c r="D353" s="76" t="s">
        <v>2057</v>
      </c>
      <c r="E353" s="76">
        <v>52</v>
      </c>
      <c r="F353" s="76" t="s">
        <v>1013</v>
      </c>
      <c r="G353" s="76" t="s">
        <v>2058</v>
      </c>
      <c r="H353" s="91" t="s">
        <v>1958</v>
      </c>
      <c r="I353" s="76" t="s">
        <v>2058</v>
      </c>
      <c r="J353" s="204" t="s">
        <v>926</v>
      </c>
      <c r="K353" s="42">
        <v>3.4</v>
      </c>
      <c r="L353" s="42">
        <v>1.7</v>
      </c>
      <c r="M353" s="42">
        <v>48</v>
      </c>
      <c r="N353" s="119">
        <f t="shared" si="11"/>
        <v>81.599999999999994</v>
      </c>
    </row>
    <row r="354" spans="1:14">
      <c r="A354" s="80">
        <v>43802</v>
      </c>
      <c r="B354" s="76">
        <v>1250827</v>
      </c>
      <c r="C354" s="81" t="s">
        <v>1955</v>
      </c>
      <c r="D354" s="76" t="s">
        <v>2059</v>
      </c>
      <c r="E354" s="76">
        <v>39</v>
      </c>
      <c r="F354" s="76" t="s">
        <v>1021</v>
      </c>
      <c r="G354" s="76" t="s">
        <v>2060</v>
      </c>
      <c r="H354" s="91" t="s">
        <v>1958</v>
      </c>
      <c r="I354" s="76" t="s">
        <v>2060</v>
      </c>
      <c r="J354" s="204" t="s">
        <v>926</v>
      </c>
      <c r="K354" s="42">
        <v>4</v>
      </c>
      <c r="L354" s="42">
        <v>0.35399999999999998</v>
      </c>
      <c r="M354" s="42">
        <v>50</v>
      </c>
      <c r="N354" s="119">
        <f t="shared" si="11"/>
        <v>17.7</v>
      </c>
    </row>
    <row r="355" spans="1:14">
      <c r="A355" s="80">
        <v>43802</v>
      </c>
      <c r="B355" s="76">
        <v>1219166</v>
      </c>
      <c r="C355" s="81" t="s">
        <v>1955</v>
      </c>
      <c r="D355" s="76" t="s">
        <v>2061</v>
      </c>
      <c r="E355" s="76">
        <v>46</v>
      </c>
      <c r="F355" s="76" t="s">
        <v>1021</v>
      </c>
      <c r="G355" s="76" t="s">
        <v>2062</v>
      </c>
      <c r="H355" s="91" t="s">
        <v>1958</v>
      </c>
      <c r="I355" s="76" t="s">
        <v>2062</v>
      </c>
      <c r="J355" s="204" t="s">
        <v>926</v>
      </c>
      <c r="K355" s="42">
        <v>4</v>
      </c>
      <c r="L355" s="42">
        <v>0.58799999999999997</v>
      </c>
      <c r="M355" s="42">
        <v>47</v>
      </c>
      <c r="N355" s="119">
        <f t="shared" si="11"/>
        <v>27.635999999999999</v>
      </c>
    </row>
    <row r="356" spans="1:14">
      <c r="A356" s="80">
        <v>43802</v>
      </c>
      <c r="B356" s="76">
        <v>1250769</v>
      </c>
      <c r="C356" s="81" t="s">
        <v>1955</v>
      </c>
      <c r="D356" s="76" t="s">
        <v>2063</v>
      </c>
      <c r="E356" s="76">
        <v>53</v>
      </c>
      <c r="F356" s="76" t="s">
        <v>1013</v>
      </c>
      <c r="G356" s="76" t="s">
        <v>2064</v>
      </c>
      <c r="H356" s="91" t="s">
        <v>1958</v>
      </c>
      <c r="I356" s="76" t="s">
        <v>2064</v>
      </c>
      <c r="J356" s="204" t="s">
        <v>926</v>
      </c>
      <c r="K356" s="42">
        <v>4</v>
      </c>
      <c r="L356" s="42">
        <v>0.29599999999999999</v>
      </c>
      <c r="M356" s="42">
        <v>50</v>
      </c>
      <c r="N356" s="119">
        <f t="shared" si="11"/>
        <v>14.799999999999999</v>
      </c>
    </row>
    <row r="357" spans="1:14">
      <c r="A357" s="80">
        <v>43802</v>
      </c>
      <c r="B357" s="76">
        <v>1250788</v>
      </c>
      <c r="C357" s="81" t="s">
        <v>1955</v>
      </c>
      <c r="D357" s="76" t="s">
        <v>2065</v>
      </c>
      <c r="E357" s="76">
        <v>36</v>
      </c>
      <c r="F357" s="76" t="s">
        <v>1013</v>
      </c>
      <c r="G357" s="76" t="s">
        <v>2066</v>
      </c>
      <c r="H357" s="91" t="s">
        <v>1958</v>
      </c>
      <c r="I357" s="76" t="s">
        <v>2066</v>
      </c>
      <c r="J357" s="204" t="s">
        <v>926</v>
      </c>
      <c r="K357" s="42">
        <v>2.8</v>
      </c>
      <c r="L357" s="42">
        <v>0.52200000000000002</v>
      </c>
      <c r="M357" s="42">
        <v>48</v>
      </c>
      <c r="N357" s="119">
        <f t="shared" si="11"/>
        <v>25.056000000000001</v>
      </c>
    </row>
    <row r="358" spans="1:14">
      <c r="A358" s="80">
        <v>43802</v>
      </c>
      <c r="B358" s="76">
        <v>1250775</v>
      </c>
      <c r="C358" s="81" t="s">
        <v>1955</v>
      </c>
      <c r="D358" s="76" t="s">
        <v>2067</v>
      </c>
      <c r="E358" s="76">
        <v>45</v>
      </c>
      <c r="F358" s="76" t="s">
        <v>1013</v>
      </c>
      <c r="G358" s="76" t="s">
        <v>2068</v>
      </c>
      <c r="H358" s="91" t="s">
        <v>1958</v>
      </c>
      <c r="I358" s="76" t="s">
        <v>2068</v>
      </c>
      <c r="J358" s="204" t="s">
        <v>926</v>
      </c>
      <c r="K358" s="42">
        <v>2.8</v>
      </c>
      <c r="L358" s="42">
        <v>0.21199999999999999</v>
      </c>
      <c r="M358" s="42">
        <v>50</v>
      </c>
      <c r="N358" s="119">
        <f t="shared" si="11"/>
        <v>10.6</v>
      </c>
    </row>
    <row r="359" spans="1:14">
      <c r="A359" s="80">
        <v>43809</v>
      </c>
      <c r="B359" s="76">
        <v>1252727</v>
      </c>
      <c r="C359" s="81" t="s">
        <v>1955</v>
      </c>
      <c r="D359" s="76" t="s">
        <v>2069</v>
      </c>
      <c r="E359" s="76">
        <v>42</v>
      </c>
      <c r="F359" s="76" t="s">
        <v>1013</v>
      </c>
      <c r="G359" s="76" t="s">
        <v>2070</v>
      </c>
      <c r="H359" s="91" t="s">
        <v>1958</v>
      </c>
      <c r="I359" s="76" t="s">
        <v>2070</v>
      </c>
      <c r="J359" s="204" t="s">
        <v>926</v>
      </c>
      <c r="K359" s="42">
        <v>3.8</v>
      </c>
      <c r="L359" s="42">
        <v>0.27</v>
      </c>
      <c r="M359" s="42">
        <v>47</v>
      </c>
      <c r="N359" s="119">
        <f t="shared" si="11"/>
        <v>12.690000000000001</v>
      </c>
    </row>
    <row r="360" spans="1:14">
      <c r="A360" s="80">
        <v>43809</v>
      </c>
      <c r="B360" s="76">
        <v>1252823</v>
      </c>
      <c r="C360" s="81" t="s">
        <v>1955</v>
      </c>
      <c r="D360" s="76" t="s">
        <v>2071</v>
      </c>
      <c r="E360" s="76">
        <v>47</v>
      </c>
      <c r="F360" s="76" t="s">
        <v>1021</v>
      </c>
      <c r="G360" s="76" t="s">
        <v>2072</v>
      </c>
      <c r="H360" s="91" t="s">
        <v>1958</v>
      </c>
      <c r="I360" s="76" t="s">
        <v>2072</v>
      </c>
      <c r="J360" s="204" t="s">
        <v>926</v>
      </c>
      <c r="K360" s="42">
        <v>3.9</v>
      </c>
      <c r="L360" s="42">
        <v>1.01</v>
      </c>
      <c r="M360" s="42">
        <v>49</v>
      </c>
      <c r="N360" s="119">
        <f t="shared" si="11"/>
        <v>49.49</v>
      </c>
    </row>
    <row r="361" spans="1:14">
      <c r="A361" s="80">
        <v>43809</v>
      </c>
      <c r="B361" s="76">
        <v>1252890</v>
      </c>
      <c r="C361" s="81" t="s">
        <v>1955</v>
      </c>
      <c r="D361" s="76" t="s">
        <v>2073</v>
      </c>
      <c r="E361" s="76">
        <v>46</v>
      </c>
      <c r="F361" s="76" t="s">
        <v>1021</v>
      </c>
      <c r="G361" s="76" t="s">
        <v>2074</v>
      </c>
      <c r="H361" s="91" t="s">
        <v>1958</v>
      </c>
      <c r="I361" s="76" t="s">
        <v>2074</v>
      </c>
      <c r="J361" s="204" t="s">
        <v>926</v>
      </c>
      <c r="K361" s="42">
        <v>3.7</v>
      </c>
      <c r="L361" s="42">
        <v>0.20200000000000001</v>
      </c>
      <c r="M361" s="42">
        <v>50</v>
      </c>
      <c r="N361" s="119">
        <f t="shared" si="11"/>
        <v>10.100000000000001</v>
      </c>
    </row>
    <row r="362" spans="1:14">
      <c r="A362" s="80">
        <v>43809</v>
      </c>
      <c r="B362" s="76">
        <v>1252489</v>
      </c>
      <c r="C362" s="81" t="s">
        <v>1955</v>
      </c>
      <c r="D362" s="76" t="s">
        <v>2075</v>
      </c>
      <c r="E362" s="76">
        <v>69</v>
      </c>
      <c r="F362" s="76" t="s">
        <v>1013</v>
      </c>
      <c r="G362" s="76" t="s">
        <v>2076</v>
      </c>
      <c r="H362" s="91" t="s">
        <v>1958</v>
      </c>
      <c r="I362" s="76" t="s">
        <v>2076</v>
      </c>
      <c r="J362" s="204" t="s">
        <v>926</v>
      </c>
      <c r="K362" s="42">
        <v>3.1</v>
      </c>
      <c r="L362" s="42">
        <v>0.36799999999999999</v>
      </c>
      <c r="M362" s="42">
        <v>49</v>
      </c>
      <c r="N362" s="119">
        <f t="shared" si="11"/>
        <v>18.032</v>
      </c>
    </row>
    <row r="363" spans="1:14">
      <c r="A363" s="80">
        <v>43810</v>
      </c>
      <c r="B363" s="76">
        <v>1252916</v>
      </c>
      <c r="C363" s="81" t="s">
        <v>1955</v>
      </c>
      <c r="D363" s="76" t="s">
        <v>2077</v>
      </c>
      <c r="E363" s="76">
        <v>59</v>
      </c>
      <c r="F363" s="76" t="s">
        <v>1021</v>
      </c>
      <c r="G363" s="76" t="s">
        <v>2078</v>
      </c>
      <c r="H363" s="91" t="s">
        <v>1958</v>
      </c>
      <c r="I363" s="76" t="s">
        <v>2078</v>
      </c>
      <c r="J363" s="204" t="s">
        <v>926</v>
      </c>
      <c r="K363" s="42">
        <v>4</v>
      </c>
      <c r="L363" s="42">
        <v>0.45800000000000002</v>
      </c>
      <c r="M363" s="42">
        <v>49</v>
      </c>
      <c r="N363" s="119">
        <f t="shared" si="11"/>
        <v>22.442</v>
      </c>
    </row>
    <row r="364" spans="1:14">
      <c r="A364" s="80">
        <v>43810</v>
      </c>
      <c r="B364" s="76">
        <v>1253166</v>
      </c>
      <c r="C364" s="81" t="s">
        <v>1955</v>
      </c>
      <c r="D364" s="76" t="s">
        <v>2079</v>
      </c>
      <c r="E364" s="76">
        <v>54</v>
      </c>
      <c r="F364" s="76" t="s">
        <v>1013</v>
      </c>
      <c r="G364" s="76" t="s">
        <v>2080</v>
      </c>
      <c r="H364" s="91" t="s">
        <v>1958</v>
      </c>
      <c r="I364" s="76" t="s">
        <v>2080</v>
      </c>
      <c r="J364" s="204" t="s">
        <v>926</v>
      </c>
      <c r="K364" s="42">
        <v>4</v>
      </c>
      <c r="L364" s="42">
        <v>0.28000000000000003</v>
      </c>
      <c r="M364" s="42">
        <v>48</v>
      </c>
      <c r="N364" s="119">
        <f t="shared" si="11"/>
        <v>13.440000000000001</v>
      </c>
    </row>
    <row r="365" spans="1:14">
      <c r="A365" s="80">
        <v>43810</v>
      </c>
      <c r="B365" s="76">
        <v>1253138</v>
      </c>
      <c r="C365" s="81" t="s">
        <v>1955</v>
      </c>
      <c r="D365" s="76" t="s">
        <v>2081</v>
      </c>
      <c r="E365" s="76">
        <v>51</v>
      </c>
      <c r="F365" s="76" t="s">
        <v>1013</v>
      </c>
      <c r="G365" s="76" t="s">
        <v>2082</v>
      </c>
      <c r="H365" s="91" t="s">
        <v>1958</v>
      </c>
      <c r="I365" s="76" t="s">
        <v>2082</v>
      </c>
      <c r="J365" s="204" t="s">
        <v>926</v>
      </c>
      <c r="K365" s="42">
        <v>3.6</v>
      </c>
      <c r="L365" s="42">
        <v>0.92</v>
      </c>
      <c r="M365" s="42">
        <v>50</v>
      </c>
      <c r="N365" s="119">
        <f t="shared" si="11"/>
        <v>46</v>
      </c>
    </row>
    <row r="366" spans="1:14">
      <c r="A366" s="80">
        <v>43810</v>
      </c>
      <c r="B366" s="76">
        <v>1253160</v>
      </c>
      <c r="C366" s="81" t="s">
        <v>1955</v>
      </c>
      <c r="D366" s="76" t="s">
        <v>2083</v>
      </c>
      <c r="E366" s="76">
        <v>67</v>
      </c>
      <c r="F366" s="76" t="s">
        <v>1021</v>
      </c>
      <c r="G366" s="76" t="s">
        <v>2084</v>
      </c>
      <c r="H366" s="91" t="s">
        <v>1958</v>
      </c>
      <c r="I366" s="76" t="s">
        <v>2084</v>
      </c>
      <c r="J366" s="204" t="s">
        <v>926</v>
      </c>
      <c r="K366" s="42">
        <v>4</v>
      </c>
      <c r="L366" s="42">
        <v>0.434</v>
      </c>
      <c r="M366" s="42">
        <v>50</v>
      </c>
      <c r="N366" s="119">
        <f t="shared" si="11"/>
        <v>21.7</v>
      </c>
    </row>
    <row r="367" spans="1:14">
      <c r="A367" s="80">
        <v>43810</v>
      </c>
      <c r="B367" s="76">
        <v>1253047</v>
      </c>
      <c r="C367" s="81" t="s">
        <v>1955</v>
      </c>
      <c r="D367" s="76" t="s">
        <v>2085</v>
      </c>
      <c r="E367" s="76">
        <v>64</v>
      </c>
      <c r="F367" s="76" t="s">
        <v>1013</v>
      </c>
      <c r="G367" s="76" t="s">
        <v>2086</v>
      </c>
      <c r="H367" s="91" t="s">
        <v>1958</v>
      </c>
      <c r="I367" s="76" t="s">
        <v>2086</v>
      </c>
      <c r="J367" s="204" t="s">
        <v>926</v>
      </c>
      <c r="K367" s="42">
        <v>3.7</v>
      </c>
      <c r="L367" s="42">
        <v>0.246</v>
      </c>
      <c r="M367" s="42">
        <v>50</v>
      </c>
      <c r="N367" s="119">
        <f t="shared" si="11"/>
        <v>12.3</v>
      </c>
    </row>
    <row r="368" spans="1:14">
      <c r="A368" s="80">
        <v>43810</v>
      </c>
      <c r="B368" s="76">
        <v>1253154</v>
      </c>
      <c r="C368" s="81" t="s">
        <v>1955</v>
      </c>
      <c r="D368" s="76" t="s">
        <v>2087</v>
      </c>
      <c r="E368" s="76">
        <v>59</v>
      </c>
      <c r="F368" s="76" t="s">
        <v>1013</v>
      </c>
      <c r="G368" s="76" t="s">
        <v>2088</v>
      </c>
      <c r="H368" s="91" t="s">
        <v>1958</v>
      </c>
      <c r="I368" s="76" t="s">
        <v>2088</v>
      </c>
      <c r="J368" s="204" t="s">
        <v>926</v>
      </c>
      <c r="K368" s="42">
        <v>3.8</v>
      </c>
      <c r="L368" s="42">
        <v>0.55200000000000005</v>
      </c>
      <c r="M368" s="42">
        <v>50</v>
      </c>
      <c r="N368" s="119">
        <f t="shared" si="11"/>
        <v>27.6</v>
      </c>
    </row>
    <row r="369" spans="1:18">
      <c r="A369" s="80">
        <v>43810</v>
      </c>
      <c r="B369" s="76">
        <v>1253068</v>
      </c>
      <c r="C369" s="81" t="s">
        <v>1955</v>
      </c>
      <c r="D369" s="76" t="s">
        <v>2089</v>
      </c>
      <c r="E369" s="76">
        <v>45</v>
      </c>
      <c r="F369" s="76" t="s">
        <v>1013</v>
      </c>
      <c r="G369" s="76" t="s">
        <v>2090</v>
      </c>
      <c r="H369" s="91" t="s">
        <v>1958</v>
      </c>
      <c r="I369" s="76" t="s">
        <v>2090</v>
      </c>
      <c r="J369" s="204" t="s">
        <v>926</v>
      </c>
      <c r="K369" s="42">
        <v>2.8</v>
      </c>
      <c r="L369" s="42">
        <v>0.224</v>
      </c>
      <c r="M369" s="42">
        <v>48</v>
      </c>
      <c r="N369" s="119">
        <f t="shared" si="11"/>
        <v>10.752000000000001</v>
      </c>
      <c r="R369" s="261"/>
    </row>
    <row r="370" spans="1:18">
      <c r="A370" s="80">
        <v>43812</v>
      </c>
      <c r="B370" s="76">
        <v>1253686</v>
      </c>
      <c r="C370" s="81" t="s">
        <v>1955</v>
      </c>
      <c r="D370" s="76" t="s">
        <v>2091</v>
      </c>
      <c r="E370" s="76">
        <v>64</v>
      </c>
      <c r="F370" s="76" t="s">
        <v>1021</v>
      </c>
      <c r="G370" s="76" t="s">
        <v>2092</v>
      </c>
      <c r="H370" s="91" t="s">
        <v>1958</v>
      </c>
      <c r="I370" s="76" t="s">
        <v>2092</v>
      </c>
      <c r="J370" s="204" t="s">
        <v>926</v>
      </c>
      <c r="K370" s="42">
        <v>4</v>
      </c>
      <c r="L370" s="42">
        <v>0.254</v>
      </c>
      <c r="M370" s="42">
        <v>49</v>
      </c>
      <c r="N370" s="119">
        <f t="shared" si="11"/>
        <v>12.446</v>
      </c>
      <c r="R370" s="261"/>
    </row>
    <row r="371" spans="1:18">
      <c r="A371" s="80">
        <v>43812</v>
      </c>
      <c r="B371" s="76">
        <v>1253327</v>
      </c>
      <c r="C371" s="81" t="s">
        <v>1955</v>
      </c>
      <c r="D371" s="76" t="s">
        <v>2093</v>
      </c>
      <c r="E371" s="76">
        <v>51</v>
      </c>
      <c r="F371" s="76" t="s">
        <v>1013</v>
      </c>
      <c r="G371" s="76" t="s">
        <v>2094</v>
      </c>
      <c r="H371" s="91" t="s">
        <v>1958</v>
      </c>
      <c r="I371" s="76" t="s">
        <v>2094</v>
      </c>
      <c r="J371" s="204" t="s">
        <v>926</v>
      </c>
      <c r="K371" s="42">
        <v>3.3</v>
      </c>
      <c r="L371" s="42">
        <v>0.38200000000000001</v>
      </c>
      <c r="M371" s="42">
        <v>50</v>
      </c>
      <c r="N371" s="119">
        <f t="shared" si="11"/>
        <v>19.100000000000001</v>
      </c>
      <c r="R371" s="261"/>
    </row>
    <row r="372" spans="1:18">
      <c r="A372" s="80">
        <v>43812</v>
      </c>
      <c r="B372" s="76">
        <v>1253750</v>
      </c>
      <c r="C372" s="81" t="s">
        <v>1955</v>
      </c>
      <c r="D372" s="76" t="s">
        <v>2095</v>
      </c>
      <c r="E372" s="76">
        <v>28</v>
      </c>
      <c r="F372" s="76" t="s">
        <v>1021</v>
      </c>
      <c r="G372" s="76" t="s">
        <v>2096</v>
      </c>
      <c r="H372" s="91" t="s">
        <v>1958</v>
      </c>
      <c r="I372" s="76" t="s">
        <v>2096</v>
      </c>
      <c r="J372" s="204" t="s">
        <v>926</v>
      </c>
      <c r="K372" s="42">
        <v>3.6</v>
      </c>
      <c r="L372" s="42">
        <v>0.46</v>
      </c>
      <c r="M372" s="42">
        <v>50</v>
      </c>
      <c r="N372" s="119">
        <f t="shared" si="11"/>
        <v>23</v>
      </c>
      <c r="R372" s="261"/>
    </row>
    <row r="373" spans="1:18">
      <c r="A373" s="80">
        <v>43812</v>
      </c>
      <c r="B373" s="76">
        <v>1253198</v>
      </c>
      <c r="C373" s="81" t="s">
        <v>1955</v>
      </c>
      <c r="D373" s="76" t="s">
        <v>2097</v>
      </c>
      <c r="E373" s="76">
        <v>36</v>
      </c>
      <c r="F373" s="76" t="s">
        <v>1013</v>
      </c>
      <c r="G373" s="76" t="s">
        <v>2098</v>
      </c>
      <c r="H373" s="91" t="s">
        <v>1958</v>
      </c>
      <c r="I373" s="76" t="s">
        <v>2098</v>
      </c>
      <c r="J373" s="204" t="s">
        <v>926</v>
      </c>
      <c r="K373" s="42">
        <v>4</v>
      </c>
      <c r="L373" s="42">
        <v>0.49</v>
      </c>
      <c r="M373" s="42">
        <v>48</v>
      </c>
      <c r="N373" s="119">
        <f t="shared" si="11"/>
        <v>23.52</v>
      </c>
      <c r="R373" s="261"/>
    </row>
    <row r="374" spans="1:18">
      <c r="A374" s="80">
        <v>43812</v>
      </c>
      <c r="B374" s="76">
        <v>1253765</v>
      </c>
      <c r="C374" s="81" t="s">
        <v>1955</v>
      </c>
      <c r="D374" s="76" t="s">
        <v>2099</v>
      </c>
      <c r="E374" s="76">
        <v>48</v>
      </c>
      <c r="F374" s="76" t="s">
        <v>1021</v>
      </c>
      <c r="G374" s="76" t="s">
        <v>2100</v>
      </c>
      <c r="H374" s="91" t="s">
        <v>1958</v>
      </c>
      <c r="I374" s="76" t="s">
        <v>2100</v>
      </c>
      <c r="J374" s="204" t="s">
        <v>926</v>
      </c>
      <c r="K374" s="42">
        <v>3.8</v>
      </c>
      <c r="L374" s="42">
        <v>0.34399999999999997</v>
      </c>
      <c r="M374" s="42">
        <v>50</v>
      </c>
      <c r="N374" s="119">
        <f t="shared" si="11"/>
        <v>17.2</v>
      </c>
      <c r="R374" s="261"/>
    </row>
    <row r="375" spans="1:18">
      <c r="A375" s="80">
        <v>43812</v>
      </c>
      <c r="B375" s="76">
        <v>1253173</v>
      </c>
      <c r="C375" s="81" t="s">
        <v>1955</v>
      </c>
      <c r="D375" s="76" t="s">
        <v>2101</v>
      </c>
      <c r="E375" s="76">
        <v>59</v>
      </c>
      <c r="F375" s="76" t="s">
        <v>1013</v>
      </c>
      <c r="G375" s="76" t="s">
        <v>2102</v>
      </c>
      <c r="H375" s="91" t="s">
        <v>1958</v>
      </c>
      <c r="I375" s="76" t="s">
        <v>2102</v>
      </c>
      <c r="J375" s="204" t="s">
        <v>926</v>
      </c>
      <c r="K375" s="42">
        <v>3.9</v>
      </c>
      <c r="L375" s="42">
        <v>0.192</v>
      </c>
      <c r="M375" s="42">
        <v>48</v>
      </c>
      <c r="N375" s="119">
        <f t="shared" si="11"/>
        <v>9.2160000000000011</v>
      </c>
      <c r="R375" s="261"/>
    </row>
    <row r="376" spans="1:18">
      <c r="A376" s="80">
        <v>43812</v>
      </c>
      <c r="B376" s="76">
        <v>1253735</v>
      </c>
      <c r="C376" s="81" t="s">
        <v>1955</v>
      </c>
      <c r="D376" s="76" t="s">
        <v>2103</v>
      </c>
      <c r="E376" s="76">
        <v>33</v>
      </c>
      <c r="F376" s="76" t="s">
        <v>1013</v>
      </c>
      <c r="G376" s="76" t="s">
        <v>2104</v>
      </c>
      <c r="H376" s="91" t="s">
        <v>1958</v>
      </c>
      <c r="I376" s="76" t="s">
        <v>2104</v>
      </c>
      <c r="J376" s="204" t="s">
        <v>926</v>
      </c>
      <c r="K376" s="42">
        <v>4</v>
      </c>
      <c r="L376" s="42">
        <v>0.442</v>
      </c>
      <c r="M376" s="42">
        <v>49</v>
      </c>
      <c r="N376" s="119">
        <f t="shared" si="11"/>
        <v>21.658000000000001</v>
      </c>
      <c r="R376" s="261"/>
    </row>
    <row r="377" spans="1:18">
      <c r="A377" s="80">
        <v>43812</v>
      </c>
      <c r="B377" s="76">
        <v>1253621</v>
      </c>
      <c r="C377" s="81" t="s">
        <v>1955</v>
      </c>
      <c r="D377" s="76" t="s">
        <v>2105</v>
      </c>
      <c r="E377" s="76">
        <v>57</v>
      </c>
      <c r="F377" s="76" t="s">
        <v>1013</v>
      </c>
      <c r="G377" s="76" t="s">
        <v>2106</v>
      </c>
      <c r="H377" s="91" t="s">
        <v>1958</v>
      </c>
      <c r="I377" s="76" t="s">
        <v>2106</v>
      </c>
      <c r="J377" s="204" t="s">
        <v>926</v>
      </c>
      <c r="K377" s="42">
        <v>3.8</v>
      </c>
      <c r="L377" s="42">
        <v>1.05</v>
      </c>
      <c r="M377" s="42">
        <v>50</v>
      </c>
      <c r="N377" s="119">
        <f t="shared" si="11"/>
        <v>52.5</v>
      </c>
      <c r="R377" s="261"/>
    </row>
    <row r="378" spans="1:18">
      <c r="A378" s="80">
        <v>43817</v>
      </c>
      <c r="B378" s="76">
        <v>1254559</v>
      </c>
      <c r="C378" s="81" t="s">
        <v>1955</v>
      </c>
      <c r="D378" s="76" t="s">
        <v>2107</v>
      </c>
      <c r="E378" s="76">
        <v>62</v>
      </c>
      <c r="F378" s="76" t="s">
        <v>1013</v>
      </c>
      <c r="G378" s="76" t="s">
        <v>2108</v>
      </c>
      <c r="H378" s="91" t="s">
        <v>1958</v>
      </c>
      <c r="I378" s="76" t="s">
        <v>2108</v>
      </c>
      <c r="J378" s="204" t="s">
        <v>926</v>
      </c>
      <c r="K378" s="42">
        <v>3.5</v>
      </c>
      <c r="L378" s="42">
        <v>0.19400000000000001</v>
      </c>
      <c r="M378" s="42">
        <v>48</v>
      </c>
      <c r="N378" s="119">
        <f t="shared" si="11"/>
        <v>9.3120000000000012</v>
      </c>
      <c r="R378" s="261"/>
    </row>
    <row r="379" spans="1:18">
      <c r="A379" s="80">
        <v>43817</v>
      </c>
      <c r="B379" s="76">
        <v>1254460</v>
      </c>
      <c r="C379" s="81" t="s">
        <v>1955</v>
      </c>
      <c r="D379" s="76" t="s">
        <v>2109</v>
      </c>
      <c r="E379" s="76">
        <v>51</v>
      </c>
      <c r="F379" s="76" t="s">
        <v>1013</v>
      </c>
      <c r="G379" s="76" t="s">
        <v>2110</v>
      </c>
      <c r="H379" s="91" t="s">
        <v>1958</v>
      </c>
      <c r="I379" s="76" t="s">
        <v>2110</v>
      </c>
      <c r="J379" s="204" t="s">
        <v>926</v>
      </c>
      <c r="K379" s="42">
        <v>3.4</v>
      </c>
      <c r="L379" s="42">
        <v>1.71</v>
      </c>
      <c r="M379" s="42">
        <v>50</v>
      </c>
      <c r="N379" s="119">
        <f t="shared" si="11"/>
        <v>85.5</v>
      </c>
      <c r="R379" s="261"/>
    </row>
    <row r="380" spans="1:18">
      <c r="A380" s="80">
        <v>43817</v>
      </c>
      <c r="B380" s="76">
        <v>1254474</v>
      </c>
      <c r="C380" s="81" t="s">
        <v>1955</v>
      </c>
      <c r="D380" s="76" t="s">
        <v>2111</v>
      </c>
      <c r="E380" s="76">
        <v>49</v>
      </c>
      <c r="F380" s="76" t="s">
        <v>1013</v>
      </c>
      <c r="G380" s="76" t="s">
        <v>2112</v>
      </c>
      <c r="H380" s="91" t="s">
        <v>1958</v>
      </c>
      <c r="I380" s="76" t="s">
        <v>2112</v>
      </c>
      <c r="J380" s="204" t="s">
        <v>926</v>
      </c>
      <c r="K380" s="42">
        <v>3.5</v>
      </c>
      <c r="L380" s="42">
        <v>1.69</v>
      </c>
      <c r="M380" s="42">
        <v>50</v>
      </c>
      <c r="N380" s="119">
        <f t="shared" si="11"/>
        <v>84.5</v>
      </c>
      <c r="R380" s="261"/>
    </row>
    <row r="381" spans="1:18">
      <c r="A381" s="80">
        <v>43819</v>
      </c>
      <c r="B381" s="263">
        <v>1255305</v>
      </c>
      <c r="C381" s="275" t="s">
        <v>1093</v>
      </c>
      <c r="D381" s="276" t="s">
        <v>2113</v>
      </c>
      <c r="E381" s="263">
        <v>40</v>
      </c>
      <c r="F381" s="276" t="s">
        <v>20</v>
      </c>
      <c r="G381" s="276" t="s">
        <v>2114</v>
      </c>
      <c r="H381" s="91" t="s">
        <v>2115</v>
      </c>
      <c r="I381" s="261" t="s">
        <v>2114</v>
      </c>
      <c r="J381" s="204" t="s">
        <v>926</v>
      </c>
      <c r="K381" s="42">
        <v>3.3</v>
      </c>
      <c r="L381" s="42">
        <v>8.1999999999999993</v>
      </c>
      <c r="M381" s="42">
        <v>48</v>
      </c>
      <c r="N381" s="119">
        <f t="shared" si="11"/>
        <v>393.59999999999997</v>
      </c>
      <c r="R381" s="261"/>
    </row>
    <row r="382" spans="1:18">
      <c r="A382" s="80">
        <v>43824</v>
      </c>
      <c r="B382" s="263">
        <v>1256124</v>
      </c>
      <c r="C382" s="275" t="s">
        <v>1093</v>
      </c>
      <c r="D382" s="276" t="s">
        <v>2116</v>
      </c>
      <c r="E382" s="263">
        <v>70</v>
      </c>
      <c r="F382" s="76" t="s">
        <v>20</v>
      </c>
      <c r="G382" s="276" t="s">
        <v>2117</v>
      </c>
      <c r="H382" s="91" t="s">
        <v>2115</v>
      </c>
      <c r="I382" s="261" t="s">
        <v>2117</v>
      </c>
      <c r="J382" s="204" t="s">
        <v>926</v>
      </c>
      <c r="K382" s="42">
        <v>3</v>
      </c>
      <c r="L382" s="309">
        <v>2.94</v>
      </c>
      <c r="M382" s="42">
        <v>48</v>
      </c>
      <c r="N382" s="119">
        <f t="shared" si="11"/>
        <v>141.12</v>
      </c>
      <c r="R382" s="261" t="s">
        <v>2118</v>
      </c>
    </row>
    <row r="383" spans="1:18">
      <c r="A383" s="80">
        <v>43824</v>
      </c>
      <c r="B383" s="263">
        <v>842321</v>
      </c>
      <c r="C383" s="275" t="s">
        <v>1093</v>
      </c>
      <c r="D383" s="276" t="s">
        <v>2119</v>
      </c>
      <c r="E383" s="263">
        <v>66</v>
      </c>
      <c r="F383" s="276" t="s">
        <v>20</v>
      </c>
      <c r="G383" s="276" t="s">
        <v>2120</v>
      </c>
      <c r="H383" s="91" t="s">
        <v>2115</v>
      </c>
      <c r="I383" s="261" t="s">
        <v>2120</v>
      </c>
      <c r="J383" s="204" t="s">
        <v>926</v>
      </c>
      <c r="K383" s="42">
        <v>4</v>
      </c>
      <c r="L383" s="42">
        <v>0.32800000000000001</v>
      </c>
      <c r="M383" s="42">
        <v>48</v>
      </c>
      <c r="N383" s="119">
        <f t="shared" si="11"/>
        <v>15.744</v>
      </c>
      <c r="R383" s="261"/>
    </row>
    <row r="384" spans="1:18">
      <c r="A384" s="80">
        <v>43824</v>
      </c>
      <c r="B384" s="263">
        <v>1256558</v>
      </c>
      <c r="C384" s="275" t="s">
        <v>1093</v>
      </c>
      <c r="D384" s="276" t="s">
        <v>2121</v>
      </c>
      <c r="E384" s="263">
        <v>56</v>
      </c>
      <c r="F384" s="76" t="s">
        <v>41</v>
      </c>
      <c r="G384" s="276" t="s">
        <v>2122</v>
      </c>
      <c r="H384" s="91" t="s">
        <v>2115</v>
      </c>
      <c r="I384" s="261" t="s">
        <v>2122</v>
      </c>
      <c r="J384" s="204" t="s">
        <v>926</v>
      </c>
      <c r="K384" s="42">
        <v>4</v>
      </c>
      <c r="L384" s="42">
        <v>0.69399999999999995</v>
      </c>
      <c r="M384" s="42">
        <v>48</v>
      </c>
      <c r="N384" s="119">
        <f t="shared" si="11"/>
        <v>33.311999999999998</v>
      </c>
      <c r="R384" s="261"/>
    </row>
    <row r="385" spans="1:14">
      <c r="A385" s="80">
        <v>43824</v>
      </c>
      <c r="B385" s="263">
        <v>1256303</v>
      </c>
      <c r="C385" s="275" t="s">
        <v>1093</v>
      </c>
      <c r="D385" s="276" t="s">
        <v>2123</v>
      </c>
      <c r="E385" s="263">
        <v>54</v>
      </c>
      <c r="F385" s="276" t="s">
        <v>20</v>
      </c>
      <c r="G385" s="276" t="s">
        <v>2124</v>
      </c>
      <c r="H385" s="91" t="s">
        <v>2115</v>
      </c>
      <c r="I385" s="261" t="s">
        <v>2124</v>
      </c>
      <c r="J385" s="204" t="s">
        <v>926</v>
      </c>
      <c r="K385" s="42">
        <v>3</v>
      </c>
      <c r="L385" s="42">
        <v>0.36199999999999999</v>
      </c>
      <c r="M385" s="42">
        <v>48</v>
      </c>
      <c r="N385" s="119">
        <f t="shared" si="11"/>
        <v>17.375999999999998</v>
      </c>
    </row>
    <row r="386" spans="1:14">
      <c r="A386" s="80">
        <v>43824</v>
      </c>
      <c r="B386" s="263">
        <v>1256176</v>
      </c>
      <c r="C386" s="275" t="s">
        <v>1093</v>
      </c>
      <c r="D386" s="276" t="s">
        <v>2125</v>
      </c>
      <c r="E386" s="263">
        <v>50</v>
      </c>
      <c r="F386" s="76" t="s">
        <v>20</v>
      </c>
      <c r="G386" s="276" t="s">
        <v>2126</v>
      </c>
      <c r="H386" s="91" t="s">
        <v>2115</v>
      </c>
      <c r="I386" s="261" t="s">
        <v>2126</v>
      </c>
      <c r="J386" s="204" t="s">
        <v>926</v>
      </c>
      <c r="K386" s="42">
        <v>3.5</v>
      </c>
      <c r="L386" s="42">
        <v>0.32800000000000001</v>
      </c>
      <c r="M386" s="42">
        <v>48</v>
      </c>
      <c r="N386" s="119">
        <f t="shared" si="11"/>
        <v>15.744</v>
      </c>
    </row>
    <row r="387" spans="1:14">
      <c r="A387" s="80">
        <v>43830</v>
      </c>
      <c r="B387" s="263">
        <v>1257796</v>
      </c>
      <c r="C387" s="275" t="s">
        <v>1093</v>
      </c>
      <c r="D387" s="276" t="s">
        <v>2127</v>
      </c>
      <c r="E387" s="263">
        <v>55</v>
      </c>
      <c r="F387" s="276" t="s">
        <v>20</v>
      </c>
      <c r="G387" s="276" t="s">
        <v>2128</v>
      </c>
      <c r="H387" s="91" t="s">
        <v>2115</v>
      </c>
      <c r="I387" s="261" t="s">
        <v>2128</v>
      </c>
      <c r="J387" s="204" t="s">
        <v>926</v>
      </c>
      <c r="K387" s="42">
        <v>4</v>
      </c>
      <c r="L387" s="42">
        <v>1.18</v>
      </c>
      <c r="M387" s="42">
        <v>48</v>
      </c>
      <c r="N387" s="119">
        <f t="shared" si="11"/>
        <v>56.64</v>
      </c>
    </row>
    <row r="388" spans="1:14">
      <c r="A388" s="80">
        <v>43830</v>
      </c>
      <c r="B388" s="263">
        <v>1257897</v>
      </c>
      <c r="C388" s="275" t="s">
        <v>1093</v>
      </c>
      <c r="D388" s="276" t="s">
        <v>2129</v>
      </c>
      <c r="E388" s="263">
        <v>40</v>
      </c>
      <c r="F388" s="76" t="s">
        <v>41</v>
      </c>
      <c r="G388" s="276" t="s">
        <v>2130</v>
      </c>
      <c r="H388" s="91" t="s">
        <v>2115</v>
      </c>
      <c r="I388" s="261" t="s">
        <v>2130</v>
      </c>
      <c r="J388" s="204" t="s">
        <v>926</v>
      </c>
      <c r="K388" s="42">
        <v>4</v>
      </c>
      <c r="L388" s="42">
        <v>0.436</v>
      </c>
      <c r="M388" s="42">
        <v>48</v>
      </c>
      <c r="N388" s="119">
        <f t="shared" si="11"/>
        <v>20.928000000000001</v>
      </c>
    </row>
    <row r="389" spans="1:14">
      <c r="A389" s="80">
        <v>43830</v>
      </c>
      <c r="B389" s="263">
        <v>1257787</v>
      </c>
      <c r="C389" s="275" t="s">
        <v>1093</v>
      </c>
      <c r="D389" s="276" t="s">
        <v>2131</v>
      </c>
      <c r="E389" s="263">
        <v>46</v>
      </c>
      <c r="F389" s="276" t="s">
        <v>41</v>
      </c>
      <c r="G389" s="276" t="s">
        <v>2132</v>
      </c>
      <c r="H389" s="91" t="s">
        <v>2115</v>
      </c>
      <c r="I389" s="261" t="s">
        <v>2132</v>
      </c>
      <c r="J389" s="204" t="s">
        <v>926</v>
      </c>
      <c r="K389" s="42">
        <v>4</v>
      </c>
      <c r="L389" s="42">
        <v>1.41</v>
      </c>
      <c r="M389" s="42">
        <v>48</v>
      </c>
      <c r="N389" s="119">
        <f t="shared" si="11"/>
        <v>67.679999999999993</v>
      </c>
    </row>
    <row r="390" spans="1:14">
      <c r="A390" s="80">
        <v>43830</v>
      </c>
      <c r="B390" s="263">
        <v>1257894</v>
      </c>
      <c r="C390" s="275" t="s">
        <v>1093</v>
      </c>
      <c r="D390" s="276" t="s">
        <v>2133</v>
      </c>
      <c r="E390" s="263">
        <v>38</v>
      </c>
      <c r="F390" s="276" t="s">
        <v>41</v>
      </c>
      <c r="G390" s="276" t="s">
        <v>2134</v>
      </c>
      <c r="H390" s="91" t="s">
        <v>2115</v>
      </c>
      <c r="I390" s="261" t="s">
        <v>2134</v>
      </c>
      <c r="J390" s="204" t="s">
        <v>926</v>
      </c>
      <c r="K390" s="42">
        <v>4</v>
      </c>
      <c r="L390" s="42">
        <v>0.49199999999999999</v>
      </c>
      <c r="M390" s="42">
        <v>48</v>
      </c>
      <c r="N390" s="119">
        <f t="shared" si="11"/>
        <v>23.616</v>
      </c>
    </row>
    <row r="391" spans="1:14">
      <c r="A391" s="80">
        <v>43830</v>
      </c>
      <c r="B391" s="263">
        <v>1257889</v>
      </c>
      <c r="C391" s="275" t="s">
        <v>1093</v>
      </c>
      <c r="D391" s="276" t="s">
        <v>2135</v>
      </c>
      <c r="E391" s="263">
        <v>56</v>
      </c>
      <c r="F391" s="76" t="s">
        <v>20</v>
      </c>
      <c r="G391" s="276" t="s">
        <v>2136</v>
      </c>
      <c r="H391" s="91" t="s">
        <v>2115</v>
      </c>
      <c r="I391" s="261" t="s">
        <v>2136</v>
      </c>
      <c r="J391" s="204" t="s">
        <v>926</v>
      </c>
      <c r="K391" s="42">
        <v>3.8</v>
      </c>
      <c r="L391" s="42">
        <v>0.438</v>
      </c>
      <c r="M391" s="42">
        <v>48</v>
      </c>
      <c r="N391" s="119">
        <f t="shared" si="11"/>
        <v>21.024000000000001</v>
      </c>
    </row>
    <row r="392" spans="1:14">
      <c r="A392" s="80">
        <v>43830</v>
      </c>
      <c r="B392" s="263">
        <v>1257935</v>
      </c>
      <c r="C392" s="275" t="s">
        <v>1093</v>
      </c>
      <c r="D392" s="276" t="s">
        <v>2137</v>
      </c>
      <c r="E392" s="263">
        <v>50</v>
      </c>
      <c r="F392" s="276" t="s">
        <v>20</v>
      </c>
      <c r="G392" s="276" t="s">
        <v>2138</v>
      </c>
      <c r="H392" s="91" t="s">
        <v>2115</v>
      </c>
      <c r="I392" s="261" t="s">
        <v>2138</v>
      </c>
      <c r="J392" s="204" t="s">
        <v>926</v>
      </c>
      <c r="K392" s="42">
        <v>4</v>
      </c>
      <c r="L392" s="42">
        <v>0.34399999999999997</v>
      </c>
      <c r="M392" s="42">
        <v>48</v>
      </c>
      <c r="N392" s="119">
        <f t="shared" si="11"/>
        <v>16.512</v>
      </c>
    </row>
    <row r="393" spans="1:14">
      <c r="A393" s="80">
        <v>43830</v>
      </c>
      <c r="B393" s="263">
        <v>1257853</v>
      </c>
      <c r="C393" s="275" t="s">
        <v>1093</v>
      </c>
      <c r="D393" s="276" t="s">
        <v>2139</v>
      </c>
      <c r="E393" s="263">
        <v>46</v>
      </c>
      <c r="F393" s="276" t="s">
        <v>20</v>
      </c>
      <c r="G393" s="276" t="s">
        <v>2140</v>
      </c>
      <c r="H393" s="91" t="s">
        <v>2115</v>
      </c>
      <c r="I393" s="261" t="s">
        <v>2140</v>
      </c>
      <c r="J393" s="204" t="s">
        <v>926</v>
      </c>
      <c r="K393" s="42">
        <v>4</v>
      </c>
      <c r="L393" s="42">
        <v>0.19600000000000001</v>
      </c>
      <c r="M393" s="42">
        <v>48</v>
      </c>
      <c r="N393" s="119">
        <f t="shared" si="11"/>
        <v>9.4080000000000013</v>
      </c>
    </row>
    <row r="394" spans="1:14">
      <c r="A394" s="80">
        <v>43830</v>
      </c>
      <c r="B394" s="263">
        <v>1257895</v>
      </c>
      <c r="C394" s="275" t="s">
        <v>1093</v>
      </c>
      <c r="D394" s="276" t="s">
        <v>2141</v>
      </c>
      <c r="E394" s="263">
        <v>56</v>
      </c>
      <c r="F394" s="76" t="s">
        <v>20</v>
      </c>
      <c r="G394" s="276" t="s">
        <v>2142</v>
      </c>
      <c r="H394" s="91" t="s">
        <v>2115</v>
      </c>
      <c r="I394" s="261" t="s">
        <v>2142</v>
      </c>
      <c r="J394" s="204" t="s">
        <v>926</v>
      </c>
      <c r="K394" s="42">
        <v>4</v>
      </c>
      <c r="L394" s="42">
        <v>3.48</v>
      </c>
      <c r="M394" s="42">
        <v>48</v>
      </c>
      <c r="N394" s="119">
        <f t="shared" si="11"/>
        <v>167.04</v>
      </c>
    </row>
    <row r="395" spans="1:14">
      <c r="A395" s="80">
        <v>43832</v>
      </c>
      <c r="B395" s="263">
        <v>143813</v>
      </c>
      <c r="C395" s="275" t="s">
        <v>1093</v>
      </c>
      <c r="D395" s="263" t="s">
        <v>2143</v>
      </c>
      <c r="E395" s="263"/>
      <c r="F395" s="276"/>
      <c r="G395" s="276" t="s">
        <v>2144</v>
      </c>
      <c r="H395" s="91" t="s">
        <v>2115</v>
      </c>
      <c r="I395" s="261" t="s">
        <v>2144</v>
      </c>
      <c r="J395" s="204" t="s">
        <v>926</v>
      </c>
      <c r="K395" s="42">
        <v>4</v>
      </c>
      <c r="L395" s="42">
        <v>2.12</v>
      </c>
      <c r="M395" s="42">
        <v>48</v>
      </c>
      <c r="N395" s="119">
        <f t="shared" si="11"/>
        <v>101.76</v>
      </c>
    </row>
    <row r="396" spans="1:14">
      <c r="A396" s="80">
        <v>43832</v>
      </c>
      <c r="B396" s="263">
        <v>1258134</v>
      </c>
      <c r="C396" s="275" t="s">
        <v>1093</v>
      </c>
      <c r="D396" s="263" t="s">
        <v>2145</v>
      </c>
      <c r="E396" s="263">
        <v>64</v>
      </c>
      <c r="F396" s="276" t="s">
        <v>20</v>
      </c>
      <c r="G396" s="276" t="s">
        <v>2146</v>
      </c>
      <c r="H396" s="91" t="s">
        <v>2115</v>
      </c>
      <c r="I396" s="261" t="s">
        <v>2146</v>
      </c>
      <c r="J396" s="204" t="s">
        <v>926</v>
      </c>
      <c r="K396" s="42">
        <v>4</v>
      </c>
      <c r="L396" s="42">
        <v>0.59399999999999997</v>
      </c>
      <c r="M396" s="42">
        <v>48</v>
      </c>
      <c r="N396" s="119">
        <f t="shared" si="11"/>
        <v>28.512</v>
      </c>
    </row>
    <row r="397" spans="1:14">
      <c r="A397" s="80">
        <v>43832</v>
      </c>
      <c r="B397" s="263">
        <v>1258101</v>
      </c>
      <c r="C397" s="275" t="s">
        <v>1093</v>
      </c>
      <c r="D397" s="263" t="s">
        <v>2147</v>
      </c>
      <c r="E397" s="263">
        <v>44</v>
      </c>
      <c r="F397" s="76" t="s">
        <v>20</v>
      </c>
      <c r="G397" s="276" t="s">
        <v>2148</v>
      </c>
      <c r="H397" s="91" t="s">
        <v>2115</v>
      </c>
      <c r="I397" s="261" t="s">
        <v>2148</v>
      </c>
      <c r="J397" s="204" t="s">
        <v>926</v>
      </c>
      <c r="K397" s="42">
        <v>4</v>
      </c>
      <c r="L397" s="42">
        <v>0.38400000000000001</v>
      </c>
      <c r="M397" s="42">
        <v>48</v>
      </c>
      <c r="N397" s="119">
        <f t="shared" ref="N397:N427" si="12">L:L*M:M</f>
        <v>18.432000000000002</v>
      </c>
    </row>
    <row r="398" spans="1:14">
      <c r="A398" s="80">
        <v>43832</v>
      </c>
      <c r="B398" s="263">
        <v>1258156</v>
      </c>
      <c r="C398" s="275" t="s">
        <v>1093</v>
      </c>
      <c r="D398" s="263" t="s">
        <v>2149</v>
      </c>
      <c r="E398" s="263">
        <v>38</v>
      </c>
      <c r="F398" s="76" t="s">
        <v>41</v>
      </c>
      <c r="G398" s="276" t="s">
        <v>2150</v>
      </c>
      <c r="H398" s="91" t="s">
        <v>2115</v>
      </c>
      <c r="I398" s="261" t="s">
        <v>2150</v>
      </c>
      <c r="J398" s="204" t="s">
        <v>926</v>
      </c>
      <c r="K398" s="42">
        <v>4</v>
      </c>
      <c r="L398" s="42">
        <v>0.98599999999999999</v>
      </c>
      <c r="M398" s="42">
        <v>48</v>
      </c>
      <c r="N398" s="119">
        <f t="shared" si="12"/>
        <v>47.328000000000003</v>
      </c>
    </row>
    <row r="399" spans="1:14">
      <c r="A399" s="80">
        <v>43832</v>
      </c>
      <c r="B399" s="263">
        <v>1257789</v>
      </c>
      <c r="C399" s="275" t="s">
        <v>1093</v>
      </c>
      <c r="D399" s="263" t="s">
        <v>2151</v>
      </c>
      <c r="E399" s="263">
        <v>37</v>
      </c>
      <c r="F399" s="276" t="s">
        <v>41</v>
      </c>
      <c r="G399" s="276" t="s">
        <v>2152</v>
      </c>
      <c r="H399" s="91" t="s">
        <v>2115</v>
      </c>
      <c r="I399" s="261" t="s">
        <v>2152</v>
      </c>
      <c r="J399" s="204" t="s">
        <v>926</v>
      </c>
      <c r="K399" s="42">
        <v>4</v>
      </c>
      <c r="L399" s="42">
        <v>1.87</v>
      </c>
      <c r="M399" s="42">
        <v>48</v>
      </c>
      <c r="N399" s="119">
        <f t="shared" si="12"/>
        <v>89.76</v>
      </c>
    </row>
    <row r="400" spans="1:14">
      <c r="A400" s="80">
        <v>43832</v>
      </c>
      <c r="B400" s="263">
        <v>1258137</v>
      </c>
      <c r="C400" s="275" t="s">
        <v>1093</v>
      </c>
      <c r="D400" s="263" t="s">
        <v>2153</v>
      </c>
      <c r="E400" s="263">
        <v>61</v>
      </c>
      <c r="F400" s="276" t="s">
        <v>20</v>
      </c>
      <c r="G400" s="276" t="s">
        <v>2154</v>
      </c>
      <c r="H400" s="91" t="s">
        <v>2115</v>
      </c>
      <c r="I400" s="261" t="s">
        <v>2154</v>
      </c>
      <c r="J400" s="204" t="s">
        <v>926</v>
      </c>
      <c r="K400" s="42">
        <v>3.2</v>
      </c>
      <c r="L400" s="42">
        <v>0.312</v>
      </c>
      <c r="M400" s="42">
        <v>48</v>
      </c>
      <c r="N400" s="119">
        <f t="shared" si="12"/>
        <v>14.975999999999999</v>
      </c>
    </row>
    <row r="401" spans="1:18">
      <c r="A401" s="80">
        <v>43832</v>
      </c>
      <c r="B401" s="263">
        <v>1258048</v>
      </c>
      <c r="C401" s="275" t="s">
        <v>1093</v>
      </c>
      <c r="D401" s="263" t="s">
        <v>2155</v>
      </c>
      <c r="E401" s="263">
        <v>73</v>
      </c>
      <c r="F401" s="76" t="s">
        <v>20</v>
      </c>
      <c r="G401" s="276" t="s">
        <v>2156</v>
      </c>
      <c r="H401" s="91" t="s">
        <v>2115</v>
      </c>
      <c r="I401" s="261" t="s">
        <v>2156</v>
      </c>
      <c r="J401" s="204" t="s">
        <v>926</v>
      </c>
      <c r="K401" s="42">
        <v>3.5</v>
      </c>
      <c r="L401" s="42">
        <v>0.39400000000000002</v>
      </c>
      <c r="M401" s="42">
        <v>48</v>
      </c>
      <c r="N401" s="119">
        <f t="shared" si="12"/>
        <v>18.911999999999999</v>
      </c>
      <c r="R401" s="261"/>
    </row>
    <row r="402" spans="1:18">
      <c r="A402" s="80">
        <v>43833</v>
      </c>
      <c r="B402" s="263">
        <v>1258522</v>
      </c>
      <c r="C402" s="275" t="s">
        <v>1093</v>
      </c>
      <c r="D402" s="263" t="s">
        <v>2157</v>
      </c>
      <c r="E402" s="263">
        <v>35</v>
      </c>
      <c r="F402" s="76" t="s">
        <v>20</v>
      </c>
      <c r="G402" s="276" t="s">
        <v>2158</v>
      </c>
      <c r="H402" s="91" t="s">
        <v>2115</v>
      </c>
      <c r="I402" s="261" t="s">
        <v>2158</v>
      </c>
      <c r="J402" s="204" t="s">
        <v>926</v>
      </c>
      <c r="K402" s="42">
        <v>3.1</v>
      </c>
      <c r="L402" s="42">
        <v>0.16600000000000001</v>
      </c>
      <c r="M402" s="42">
        <v>48</v>
      </c>
      <c r="N402" s="119">
        <f t="shared" si="12"/>
        <v>7.968</v>
      </c>
      <c r="R402" s="261"/>
    </row>
    <row r="403" spans="1:18">
      <c r="A403" s="80">
        <v>43833</v>
      </c>
      <c r="B403" s="263">
        <v>1258571</v>
      </c>
      <c r="C403" s="275" t="s">
        <v>1093</v>
      </c>
      <c r="D403" s="263" t="s">
        <v>2159</v>
      </c>
      <c r="E403" s="263">
        <v>66</v>
      </c>
      <c r="F403" s="76" t="s">
        <v>20</v>
      </c>
      <c r="G403" s="276" t="s">
        <v>2160</v>
      </c>
      <c r="H403" s="91" t="s">
        <v>2115</v>
      </c>
      <c r="I403" s="261" t="s">
        <v>2160</v>
      </c>
      <c r="J403" s="204" t="s">
        <v>926</v>
      </c>
      <c r="K403" s="42">
        <v>4</v>
      </c>
      <c r="L403" s="42" t="s">
        <v>2161</v>
      </c>
      <c r="N403" s="119" t="e">
        <f t="shared" si="12"/>
        <v>#VALUE!</v>
      </c>
      <c r="R403" s="261"/>
    </row>
    <row r="404" spans="1:18">
      <c r="A404" s="80">
        <v>43837</v>
      </c>
      <c r="B404" s="263">
        <v>1259094</v>
      </c>
      <c r="C404" s="275" t="s">
        <v>1093</v>
      </c>
      <c r="D404" s="263" t="s">
        <v>2162</v>
      </c>
      <c r="E404" s="263">
        <v>52</v>
      </c>
      <c r="F404" s="76" t="s">
        <v>20</v>
      </c>
      <c r="G404" s="276" t="s">
        <v>2163</v>
      </c>
      <c r="H404" s="91" t="s">
        <v>2115</v>
      </c>
      <c r="I404" s="261" t="s">
        <v>2163</v>
      </c>
      <c r="J404" s="204" t="s">
        <v>926</v>
      </c>
      <c r="K404" s="42">
        <v>3.8</v>
      </c>
      <c r="L404" s="42">
        <v>0.23599999999999999</v>
      </c>
      <c r="M404" s="42">
        <v>48</v>
      </c>
      <c r="N404" s="119">
        <f t="shared" si="12"/>
        <v>11.327999999999999</v>
      </c>
      <c r="R404" s="261"/>
    </row>
    <row r="405" spans="1:18">
      <c r="A405" s="80">
        <v>43837</v>
      </c>
      <c r="B405" s="263">
        <v>1259189</v>
      </c>
      <c r="C405" s="275" t="s">
        <v>1093</v>
      </c>
      <c r="D405" s="263" t="s">
        <v>2164</v>
      </c>
      <c r="E405" s="263">
        <v>70</v>
      </c>
      <c r="F405" s="76" t="s">
        <v>20</v>
      </c>
      <c r="G405" s="276" t="s">
        <v>2165</v>
      </c>
      <c r="H405" s="91" t="s">
        <v>2115</v>
      </c>
      <c r="I405" s="261" t="s">
        <v>2165</v>
      </c>
      <c r="J405" s="204" t="s">
        <v>926</v>
      </c>
      <c r="K405" s="42">
        <v>4</v>
      </c>
      <c r="L405" s="42">
        <v>0.68400000000000005</v>
      </c>
      <c r="M405" s="42">
        <v>48</v>
      </c>
      <c r="N405" s="119">
        <f t="shared" si="12"/>
        <v>32.832000000000001</v>
      </c>
      <c r="R405" s="261"/>
    </row>
    <row r="406" spans="1:18">
      <c r="A406" s="80">
        <v>43837</v>
      </c>
      <c r="B406" s="263">
        <v>1259261</v>
      </c>
      <c r="C406" s="275" t="s">
        <v>1093</v>
      </c>
      <c r="D406" s="263" t="s">
        <v>2166</v>
      </c>
      <c r="E406" s="263">
        <v>67</v>
      </c>
      <c r="F406" s="76" t="s">
        <v>20</v>
      </c>
      <c r="G406" s="276" t="s">
        <v>2167</v>
      </c>
      <c r="H406" s="91" t="s">
        <v>2115</v>
      </c>
      <c r="I406" s="261" t="s">
        <v>2167</v>
      </c>
      <c r="J406" s="204" t="s">
        <v>926</v>
      </c>
      <c r="K406" s="42">
        <v>3.2</v>
      </c>
      <c r="L406" s="42">
        <v>0.184</v>
      </c>
      <c r="M406" s="42">
        <v>48</v>
      </c>
      <c r="N406" s="119">
        <f t="shared" si="12"/>
        <v>8.8320000000000007</v>
      </c>
      <c r="R406" s="261"/>
    </row>
    <row r="407" spans="1:18">
      <c r="A407" s="80">
        <v>43837</v>
      </c>
      <c r="B407" s="263">
        <v>1248606</v>
      </c>
      <c r="C407" s="275" t="s">
        <v>1093</v>
      </c>
      <c r="D407" s="263" t="s">
        <v>2168</v>
      </c>
      <c r="E407" s="263">
        <v>53</v>
      </c>
      <c r="F407" s="76" t="s">
        <v>20</v>
      </c>
      <c r="G407" s="276" t="s">
        <v>2169</v>
      </c>
      <c r="H407" s="91" t="s">
        <v>2115</v>
      </c>
      <c r="I407" s="261" t="s">
        <v>2169</v>
      </c>
      <c r="J407" s="204" t="s">
        <v>926</v>
      </c>
      <c r="K407" s="42">
        <v>4</v>
      </c>
      <c r="L407" s="42">
        <v>0.502</v>
      </c>
      <c r="M407" s="42">
        <v>48</v>
      </c>
      <c r="N407" s="119">
        <f t="shared" si="12"/>
        <v>24.096</v>
      </c>
      <c r="R407" s="261"/>
    </row>
    <row r="408" spans="1:18">
      <c r="A408" s="80">
        <v>43837</v>
      </c>
      <c r="B408" s="263"/>
      <c r="C408" s="275" t="s">
        <v>1093</v>
      </c>
      <c r="D408" s="263" t="s">
        <v>2170</v>
      </c>
      <c r="E408" s="263"/>
      <c r="F408" s="76"/>
      <c r="G408" s="276" t="s">
        <v>2171</v>
      </c>
      <c r="H408" s="91" t="s">
        <v>2115</v>
      </c>
      <c r="I408" s="261" t="s">
        <v>2171</v>
      </c>
      <c r="J408" s="204" t="s">
        <v>926</v>
      </c>
      <c r="K408" s="42">
        <v>2.8</v>
      </c>
      <c r="L408" s="42">
        <v>0.69199999999999995</v>
      </c>
      <c r="M408" s="42">
        <v>48</v>
      </c>
      <c r="N408" s="119">
        <f t="shared" si="12"/>
        <v>33.215999999999994</v>
      </c>
      <c r="R408" s="261"/>
    </row>
    <row r="409" spans="1:18">
      <c r="A409" s="80">
        <v>43837</v>
      </c>
      <c r="B409" s="263"/>
      <c r="C409" s="275" t="s">
        <v>1093</v>
      </c>
      <c r="D409" s="263" t="s">
        <v>2172</v>
      </c>
      <c r="E409" s="263"/>
      <c r="F409" s="76"/>
      <c r="G409" s="276" t="s">
        <v>2173</v>
      </c>
      <c r="H409" s="91" t="s">
        <v>2115</v>
      </c>
      <c r="I409" s="261" t="s">
        <v>2173</v>
      </c>
      <c r="J409" s="204" t="s">
        <v>926</v>
      </c>
      <c r="K409" s="42">
        <v>4</v>
      </c>
      <c r="L409" s="309">
        <v>3.86</v>
      </c>
      <c r="M409" s="42">
        <v>48</v>
      </c>
      <c r="N409" s="119">
        <f t="shared" si="12"/>
        <v>185.28</v>
      </c>
      <c r="R409" s="261" t="s">
        <v>2118</v>
      </c>
    </row>
    <row r="410" spans="1:18">
      <c r="A410" s="80">
        <v>43838</v>
      </c>
      <c r="B410" s="263">
        <v>145319</v>
      </c>
      <c r="C410" s="275" t="s">
        <v>1093</v>
      </c>
      <c r="D410" s="263" t="s">
        <v>2174</v>
      </c>
      <c r="E410" s="263"/>
      <c r="F410" s="76"/>
      <c r="G410" s="276" t="s">
        <v>2175</v>
      </c>
      <c r="H410" s="91" t="s">
        <v>2115</v>
      </c>
      <c r="I410" s="261" t="s">
        <v>2175</v>
      </c>
      <c r="J410" s="204" t="s">
        <v>926</v>
      </c>
      <c r="K410" s="42">
        <v>4</v>
      </c>
      <c r="L410" s="42">
        <v>0.61599999999999999</v>
      </c>
      <c r="M410" s="42">
        <v>48</v>
      </c>
      <c r="N410" s="119">
        <f t="shared" si="12"/>
        <v>29.567999999999998</v>
      </c>
      <c r="R410" s="261"/>
    </row>
    <row r="411" spans="1:18">
      <c r="A411" s="80">
        <v>43838</v>
      </c>
      <c r="B411" s="263">
        <v>1259147</v>
      </c>
      <c r="C411" s="275" t="s">
        <v>1093</v>
      </c>
      <c r="D411" s="263" t="s">
        <v>2176</v>
      </c>
      <c r="E411" s="263">
        <v>70</v>
      </c>
      <c r="F411" s="76" t="s">
        <v>20</v>
      </c>
      <c r="G411" s="276" t="s">
        <v>2177</v>
      </c>
      <c r="H411" s="91" t="s">
        <v>2115</v>
      </c>
      <c r="I411" s="261" t="s">
        <v>2177</v>
      </c>
      <c r="J411" s="204" t="s">
        <v>926</v>
      </c>
      <c r="K411" s="42">
        <v>4</v>
      </c>
      <c r="L411" s="42">
        <v>0.48</v>
      </c>
      <c r="M411" s="42">
        <v>48</v>
      </c>
      <c r="N411" s="119">
        <f t="shared" si="12"/>
        <v>23.04</v>
      </c>
      <c r="R411" s="261"/>
    </row>
    <row r="412" spans="1:18">
      <c r="A412" s="80">
        <v>43838</v>
      </c>
      <c r="B412" s="263">
        <v>1259439</v>
      </c>
      <c r="C412" s="275" t="s">
        <v>1093</v>
      </c>
      <c r="D412" s="263" t="s">
        <v>2178</v>
      </c>
      <c r="E412" s="263">
        <v>59</v>
      </c>
      <c r="F412" s="76" t="s">
        <v>20</v>
      </c>
      <c r="G412" s="276" t="s">
        <v>2179</v>
      </c>
      <c r="H412" s="91" t="s">
        <v>2115</v>
      </c>
      <c r="I412" s="261" t="s">
        <v>2179</v>
      </c>
      <c r="J412" s="204" t="s">
        <v>926</v>
      </c>
      <c r="K412" s="42">
        <v>3.5</v>
      </c>
      <c r="L412" s="309">
        <v>7.88</v>
      </c>
      <c r="M412" s="42">
        <v>48</v>
      </c>
      <c r="N412" s="119">
        <f t="shared" si="12"/>
        <v>378.24</v>
      </c>
      <c r="R412" s="261" t="s">
        <v>2118</v>
      </c>
    </row>
    <row r="413" spans="1:18">
      <c r="A413" s="80">
        <v>43838</v>
      </c>
      <c r="B413" s="263">
        <v>1223731</v>
      </c>
      <c r="C413" s="275" t="s">
        <v>1093</v>
      </c>
      <c r="D413" s="263" t="s">
        <v>2180</v>
      </c>
      <c r="E413" s="263">
        <v>71</v>
      </c>
      <c r="F413" s="76" t="s">
        <v>20</v>
      </c>
      <c r="G413" s="276" t="s">
        <v>2181</v>
      </c>
      <c r="H413" s="91" t="s">
        <v>2115</v>
      </c>
      <c r="I413" s="261" t="s">
        <v>2181</v>
      </c>
      <c r="J413" s="204" t="s">
        <v>926</v>
      </c>
      <c r="K413" s="42">
        <v>3</v>
      </c>
      <c r="L413" s="42">
        <v>1.9</v>
      </c>
      <c r="M413" s="42">
        <v>48</v>
      </c>
      <c r="N413" s="119">
        <f t="shared" si="12"/>
        <v>91.199999999999989</v>
      </c>
      <c r="R413" s="261"/>
    </row>
    <row r="414" spans="1:18">
      <c r="A414" s="80">
        <v>43838</v>
      </c>
      <c r="B414" s="263">
        <v>1259499</v>
      </c>
      <c r="C414" s="275" t="s">
        <v>1093</v>
      </c>
      <c r="D414" s="263" t="s">
        <v>2182</v>
      </c>
      <c r="E414" s="263">
        <v>67</v>
      </c>
      <c r="F414" s="76" t="s">
        <v>20</v>
      </c>
      <c r="G414" s="276" t="s">
        <v>2183</v>
      </c>
      <c r="H414" s="91" t="s">
        <v>2115</v>
      </c>
      <c r="I414" s="261" t="s">
        <v>2183</v>
      </c>
      <c r="J414" s="204" t="s">
        <v>926</v>
      </c>
      <c r="K414" s="42">
        <v>3</v>
      </c>
      <c r="L414" s="42">
        <v>0.20599999999999999</v>
      </c>
      <c r="M414" s="42">
        <v>48</v>
      </c>
      <c r="N414" s="119">
        <f t="shared" si="12"/>
        <v>9.8879999999999999</v>
      </c>
      <c r="R414" s="261"/>
    </row>
    <row r="415" spans="1:18">
      <c r="A415" s="80">
        <v>43839</v>
      </c>
      <c r="B415" s="263">
        <v>1259560</v>
      </c>
      <c r="C415" s="275" t="s">
        <v>1093</v>
      </c>
      <c r="D415" s="263" t="s">
        <v>2184</v>
      </c>
      <c r="E415" s="263">
        <v>51</v>
      </c>
      <c r="F415" s="76" t="s">
        <v>20</v>
      </c>
      <c r="G415" s="276" t="s">
        <v>2185</v>
      </c>
      <c r="H415" s="91" t="s">
        <v>2115</v>
      </c>
      <c r="I415" s="261" t="s">
        <v>2185</v>
      </c>
      <c r="J415" s="204" t="s">
        <v>926</v>
      </c>
      <c r="K415" s="42">
        <v>4</v>
      </c>
      <c r="L415" s="42">
        <v>0.38200000000000001</v>
      </c>
      <c r="M415" s="42">
        <v>48</v>
      </c>
      <c r="N415" s="119">
        <f t="shared" si="12"/>
        <v>18.335999999999999</v>
      </c>
      <c r="R415" s="261"/>
    </row>
    <row r="416" spans="1:18">
      <c r="A416" s="80">
        <v>43839</v>
      </c>
      <c r="B416" s="263">
        <v>1259863</v>
      </c>
      <c r="C416" s="275" t="s">
        <v>1093</v>
      </c>
      <c r="D416" s="263" t="s">
        <v>2186</v>
      </c>
      <c r="E416" s="263">
        <v>67</v>
      </c>
      <c r="F416" s="76" t="s">
        <v>20</v>
      </c>
      <c r="G416" s="276" t="s">
        <v>2187</v>
      </c>
      <c r="H416" s="91" t="s">
        <v>2115</v>
      </c>
      <c r="I416" s="261" t="s">
        <v>2187</v>
      </c>
      <c r="J416" s="204" t="s">
        <v>926</v>
      </c>
      <c r="K416" s="42">
        <v>4</v>
      </c>
      <c r="L416" s="42">
        <v>1.03</v>
      </c>
      <c r="M416" s="42">
        <v>48</v>
      </c>
      <c r="N416" s="119">
        <f t="shared" si="12"/>
        <v>49.44</v>
      </c>
      <c r="R416" s="261"/>
    </row>
    <row r="417" spans="1:18">
      <c r="A417" s="80">
        <v>43839</v>
      </c>
      <c r="B417" s="263">
        <v>1259632</v>
      </c>
      <c r="C417" s="275" t="s">
        <v>1093</v>
      </c>
      <c r="D417" s="263" t="s">
        <v>2188</v>
      </c>
      <c r="E417" s="263">
        <v>73</v>
      </c>
      <c r="F417" s="76" t="s">
        <v>20</v>
      </c>
      <c r="G417" s="276" t="s">
        <v>2189</v>
      </c>
      <c r="H417" s="91" t="s">
        <v>2115</v>
      </c>
      <c r="I417" s="261" t="s">
        <v>2189</v>
      </c>
      <c r="J417" s="204" t="s">
        <v>926</v>
      </c>
      <c r="K417" s="42">
        <v>4</v>
      </c>
      <c r="L417" s="42">
        <v>1.27</v>
      </c>
      <c r="M417" s="42">
        <v>48</v>
      </c>
      <c r="N417" s="119">
        <f t="shared" si="12"/>
        <v>60.96</v>
      </c>
      <c r="R417" s="261"/>
    </row>
    <row r="418" spans="1:18">
      <c r="A418" s="80">
        <v>43840</v>
      </c>
      <c r="B418" s="263">
        <v>1260000</v>
      </c>
      <c r="C418" s="275" t="s">
        <v>1093</v>
      </c>
      <c r="D418" s="263" t="s">
        <v>2190</v>
      </c>
      <c r="E418" s="263">
        <v>66</v>
      </c>
      <c r="F418" s="76" t="s">
        <v>20</v>
      </c>
      <c r="G418" s="276" t="s">
        <v>2191</v>
      </c>
      <c r="H418" s="91" t="s">
        <v>2115</v>
      </c>
      <c r="I418" s="261" t="s">
        <v>2191</v>
      </c>
      <c r="J418" s="204" t="s">
        <v>926</v>
      </c>
      <c r="K418" s="42">
        <v>4</v>
      </c>
      <c r="L418" s="42">
        <v>1.64</v>
      </c>
      <c r="M418" s="42">
        <v>48</v>
      </c>
      <c r="N418" s="119">
        <f t="shared" si="12"/>
        <v>78.72</v>
      </c>
      <c r="R418" s="261"/>
    </row>
    <row r="419" spans="1:18">
      <c r="A419" s="80">
        <v>43840</v>
      </c>
      <c r="B419" s="263">
        <v>1260078</v>
      </c>
      <c r="C419" s="275" t="s">
        <v>1093</v>
      </c>
      <c r="D419" s="263" t="s">
        <v>2192</v>
      </c>
      <c r="E419" s="263">
        <v>55</v>
      </c>
      <c r="F419" s="76" t="s">
        <v>20</v>
      </c>
      <c r="G419" s="276" t="s">
        <v>2193</v>
      </c>
      <c r="H419" s="91" t="s">
        <v>2115</v>
      </c>
      <c r="I419" s="261" t="s">
        <v>2193</v>
      </c>
      <c r="J419" s="204" t="s">
        <v>926</v>
      </c>
      <c r="K419" s="42">
        <v>4</v>
      </c>
      <c r="L419" s="42">
        <v>3.72</v>
      </c>
      <c r="M419" s="42">
        <v>48</v>
      </c>
      <c r="N419" s="119">
        <f t="shared" si="12"/>
        <v>178.56</v>
      </c>
      <c r="R419" s="261"/>
    </row>
    <row r="420" spans="1:18">
      <c r="A420" s="80">
        <v>43840</v>
      </c>
      <c r="B420" s="263">
        <v>1260060</v>
      </c>
      <c r="C420" s="275" t="s">
        <v>1093</v>
      </c>
      <c r="D420" s="263" t="s">
        <v>2194</v>
      </c>
      <c r="E420" s="263">
        <v>66</v>
      </c>
      <c r="F420" s="76" t="s">
        <v>20</v>
      </c>
      <c r="G420" s="276" t="s">
        <v>2195</v>
      </c>
      <c r="H420" s="91" t="s">
        <v>2115</v>
      </c>
      <c r="I420" s="261" t="s">
        <v>2195</v>
      </c>
      <c r="J420" s="204" t="s">
        <v>926</v>
      </c>
      <c r="K420" s="42">
        <v>4</v>
      </c>
      <c r="L420" s="42">
        <v>2.44</v>
      </c>
      <c r="M420" s="42">
        <v>48</v>
      </c>
      <c r="N420" s="119">
        <f t="shared" si="12"/>
        <v>117.12</v>
      </c>
      <c r="R420" s="261"/>
    </row>
    <row r="421" spans="1:18">
      <c r="A421" s="80">
        <v>43844</v>
      </c>
      <c r="B421" s="263">
        <v>1260610</v>
      </c>
      <c r="C421" s="275" t="s">
        <v>1093</v>
      </c>
      <c r="D421" s="263" t="s">
        <v>2196</v>
      </c>
      <c r="E421" s="263">
        <v>53</v>
      </c>
      <c r="F421" s="76" t="s">
        <v>20</v>
      </c>
      <c r="G421" s="276" t="s">
        <v>2197</v>
      </c>
      <c r="H421" s="91" t="s">
        <v>2115</v>
      </c>
      <c r="I421" s="261" t="s">
        <v>2197</v>
      </c>
      <c r="J421" s="204" t="s">
        <v>926</v>
      </c>
      <c r="K421" s="42">
        <v>4</v>
      </c>
      <c r="L421" s="42">
        <v>0.95</v>
      </c>
      <c r="M421" s="42">
        <v>48</v>
      </c>
      <c r="N421" s="119">
        <f t="shared" si="12"/>
        <v>45.599999999999994</v>
      </c>
      <c r="R421" s="261"/>
    </row>
    <row r="422" spans="1:18">
      <c r="A422" s="80">
        <v>43844</v>
      </c>
      <c r="B422" s="263">
        <v>1260926</v>
      </c>
      <c r="C422" s="275" t="s">
        <v>1093</v>
      </c>
      <c r="D422" s="263" t="s">
        <v>2198</v>
      </c>
      <c r="E422" s="263">
        <v>66</v>
      </c>
      <c r="F422" s="76" t="s">
        <v>41</v>
      </c>
      <c r="G422" s="276" t="s">
        <v>2199</v>
      </c>
      <c r="H422" s="91" t="s">
        <v>2115</v>
      </c>
      <c r="I422" s="261" t="s">
        <v>2199</v>
      </c>
      <c r="J422" s="204" t="s">
        <v>926</v>
      </c>
      <c r="K422" s="42">
        <v>4</v>
      </c>
      <c r="L422" s="42">
        <v>1.71</v>
      </c>
      <c r="M422" s="42">
        <v>48</v>
      </c>
      <c r="N422" s="119">
        <f t="shared" si="12"/>
        <v>82.08</v>
      </c>
      <c r="R422" s="261"/>
    </row>
    <row r="423" spans="1:18">
      <c r="A423" s="80">
        <v>43844</v>
      </c>
      <c r="B423" s="263">
        <v>1260775</v>
      </c>
      <c r="C423" s="275" t="s">
        <v>1093</v>
      </c>
      <c r="D423" s="263" t="s">
        <v>2200</v>
      </c>
      <c r="E423" s="263">
        <v>47</v>
      </c>
      <c r="F423" s="76" t="s">
        <v>20</v>
      </c>
      <c r="G423" s="276" t="s">
        <v>2201</v>
      </c>
      <c r="H423" s="91" t="s">
        <v>2115</v>
      </c>
      <c r="I423" s="261" t="s">
        <v>2201</v>
      </c>
      <c r="J423" s="204" t="s">
        <v>926</v>
      </c>
      <c r="K423" s="42">
        <v>4</v>
      </c>
      <c r="L423" s="42">
        <v>0.54600000000000004</v>
      </c>
      <c r="M423" s="42">
        <v>48</v>
      </c>
      <c r="N423" s="119">
        <f t="shared" si="12"/>
        <v>26.208000000000002</v>
      </c>
      <c r="R423" s="261"/>
    </row>
    <row r="424" spans="1:18">
      <c r="A424" s="80">
        <v>43844</v>
      </c>
      <c r="B424" s="263">
        <v>1260581</v>
      </c>
      <c r="C424" s="275" t="s">
        <v>1093</v>
      </c>
      <c r="D424" s="263" t="s">
        <v>2202</v>
      </c>
      <c r="E424" s="263">
        <v>49</v>
      </c>
      <c r="F424" s="76" t="s">
        <v>41</v>
      </c>
      <c r="G424" s="276" t="s">
        <v>2203</v>
      </c>
      <c r="H424" s="91" t="s">
        <v>2115</v>
      </c>
      <c r="I424" s="261" t="s">
        <v>2203</v>
      </c>
      <c r="J424" s="204" t="s">
        <v>926</v>
      </c>
      <c r="K424" s="42">
        <v>4</v>
      </c>
      <c r="L424" s="42">
        <v>0.72399999999999998</v>
      </c>
      <c r="M424" s="42">
        <v>48</v>
      </c>
      <c r="N424" s="119">
        <f t="shared" si="12"/>
        <v>34.751999999999995</v>
      </c>
      <c r="R424" s="261"/>
    </row>
    <row r="425" spans="1:18">
      <c r="A425" s="80">
        <v>43844</v>
      </c>
      <c r="B425" s="263">
        <v>1260896</v>
      </c>
      <c r="C425" s="275" t="s">
        <v>1093</v>
      </c>
      <c r="D425" s="263" t="s">
        <v>2204</v>
      </c>
      <c r="E425" s="263">
        <v>53</v>
      </c>
      <c r="F425" s="76" t="s">
        <v>41</v>
      </c>
      <c r="G425" s="276" t="s">
        <v>2205</v>
      </c>
      <c r="H425" s="91" t="s">
        <v>2115</v>
      </c>
      <c r="I425" s="261" t="s">
        <v>2205</v>
      </c>
      <c r="J425" s="204" t="s">
        <v>926</v>
      </c>
      <c r="K425" s="42">
        <v>4</v>
      </c>
      <c r="L425" s="42">
        <v>0.42399999999999999</v>
      </c>
      <c r="M425" s="42">
        <v>48</v>
      </c>
      <c r="N425" s="119">
        <f t="shared" si="12"/>
        <v>20.352</v>
      </c>
      <c r="R425" s="261"/>
    </row>
    <row r="426" spans="1:18">
      <c r="A426" s="261"/>
      <c r="B426" s="261"/>
      <c r="C426" s="261"/>
      <c r="D426" s="261"/>
      <c r="E426" s="261"/>
      <c r="F426" s="261"/>
      <c r="G426" s="276" t="s">
        <v>2206</v>
      </c>
      <c r="H426" s="261"/>
      <c r="I426" s="261"/>
      <c r="J426" s="204" t="s">
        <v>926</v>
      </c>
      <c r="K426" s="42">
        <v>3</v>
      </c>
      <c r="L426" s="309">
        <v>2.84</v>
      </c>
      <c r="M426" s="42">
        <v>48</v>
      </c>
      <c r="N426" s="119">
        <f t="shared" si="12"/>
        <v>136.32</v>
      </c>
      <c r="R426" s="261" t="s">
        <v>2118</v>
      </c>
    </row>
    <row r="427" spans="1:18">
      <c r="A427" s="261"/>
      <c r="B427" s="261"/>
      <c r="C427" s="261"/>
      <c r="D427" s="261"/>
      <c r="E427" s="261"/>
      <c r="F427" s="261"/>
      <c r="G427" s="276" t="s">
        <v>2207</v>
      </c>
      <c r="H427" s="261"/>
      <c r="I427" s="261"/>
      <c r="J427" s="204" t="s">
        <v>926</v>
      </c>
      <c r="K427" s="42">
        <v>3</v>
      </c>
      <c r="L427" s="42">
        <v>1.77</v>
      </c>
      <c r="M427" s="42">
        <v>48</v>
      </c>
      <c r="N427" s="119">
        <f t="shared" si="12"/>
        <v>84.960000000000008</v>
      </c>
      <c r="R427" s="261"/>
    </row>
  </sheetData>
  <autoFilter ref="A1:X380" xr:uid="{00000000-0009-0000-0000-000002000000}"/>
  <sortState ref="A2:X214">
    <sortCondition ref="I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3"/>
  <sheetViews>
    <sheetView workbookViewId="0">
      <pane ySplit="1" topLeftCell="A94" activePane="bottomLeft" state="frozen"/>
      <selection pane="bottomLeft" activeCell="I117" sqref="I117"/>
    </sheetView>
  </sheetViews>
  <sheetFormatPr defaultRowHeight="14.25"/>
  <cols>
    <col min="1" max="1" width="11" customWidth="1"/>
    <col min="4" max="4" width="7.875" customWidth="1"/>
    <col min="5" max="5" width="7.25" customWidth="1"/>
    <col min="6" max="6" width="6.125" customWidth="1"/>
    <col min="7" max="7" width="12" customWidth="1"/>
    <col min="9" max="9" width="13.875" customWidth="1"/>
    <col min="10" max="10" width="11.75" customWidth="1"/>
    <col min="14" max="14" width="9" style="2"/>
  </cols>
  <sheetData>
    <row r="1" spans="1:16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8" t="s">
        <v>8</v>
      </c>
      <c r="H1" s="261" t="s">
        <v>9</v>
      </c>
      <c r="I1" s="32" t="s">
        <v>10</v>
      </c>
      <c r="J1" s="32" t="s">
        <v>11</v>
      </c>
      <c r="K1" s="261" t="s">
        <v>12</v>
      </c>
      <c r="L1" s="261" t="s">
        <v>13</v>
      </c>
      <c r="M1" s="250" t="s">
        <v>14</v>
      </c>
      <c r="N1" s="250" t="s">
        <v>15</v>
      </c>
      <c r="O1" s="261" t="s">
        <v>16</v>
      </c>
      <c r="P1" s="261" t="s">
        <v>17</v>
      </c>
    </row>
    <row r="2" spans="1:16" ht="15.75">
      <c r="A2" s="1">
        <v>43553</v>
      </c>
      <c r="B2" s="261"/>
      <c r="C2" s="261" t="s">
        <v>2208</v>
      </c>
      <c r="D2" s="261"/>
      <c r="E2" s="261" t="s">
        <v>41</v>
      </c>
      <c r="F2" s="261">
        <v>57</v>
      </c>
      <c r="G2" s="261" t="s">
        <v>2209</v>
      </c>
      <c r="H2" s="261" t="s">
        <v>1053</v>
      </c>
      <c r="I2" s="40" t="s">
        <v>2210</v>
      </c>
      <c r="J2" s="40">
        <v>4.5</v>
      </c>
      <c r="K2" s="261">
        <v>0.42799999999999999</v>
      </c>
      <c r="L2" s="261">
        <v>70</v>
      </c>
      <c r="M2" s="261">
        <v>29.96</v>
      </c>
      <c r="N2" s="250">
        <v>20</v>
      </c>
      <c r="O2" s="261">
        <v>10</v>
      </c>
      <c r="P2" s="261"/>
    </row>
    <row r="3" spans="1:16" ht="15.75">
      <c r="A3" s="1">
        <v>43553</v>
      </c>
      <c r="B3" s="261"/>
      <c r="C3" s="261" t="s">
        <v>2208</v>
      </c>
      <c r="D3" s="261"/>
      <c r="E3" s="261" t="s">
        <v>20</v>
      </c>
      <c r="F3" s="261">
        <v>73</v>
      </c>
      <c r="G3" s="261" t="s">
        <v>2211</v>
      </c>
      <c r="H3" s="261" t="s">
        <v>1053</v>
      </c>
      <c r="I3" s="40" t="s">
        <v>2212</v>
      </c>
      <c r="J3" s="40">
        <v>3.7</v>
      </c>
      <c r="K3" s="261">
        <v>0.59199999999999997</v>
      </c>
      <c r="L3" s="261">
        <v>70</v>
      </c>
      <c r="M3" s="261">
        <v>41.44</v>
      </c>
      <c r="N3" s="250">
        <v>31.44</v>
      </c>
      <c r="O3" s="261">
        <v>10</v>
      </c>
      <c r="P3" s="261"/>
    </row>
    <row r="4" spans="1:16" ht="15.75">
      <c r="A4" s="1">
        <v>43553</v>
      </c>
      <c r="B4" s="261"/>
      <c r="C4" s="261" t="s">
        <v>2208</v>
      </c>
      <c r="D4" s="261"/>
      <c r="E4" s="261" t="s">
        <v>41</v>
      </c>
      <c r="F4" s="261">
        <v>45</v>
      </c>
      <c r="G4" s="261" t="s">
        <v>2213</v>
      </c>
      <c r="H4" s="261" t="s">
        <v>1053</v>
      </c>
      <c r="I4" s="40" t="s">
        <v>2214</v>
      </c>
      <c r="J4" s="40">
        <v>5.3</v>
      </c>
      <c r="K4" s="261">
        <v>0.33400000000000002</v>
      </c>
      <c r="L4" s="261">
        <v>70</v>
      </c>
      <c r="M4" s="261">
        <v>23.38</v>
      </c>
      <c r="N4" s="250">
        <v>13.38</v>
      </c>
      <c r="O4" s="261">
        <v>10</v>
      </c>
      <c r="P4" s="261"/>
    </row>
    <row r="5" spans="1:16" ht="16.5" customHeight="1">
      <c r="A5" s="1">
        <v>43556</v>
      </c>
      <c r="B5" s="261"/>
      <c r="C5" s="261" t="s">
        <v>2208</v>
      </c>
      <c r="D5" s="261"/>
      <c r="E5" s="261" t="s">
        <v>20</v>
      </c>
      <c r="F5" s="261">
        <v>59</v>
      </c>
      <c r="G5" s="261" t="s">
        <v>2215</v>
      </c>
      <c r="H5" s="261" t="s">
        <v>1053</v>
      </c>
      <c r="I5" s="40" t="s">
        <v>2216</v>
      </c>
      <c r="J5" s="40">
        <v>4.3</v>
      </c>
      <c r="K5" s="261">
        <v>0.96</v>
      </c>
      <c r="L5" s="261">
        <v>70</v>
      </c>
      <c r="M5" s="261">
        <v>67.2</v>
      </c>
      <c r="N5" s="250">
        <v>40</v>
      </c>
      <c r="O5" s="261">
        <v>10</v>
      </c>
      <c r="P5" s="261"/>
    </row>
    <row r="6" spans="1:16" ht="15.75">
      <c r="A6" s="1">
        <v>43557</v>
      </c>
      <c r="B6" s="261"/>
      <c r="C6" s="261" t="s">
        <v>2208</v>
      </c>
      <c r="D6" s="261"/>
      <c r="E6" s="261" t="s">
        <v>20</v>
      </c>
      <c r="F6" s="261">
        <v>34</v>
      </c>
      <c r="G6" s="261" t="s">
        <v>2217</v>
      </c>
      <c r="H6" s="261" t="s">
        <v>1053</v>
      </c>
      <c r="I6" s="40" t="s">
        <v>2218</v>
      </c>
      <c r="J6" s="40">
        <v>4.3</v>
      </c>
      <c r="K6" s="261">
        <v>0.38200000000000001</v>
      </c>
      <c r="L6" s="261">
        <v>70</v>
      </c>
      <c r="M6" s="261">
        <v>26.74</v>
      </c>
      <c r="N6" s="250">
        <v>16.234999999999999</v>
      </c>
      <c r="O6" s="261"/>
      <c r="P6" s="261"/>
    </row>
    <row r="7" spans="1:16" ht="15.75">
      <c r="A7" s="1">
        <v>43557</v>
      </c>
      <c r="B7" s="261"/>
      <c r="C7" s="261" t="s">
        <v>2208</v>
      </c>
      <c r="D7" s="261"/>
      <c r="E7" s="261" t="s">
        <v>20</v>
      </c>
      <c r="F7" s="261">
        <v>24</v>
      </c>
      <c r="G7" s="261" t="s">
        <v>2219</v>
      </c>
      <c r="H7" s="261" t="s">
        <v>1053</v>
      </c>
      <c r="I7" s="40" t="s">
        <v>2220</v>
      </c>
      <c r="J7" s="40">
        <v>5.6</v>
      </c>
      <c r="K7" s="261">
        <v>0.39</v>
      </c>
      <c r="L7" s="261">
        <v>70</v>
      </c>
      <c r="M7" s="261">
        <v>27.3</v>
      </c>
      <c r="N7" s="250">
        <v>16.574999999999999</v>
      </c>
      <c r="O7" s="261"/>
      <c r="P7" s="261"/>
    </row>
    <row r="8" spans="1:16" ht="15.75">
      <c r="A8" s="1">
        <v>43557</v>
      </c>
      <c r="B8" s="261"/>
      <c r="C8" s="261" t="s">
        <v>2208</v>
      </c>
      <c r="D8" s="261"/>
      <c r="E8" s="261" t="s">
        <v>20</v>
      </c>
      <c r="F8" s="261">
        <v>48</v>
      </c>
      <c r="G8" s="261" t="s">
        <v>2221</v>
      </c>
      <c r="H8" s="261" t="s">
        <v>1053</v>
      </c>
      <c r="I8" s="40" t="s">
        <v>2222</v>
      </c>
      <c r="J8" s="40">
        <v>5.0999999999999996</v>
      </c>
      <c r="K8" s="261">
        <v>0.37</v>
      </c>
      <c r="L8" s="261">
        <v>70</v>
      </c>
      <c r="M8" s="261">
        <v>25.9</v>
      </c>
      <c r="N8" s="250">
        <v>15.725</v>
      </c>
      <c r="O8" s="261"/>
      <c r="P8" s="261"/>
    </row>
    <row r="9" spans="1:16" ht="15.75">
      <c r="A9" s="1">
        <v>43557</v>
      </c>
      <c r="B9" s="261"/>
      <c r="C9" s="261" t="s">
        <v>2208</v>
      </c>
      <c r="D9" s="261"/>
      <c r="E9" s="261" t="s">
        <v>41</v>
      </c>
      <c r="F9" s="261">
        <v>55</v>
      </c>
      <c r="G9" s="261" t="s">
        <v>2223</v>
      </c>
      <c r="H9" s="261" t="s">
        <v>1053</v>
      </c>
      <c r="I9" s="40" t="s">
        <v>2224</v>
      </c>
      <c r="J9" s="40">
        <v>4.5</v>
      </c>
      <c r="K9" s="261">
        <v>0.3</v>
      </c>
      <c r="L9" s="261">
        <v>70</v>
      </c>
      <c r="M9" s="261">
        <v>21</v>
      </c>
      <c r="N9" s="250">
        <v>11</v>
      </c>
      <c r="O9" s="261"/>
      <c r="P9" s="261"/>
    </row>
    <row r="10" spans="1:16" ht="15.75">
      <c r="A10" s="1">
        <v>43558</v>
      </c>
      <c r="B10" s="261"/>
      <c r="C10" s="261" t="s">
        <v>2208</v>
      </c>
      <c r="D10" s="261"/>
      <c r="E10" s="261" t="s">
        <v>20</v>
      </c>
      <c r="F10" s="261">
        <v>61</v>
      </c>
      <c r="G10" s="261" t="s">
        <v>2225</v>
      </c>
      <c r="H10" s="261" t="s">
        <v>1053</v>
      </c>
      <c r="I10" s="40" t="s">
        <v>2226</v>
      </c>
      <c r="J10" s="40">
        <v>5.3</v>
      </c>
      <c r="K10" s="261">
        <v>1.08</v>
      </c>
      <c r="L10" s="261">
        <v>70</v>
      </c>
      <c r="M10" s="261">
        <v>75.599999999999994</v>
      </c>
      <c r="N10" s="250">
        <v>30</v>
      </c>
      <c r="O10" s="261">
        <v>10</v>
      </c>
      <c r="P10" s="261"/>
    </row>
    <row r="11" spans="1:16" ht="15.75">
      <c r="A11" s="1">
        <v>43559</v>
      </c>
      <c r="B11" s="261"/>
      <c r="C11" s="261" t="s">
        <v>2208</v>
      </c>
      <c r="D11" s="261"/>
      <c r="E11" s="261" t="s">
        <v>20</v>
      </c>
      <c r="F11" s="261">
        <v>74</v>
      </c>
      <c r="G11" s="261" t="s">
        <v>2227</v>
      </c>
      <c r="H11" s="261" t="s">
        <v>1053</v>
      </c>
      <c r="I11" s="40" t="s">
        <v>2228</v>
      </c>
      <c r="J11" s="40">
        <v>5.8</v>
      </c>
      <c r="K11" s="261">
        <v>0.60399999999999998</v>
      </c>
      <c r="L11" s="261">
        <v>70</v>
      </c>
      <c r="M11" s="261">
        <v>42.28</v>
      </c>
      <c r="N11" s="250">
        <v>25.669999999999998</v>
      </c>
      <c r="O11" s="261">
        <v>10</v>
      </c>
      <c r="P11" s="261"/>
    </row>
    <row r="12" spans="1:16" ht="15.75">
      <c r="A12" s="1">
        <v>43559</v>
      </c>
      <c r="B12" s="261"/>
      <c r="C12" s="261" t="s">
        <v>2208</v>
      </c>
      <c r="D12" s="261"/>
      <c r="E12" s="261" t="s">
        <v>41</v>
      </c>
      <c r="F12" s="261">
        <v>66</v>
      </c>
      <c r="G12" s="261" t="s">
        <v>2229</v>
      </c>
      <c r="H12" s="261" t="s">
        <v>1053</v>
      </c>
      <c r="I12" s="40" t="s">
        <v>2230</v>
      </c>
      <c r="J12" s="40">
        <v>5</v>
      </c>
      <c r="K12" s="261">
        <v>0.61599999999999999</v>
      </c>
      <c r="L12" s="261">
        <v>42</v>
      </c>
      <c r="M12" s="261">
        <v>25.872</v>
      </c>
      <c r="N12" s="250">
        <v>15.872</v>
      </c>
      <c r="O12" s="261"/>
      <c r="P12" s="261"/>
    </row>
    <row r="13" spans="1:16" ht="15.75">
      <c r="A13" s="1">
        <v>43563</v>
      </c>
      <c r="B13" s="261"/>
      <c r="C13" s="261" t="s">
        <v>2208</v>
      </c>
      <c r="D13" s="261"/>
      <c r="E13" s="261" t="s">
        <v>41</v>
      </c>
      <c r="F13" s="261">
        <v>54</v>
      </c>
      <c r="G13" s="261" t="s">
        <v>2231</v>
      </c>
      <c r="H13" s="261" t="s">
        <v>1053</v>
      </c>
      <c r="I13" s="40" t="s">
        <v>2232</v>
      </c>
      <c r="J13" s="40">
        <v>5.5</v>
      </c>
      <c r="K13" s="261">
        <v>0.52200000000000002</v>
      </c>
      <c r="L13" s="261">
        <v>42</v>
      </c>
      <c r="M13" s="261">
        <v>21.923999999999999</v>
      </c>
      <c r="N13" s="250">
        <v>11.923999999999999</v>
      </c>
      <c r="O13" s="261"/>
      <c r="P13" s="261"/>
    </row>
    <row r="14" spans="1:16" ht="15.75">
      <c r="A14" s="1">
        <v>43563</v>
      </c>
      <c r="B14" s="261"/>
      <c r="C14" s="261" t="s">
        <v>2208</v>
      </c>
      <c r="D14" s="261"/>
      <c r="E14" s="261" t="s">
        <v>20</v>
      </c>
      <c r="F14" s="261">
        <v>44</v>
      </c>
      <c r="G14" s="261" t="s">
        <v>2233</v>
      </c>
      <c r="H14" s="261" t="s">
        <v>1053</v>
      </c>
      <c r="I14" s="40" t="s">
        <v>2234</v>
      </c>
      <c r="J14" s="40">
        <v>4.5</v>
      </c>
      <c r="K14" s="261">
        <v>0.216</v>
      </c>
      <c r="L14" s="261">
        <v>42</v>
      </c>
      <c r="M14" s="261">
        <v>9.0719999999999992</v>
      </c>
      <c r="N14" s="250"/>
      <c r="O14" s="261"/>
      <c r="P14" s="261"/>
    </row>
    <row r="15" spans="1:16" ht="15.75">
      <c r="A15" s="1">
        <v>43563</v>
      </c>
      <c r="B15" s="261"/>
      <c r="C15" s="261" t="s">
        <v>2208</v>
      </c>
      <c r="D15" s="261"/>
      <c r="E15" s="261" t="s">
        <v>20</v>
      </c>
      <c r="F15" s="261">
        <v>65</v>
      </c>
      <c r="G15" s="261" t="s">
        <v>2235</v>
      </c>
      <c r="H15" s="261" t="s">
        <v>1053</v>
      </c>
      <c r="I15" s="40" t="s">
        <v>2236</v>
      </c>
      <c r="J15" s="40">
        <v>4.5</v>
      </c>
      <c r="K15" s="261">
        <v>0.67200000000000004</v>
      </c>
      <c r="L15" s="261">
        <v>42</v>
      </c>
      <c r="M15" s="261">
        <v>28.224</v>
      </c>
      <c r="N15" s="250">
        <v>18.224</v>
      </c>
      <c r="O15" s="261"/>
      <c r="P15" s="261"/>
    </row>
    <row r="16" spans="1:16" ht="15.75">
      <c r="A16" s="1">
        <v>43563</v>
      </c>
      <c r="B16" s="261"/>
      <c r="C16" s="261" t="s">
        <v>2208</v>
      </c>
      <c r="D16" s="261"/>
      <c r="E16" s="261" t="s">
        <v>20</v>
      </c>
      <c r="F16" s="261">
        <v>71</v>
      </c>
      <c r="G16" s="261" t="s">
        <v>2237</v>
      </c>
      <c r="H16" s="261" t="s">
        <v>1053</v>
      </c>
      <c r="I16" s="40" t="s">
        <v>2238</v>
      </c>
      <c r="J16" s="40">
        <v>4.2</v>
      </c>
      <c r="K16" s="261">
        <v>0.52400000000000002</v>
      </c>
      <c r="L16" s="261">
        <v>42</v>
      </c>
      <c r="M16" s="261">
        <v>22.007999999999999</v>
      </c>
      <c r="N16" s="250">
        <v>12.007999999999999</v>
      </c>
      <c r="O16" s="261"/>
      <c r="P16" s="261"/>
    </row>
    <row r="17" spans="1:15" ht="15.75">
      <c r="A17" s="1">
        <v>43563</v>
      </c>
      <c r="B17" s="261"/>
      <c r="C17" s="261" t="s">
        <v>2208</v>
      </c>
      <c r="D17" s="261"/>
      <c r="E17" s="261" t="s">
        <v>20</v>
      </c>
      <c r="F17" s="261">
        <v>50</v>
      </c>
      <c r="G17" s="261" t="s">
        <v>2239</v>
      </c>
      <c r="H17" s="261" t="s">
        <v>1053</v>
      </c>
      <c r="I17" s="40" t="s">
        <v>2240</v>
      </c>
      <c r="J17" s="40">
        <v>4.0999999999999996</v>
      </c>
      <c r="K17" s="261">
        <v>0.47199999999999998</v>
      </c>
      <c r="L17" s="261">
        <v>42</v>
      </c>
      <c r="M17" s="261">
        <v>19.824000000000002</v>
      </c>
      <c r="N17" s="250">
        <v>9.8240000000000016</v>
      </c>
      <c r="O17" s="261"/>
    </row>
    <row r="18" spans="1:15" ht="15.75">
      <c r="A18" s="1">
        <v>43563</v>
      </c>
      <c r="B18" s="261"/>
      <c r="C18" s="261" t="s">
        <v>2208</v>
      </c>
      <c r="D18" s="261"/>
      <c r="E18" s="261" t="s">
        <v>41</v>
      </c>
      <c r="F18" s="261">
        <v>61</v>
      </c>
      <c r="G18" s="261" t="s">
        <v>2241</v>
      </c>
      <c r="H18" s="261" t="s">
        <v>1053</v>
      </c>
      <c r="I18" s="40" t="s">
        <v>2242</v>
      </c>
      <c r="J18" s="40">
        <v>4.5</v>
      </c>
      <c r="K18" s="261">
        <v>0.39200000000000002</v>
      </c>
      <c r="L18" s="261">
        <v>42</v>
      </c>
      <c r="M18" s="261">
        <v>16.463999999999999</v>
      </c>
      <c r="N18" s="250">
        <v>6.4639999999999986</v>
      </c>
      <c r="O18" s="261"/>
    </row>
    <row r="19" spans="1:15" ht="15.75">
      <c r="A19" s="1">
        <v>43564</v>
      </c>
      <c r="B19" s="261"/>
      <c r="C19" s="261" t="s">
        <v>2208</v>
      </c>
      <c r="D19" s="261"/>
      <c r="E19" s="261" t="s">
        <v>20</v>
      </c>
      <c r="F19" s="261">
        <v>60</v>
      </c>
      <c r="G19" s="261" t="s">
        <v>2243</v>
      </c>
      <c r="H19" s="261" t="s">
        <v>1053</v>
      </c>
      <c r="I19" s="40" t="s">
        <v>2244</v>
      </c>
      <c r="J19" s="40">
        <v>5.6</v>
      </c>
      <c r="K19" s="261">
        <v>1.32</v>
      </c>
      <c r="L19" s="261">
        <v>42</v>
      </c>
      <c r="M19" s="261">
        <v>55.44</v>
      </c>
      <c r="N19" s="250">
        <v>30</v>
      </c>
      <c r="O19" s="261">
        <v>10</v>
      </c>
    </row>
    <row r="20" spans="1:15" ht="15.75">
      <c r="A20" s="1">
        <v>43564</v>
      </c>
      <c r="B20" s="261"/>
      <c r="C20" s="261" t="s">
        <v>2208</v>
      </c>
      <c r="D20" s="261"/>
      <c r="E20" s="261" t="s">
        <v>41</v>
      </c>
      <c r="F20" s="261">
        <v>77</v>
      </c>
      <c r="G20" s="261" t="s">
        <v>2245</v>
      </c>
      <c r="H20" s="261" t="s">
        <v>1053</v>
      </c>
      <c r="I20" s="40" t="s">
        <v>2246</v>
      </c>
      <c r="J20" s="40"/>
      <c r="K20" s="261"/>
      <c r="L20" s="261"/>
      <c r="M20" s="261"/>
      <c r="N20" s="250"/>
      <c r="O20" s="261"/>
    </row>
    <row r="21" spans="1:15" ht="15.75">
      <c r="A21" s="1">
        <v>43564</v>
      </c>
      <c r="B21" s="261"/>
      <c r="C21" s="261" t="s">
        <v>2208</v>
      </c>
      <c r="D21" s="261"/>
      <c r="E21" s="261" t="s">
        <v>20</v>
      </c>
      <c r="F21" s="261">
        <v>48</v>
      </c>
      <c r="G21" s="261" t="s">
        <v>2247</v>
      </c>
      <c r="H21" s="261" t="s">
        <v>1053</v>
      </c>
      <c r="I21" s="40" t="s">
        <v>2248</v>
      </c>
      <c r="J21" s="40"/>
      <c r="K21" s="261"/>
      <c r="L21" s="261"/>
      <c r="M21" s="261"/>
      <c r="N21" s="250"/>
      <c r="O21" s="261"/>
    </row>
    <row r="22" spans="1:15" ht="15.75">
      <c r="A22" s="1">
        <v>43564</v>
      </c>
      <c r="B22" s="261"/>
      <c r="C22" s="261" t="s">
        <v>2208</v>
      </c>
      <c r="D22" s="261"/>
      <c r="E22" s="261" t="s">
        <v>41</v>
      </c>
      <c r="F22" s="261">
        <v>63</v>
      </c>
      <c r="G22" s="261" t="s">
        <v>2249</v>
      </c>
      <c r="H22" s="261" t="s">
        <v>1053</v>
      </c>
      <c r="I22" s="40" t="s">
        <v>2250</v>
      </c>
      <c r="J22" s="40"/>
      <c r="K22" s="261"/>
      <c r="L22" s="261"/>
      <c r="M22" s="261"/>
      <c r="N22" s="250"/>
      <c r="O22" s="261"/>
    </row>
    <row r="23" spans="1:15" ht="15.75">
      <c r="A23" s="1">
        <v>43564</v>
      </c>
      <c r="B23" s="261"/>
      <c r="C23" s="261" t="s">
        <v>2208</v>
      </c>
      <c r="D23" s="261"/>
      <c r="E23" s="261" t="s">
        <v>20</v>
      </c>
      <c r="F23" s="261">
        <v>50</v>
      </c>
      <c r="G23" s="261" t="s">
        <v>2251</v>
      </c>
      <c r="H23" s="261" t="s">
        <v>1053</v>
      </c>
      <c r="I23" s="40" t="s">
        <v>2252</v>
      </c>
      <c r="J23" s="40"/>
      <c r="K23" s="261"/>
      <c r="L23" s="261"/>
      <c r="M23" s="261"/>
      <c r="N23" s="250"/>
      <c r="O23" s="261"/>
    </row>
    <row r="24" spans="1:15" ht="15.75">
      <c r="A24" s="1">
        <v>43564</v>
      </c>
      <c r="B24" s="261"/>
      <c r="C24" s="261" t="s">
        <v>2208</v>
      </c>
      <c r="D24" s="261"/>
      <c r="E24" s="261" t="s">
        <v>20</v>
      </c>
      <c r="F24" s="261">
        <v>56</v>
      </c>
      <c r="G24" s="261" t="s">
        <v>2253</v>
      </c>
      <c r="H24" s="261" t="s">
        <v>1053</v>
      </c>
      <c r="I24" s="40" t="s">
        <v>2254</v>
      </c>
      <c r="J24" s="40"/>
      <c r="K24" s="261"/>
      <c r="L24" s="261"/>
      <c r="M24" s="261"/>
      <c r="N24" s="250"/>
      <c r="O24" s="261"/>
    </row>
    <row r="25" spans="1:15" ht="15.75">
      <c r="A25" s="1">
        <v>43564</v>
      </c>
      <c r="B25" s="261"/>
      <c r="C25" s="261" t="s">
        <v>2208</v>
      </c>
      <c r="D25" s="261"/>
      <c r="E25" s="261" t="s">
        <v>20</v>
      </c>
      <c r="F25" s="261">
        <v>64</v>
      </c>
      <c r="G25" s="261" t="s">
        <v>2255</v>
      </c>
      <c r="H25" s="261" t="s">
        <v>1053</v>
      </c>
      <c r="I25" s="40" t="s">
        <v>2256</v>
      </c>
      <c r="J25" s="40"/>
      <c r="K25" s="261"/>
      <c r="L25" s="261"/>
      <c r="M25" s="261"/>
      <c r="N25" s="250"/>
      <c r="O25" s="261"/>
    </row>
    <row r="26" spans="1:15" ht="15.75">
      <c r="A26" s="1">
        <v>43564</v>
      </c>
      <c r="B26" s="261"/>
      <c r="C26" s="261" t="s">
        <v>2208</v>
      </c>
      <c r="D26" s="261"/>
      <c r="E26" s="261" t="s">
        <v>20</v>
      </c>
      <c r="F26" s="261">
        <v>57</v>
      </c>
      <c r="G26" s="261" t="s">
        <v>2257</v>
      </c>
      <c r="H26" s="261" t="s">
        <v>1053</v>
      </c>
      <c r="I26" s="40" t="s">
        <v>2258</v>
      </c>
      <c r="J26" s="40"/>
      <c r="K26" s="261"/>
      <c r="L26" s="261"/>
      <c r="M26" s="261"/>
      <c r="N26" s="250"/>
      <c r="O26" s="261"/>
    </row>
    <row r="27" spans="1:15" ht="15.75">
      <c r="A27" s="1">
        <v>43564</v>
      </c>
      <c r="B27" s="261"/>
      <c r="C27" s="261" t="s">
        <v>2208</v>
      </c>
      <c r="D27" s="261"/>
      <c r="E27" s="261" t="s">
        <v>41</v>
      </c>
      <c r="F27" s="261">
        <v>57</v>
      </c>
      <c r="G27" s="261" t="s">
        <v>2259</v>
      </c>
      <c r="H27" s="261" t="s">
        <v>1053</v>
      </c>
      <c r="I27" s="40" t="s">
        <v>2260</v>
      </c>
      <c r="J27" s="40"/>
      <c r="K27" s="261"/>
      <c r="L27" s="261"/>
      <c r="M27" s="261"/>
      <c r="N27" s="250"/>
      <c r="O27" s="261"/>
    </row>
    <row r="28" spans="1:15" ht="15.75">
      <c r="A28" s="1">
        <v>43565</v>
      </c>
      <c r="B28" s="261"/>
      <c r="C28" s="261" t="s">
        <v>2208</v>
      </c>
      <c r="D28" s="261"/>
      <c r="E28" s="261" t="s">
        <v>20</v>
      </c>
      <c r="F28" s="261">
        <v>68</v>
      </c>
      <c r="G28" s="261" t="s">
        <v>2261</v>
      </c>
      <c r="H28" s="261" t="s">
        <v>1053</v>
      </c>
      <c r="I28" s="40" t="s">
        <v>2262</v>
      </c>
      <c r="J28" s="40"/>
      <c r="K28" s="261"/>
      <c r="L28" s="261"/>
      <c r="M28" s="261"/>
      <c r="N28" s="250"/>
      <c r="O28" s="261"/>
    </row>
    <row r="29" spans="1:15" ht="15.75">
      <c r="A29" s="1">
        <v>43565</v>
      </c>
      <c r="B29" s="261"/>
      <c r="C29" s="261" t="s">
        <v>2208</v>
      </c>
      <c r="D29" s="261"/>
      <c r="E29" s="261" t="s">
        <v>20</v>
      </c>
      <c r="F29" s="261">
        <v>64</v>
      </c>
      <c r="G29" s="261" t="s">
        <v>2263</v>
      </c>
      <c r="H29" s="261" t="s">
        <v>1053</v>
      </c>
      <c r="I29" s="40" t="s">
        <v>2264</v>
      </c>
      <c r="J29" s="40"/>
      <c r="K29" s="261"/>
      <c r="L29" s="261"/>
      <c r="M29" s="261"/>
      <c r="N29" s="250"/>
      <c r="O29" s="261"/>
    </row>
    <row r="30" spans="1:15" ht="15.75">
      <c r="A30" s="1">
        <v>43565</v>
      </c>
      <c r="B30" s="261"/>
      <c r="C30" s="261" t="s">
        <v>2208</v>
      </c>
      <c r="D30" s="261"/>
      <c r="E30" s="261" t="s">
        <v>41</v>
      </c>
      <c r="F30" s="261">
        <v>60</v>
      </c>
      <c r="G30" s="261" t="s">
        <v>2265</v>
      </c>
      <c r="H30" s="261" t="s">
        <v>1053</v>
      </c>
      <c r="I30" s="40" t="s">
        <v>2266</v>
      </c>
      <c r="J30" s="40"/>
      <c r="K30" s="261"/>
      <c r="L30" s="261"/>
      <c r="M30" s="261"/>
      <c r="N30" s="250"/>
      <c r="O30" s="261"/>
    </row>
    <row r="31" spans="1:15" ht="15.75">
      <c r="A31" s="1">
        <v>43565</v>
      </c>
      <c r="B31" s="261"/>
      <c r="C31" s="261" t="s">
        <v>2208</v>
      </c>
      <c r="D31" s="261"/>
      <c r="E31" s="261" t="s">
        <v>41</v>
      </c>
      <c r="F31" s="261">
        <v>71</v>
      </c>
      <c r="G31" s="261" t="s">
        <v>2267</v>
      </c>
      <c r="H31" s="261" t="s">
        <v>1053</v>
      </c>
      <c r="I31" s="40" t="s">
        <v>2268</v>
      </c>
      <c r="J31" s="40"/>
      <c r="K31" s="261"/>
      <c r="L31" s="261"/>
      <c r="M31" s="261"/>
      <c r="N31" s="250"/>
      <c r="O31" s="261"/>
    </row>
    <row r="32" spans="1:15" ht="15.75">
      <c r="A32" s="1">
        <v>43566</v>
      </c>
      <c r="B32" s="261"/>
      <c r="C32" s="261" t="s">
        <v>2208</v>
      </c>
      <c r="D32" s="261"/>
      <c r="E32" s="261" t="s">
        <v>20</v>
      </c>
      <c r="F32" s="261">
        <v>69</v>
      </c>
      <c r="G32" s="261" t="s">
        <v>2269</v>
      </c>
      <c r="H32" s="261" t="s">
        <v>987</v>
      </c>
      <c r="I32" s="40" t="s">
        <v>2270</v>
      </c>
      <c r="J32" s="40"/>
      <c r="K32" s="261"/>
      <c r="L32" s="261"/>
      <c r="M32" s="261"/>
      <c r="N32" s="250"/>
      <c r="O32" s="261"/>
    </row>
    <row r="33" spans="1:10" ht="15.75">
      <c r="A33" s="1">
        <v>43566</v>
      </c>
      <c r="B33" s="261"/>
      <c r="C33" s="261" t="s">
        <v>2208</v>
      </c>
      <c r="D33" s="261"/>
      <c r="E33" s="261" t="s">
        <v>41</v>
      </c>
      <c r="F33" s="261">
        <v>63</v>
      </c>
      <c r="G33" s="261" t="s">
        <v>2271</v>
      </c>
      <c r="H33" s="261" t="s">
        <v>987</v>
      </c>
      <c r="I33" s="40" t="s">
        <v>2272</v>
      </c>
      <c r="J33" s="40"/>
    </row>
    <row r="34" spans="1:10" ht="15.75">
      <c r="A34" s="1">
        <v>43572</v>
      </c>
      <c r="B34" s="261"/>
      <c r="C34" s="261" t="s">
        <v>2208</v>
      </c>
      <c r="D34" s="261"/>
      <c r="E34" s="261" t="s">
        <v>41</v>
      </c>
      <c r="F34" s="261">
        <v>45</v>
      </c>
      <c r="G34" s="261" t="s">
        <v>2273</v>
      </c>
      <c r="H34" s="261" t="s">
        <v>987</v>
      </c>
      <c r="I34" s="40" t="s">
        <v>2274</v>
      </c>
      <c r="J34" s="40"/>
    </row>
    <row r="35" spans="1:10" ht="15.75">
      <c r="A35" s="1">
        <v>43572</v>
      </c>
      <c r="B35" s="261"/>
      <c r="C35" s="261" t="s">
        <v>2208</v>
      </c>
      <c r="D35" s="261"/>
      <c r="E35" s="261" t="s">
        <v>20</v>
      </c>
      <c r="F35" s="261">
        <v>41</v>
      </c>
      <c r="G35" s="261" t="s">
        <v>2275</v>
      </c>
      <c r="H35" s="261" t="s">
        <v>987</v>
      </c>
      <c r="I35" s="40" t="s">
        <v>2276</v>
      </c>
      <c r="J35" s="40"/>
    </row>
    <row r="36" spans="1:10" ht="15.75">
      <c r="A36" s="1">
        <v>43572</v>
      </c>
      <c r="B36" s="261"/>
      <c r="C36" s="261" t="s">
        <v>2208</v>
      </c>
      <c r="D36" s="261"/>
      <c r="E36" s="261" t="s">
        <v>20</v>
      </c>
      <c r="F36" s="261">
        <v>61</v>
      </c>
      <c r="G36" s="261" t="s">
        <v>2277</v>
      </c>
      <c r="H36" s="261" t="s">
        <v>987</v>
      </c>
      <c r="I36" s="40" t="s">
        <v>2278</v>
      </c>
      <c r="J36" s="40"/>
    </row>
    <row r="37" spans="1:10" ht="15.75">
      <c r="A37" s="1">
        <v>43572</v>
      </c>
      <c r="B37" s="261"/>
      <c r="C37" s="261" t="s">
        <v>2208</v>
      </c>
      <c r="D37" s="261"/>
      <c r="E37" s="261" t="s">
        <v>20</v>
      </c>
      <c r="F37" s="261">
        <v>62</v>
      </c>
      <c r="G37" s="261" t="s">
        <v>2279</v>
      </c>
      <c r="H37" s="261" t="s">
        <v>987</v>
      </c>
      <c r="I37" s="40" t="s">
        <v>2280</v>
      </c>
      <c r="J37" s="40"/>
    </row>
    <row r="38" spans="1:10" ht="15.75">
      <c r="A38" s="1">
        <v>43573</v>
      </c>
      <c r="B38" s="261"/>
      <c r="C38" s="261" t="s">
        <v>2208</v>
      </c>
      <c r="D38" s="261"/>
      <c r="E38" s="261" t="s">
        <v>20</v>
      </c>
      <c r="F38" s="261">
        <v>69</v>
      </c>
      <c r="G38" s="261" t="s">
        <v>2281</v>
      </c>
      <c r="H38" s="261" t="s">
        <v>987</v>
      </c>
      <c r="I38" s="40" t="s">
        <v>2282</v>
      </c>
      <c r="J38" s="40"/>
    </row>
    <row r="39" spans="1:10" ht="15.75">
      <c r="A39" s="1">
        <v>43573</v>
      </c>
      <c r="B39" s="261"/>
      <c r="C39" s="261" t="s">
        <v>2208</v>
      </c>
      <c r="D39" s="261"/>
      <c r="E39" s="261" t="s">
        <v>20</v>
      </c>
      <c r="F39" s="261">
        <v>49</v>
      </c>
      <c r="G39" s="261" t="s">
        <v>2283</v>
      </c>
      <c r="H39" s="261" t="s">
        <v>987</v>
      </c>
      <c r="I39" s="40" t="s">
        <v>2284</v>
      </c>
      <c r="J39" s="40"/>
    </row>
    <row r="40" spans="1:10" ht="15.75">
      <c r="A40" s="1">
        <v>43573</v>
      </c>
      <c r="B40" s="261"/>
      <c r="C40" s="261" t="s">
        <v>2208</v>
      </c>
      <c r="D40" s="261"/>
      <c r="E40" s="261" t="s">
        <v>41</v>
      </c>
      <c r="F40" s="261">
        <v>57</v>
      </c>
      <c r="G40" s="261" t="s">
        <v>2285</v>
      </c>
      <c r="H40" s="261" t="s">
        <v>987</v>
      </c>
      <c r="I40" s="40" t="s">
        <v>2286</v>
      </c>
      <c r="J40" s="40"/>
    </row>
    <row r="41" spans="1:10" ht="15.75">
      <c r="A41" s="1">
        <v>43577</v>
      </c>
      <c r="B41" s="261"/>
      <c r="C41" s="261" t="s">
        <v>2208</v>
      </c>
      <c r="D41" s="261"/>
      <c r="E41" s="261" t="s">
        <v>20</v>
      </c>
      <c r="F41" s="261">
        <v>71</v>
      </c>
      <c r="G41" s="261" t="s">
        <v>2287</v>
      </c>
      <c r="H41" s="261" t="s">
        <v>987</v>
      </c>
      <c r="I41" s="40" t="s">
        <v>2288</v>
      </c>
      <c r="J41" s="40"/>
    </row>
    <row r="42" spans="1:10" ht="15.75">
      <c r="A42" s="1">
        <v>43577</v>
      </c>
      <c r="B42" s="261"/>
      <c r="C42" s="261" t="s">
        <v>2208</v>
      </c>
      <c r="D42" s="261"/>
      <c r="E42" s="261" t="s">
        <v>20</v>
      </c>
      <c r="F42" s="261">
        <v>46</v>
      </c>
      <c r="G42" s="261" t="s">
        <v>2289</v>
      </c>
      <c r="H42" s="261" t="s">
        <v>987</v>
      </c>
      <c r="I42" s="40" t="s">
        <v>2290</v>
      </c>
      <c r="J42" s="40"/>
    </row>
    <row r="43" spans="1:10" ht="15.75">
      <c r="A43" s="1">
        <v>43577</v>
      </c>
      <c r="B43" s="261"/>
      <c r="C43" s="261" t="s">
        <v>2208</v>
      </c>
      <c r="D43" s="261"/>
      <c r="E43" s="261" t="s">
        <v>41</v>
      </c>
      <c r="F43" s="261">
        <v>81</v>
      </c>
      <c r="G43" s="261" t="s">
        <v>2291</v>
      </c>
      <c r="H43" s="261" t="s">
        <v>987</v>
      </c>
      <c r="I43" s="40" t="s">
        <v>2292</v>
      </c>
      <c r="J43" s="40"/>
    </row>
    <row r="44" spans="1:10" ht="15.75">
      <c r="A44" s="1">
        <v>43577</v>
      </c>
      <c r="B44" s="261"/>
      <c r="C44" s="261" t="s">
        <v>2208</v>
      </c>
      <c r="D44" s="261"/>
      <c r="E44" s="261" t="s">
        <v>41</v>
      </c>
      <c r="F44" s="261">
        <v>70</v>
      </c>
      <c r="G44" s="261" t="s">
        <v>2293</v>
      </c>
      <c r="H44" s="261" t="s">
        <v>987</v>
      </c>
      <c r="I44" s="40" t="s">
        <v>2294</v>
      </c>
      <c r="J44" s="40"/>
    </row>
    <row r="45" spans="1:10" ht="15.75">
      <c r="A45" s="1">
        <v>43578</v>
      </c>
      <c r="B45" s="261"/>
      <c r="C45" s="261" t="s">
        <v>2208</v>
      </c>
      <c r="D45" s="261"/>
      <c r="E45" s="261" t="s">
        <v>41</v>
      </c>
      <c r="F45" s="261">
        <v>58</v>
      </c>
      <c r="G45" s="261" t="s">
        <v>2295</v>
      </c>
      <c r="H45" s="261" t="s">
        <v>987</v>
      </c>
      <c r="I45" s="40" t="s">
        <v>2296</v>
      </c>
      <c r="J45" s="40"/>
    </row>
    <row r="46" spans="1:10" ht="15.75">
      <c r="A46" s="1">
        <v>43578</v>
      </c>
      <c r="B46" s="261"/>
      <c r="C46" s="261" t="s">
        <v>2208</v>
      </c>
      <c r="D46" s="261"/>
      <c r="E46" s="261" t="s">
        <v>20</v>
      </c>
      <c r="F46" s="261">
        <v>46</v>
      </c>
      <c r="G46" s="261" t="s">
        <v>2297</v>
      </c>
      <c r="H46" s="261" t="s">
        <v>987</v>
      </c>
      <c r="I46" s="40" t="s">
        <v>2298</v>
      </c>
      <c r="J46" s="40"/>
    </row>
    <row r="47" spans="1:10" ht="15.75">
      <c r="A47" s="1">
        <v>43578</v>
      </c>
      <c r="B47" s="261"/>
      <c r="C47" s="261" t="s">
        <v>2208</v>
      </c>
      <c r="D47" s="261"/>
      <c r="E47" s="261" t="s">
        <v>41</v>
      </c>
      <c r="F47" s="261">
        <v>62</v>
      </c>
      <c r="G47" s="261" t="s">
        <v>2299</v>
      </c>
      <c r="H47" s="261" t="s">
        <v>987</v>
      </c>
      <c r="I47" s="40" t="s">
        <v>2300</v>
      </c>
      <c r="J47" s="40"/>
    </row>
    <row r="48" spans="1:10" ht="15.75">
      <c r="A48" s="1">
        <v>43578</v>
      </c>
      <c r="B48" s="261"/>
      <c r="C48" s="261" t="s">
        <v>2208</v>
      </c>
      <c r="D48" s="261"/>
      <c r="E48" s="261" t="s">
        <v>20</v>
      </c>
      <c r="F48" s="261">
        <v>42</v>
      </c>
      <c r="G48" s="261" t="s">
        <v>2301</v>
      </c>
      <c r="H48" s="261" t="s">
        <v>987</v>
      </c>
      <c r="I48" s="40" t="s">
        <v>2302</v>
      </c>
      <c r="J48" s="40"/>
    </row>
    <row r="49" spans="1:15" ht="15.75">
      <c r="A49" s="1">
        <v>43578</v>
      </c>
      <c r="B49" s="261"/>
      <c r="C49" s="261" t="s">
        <v>2208</v>
      </c>
      <c r="D49" s="261"/>
      <c r="E49" s="261" t="s">
        <v>41</v>
      </c>
      <c r="F49" s="261">
        <v>66</v>
      </c>
      <c r="G49" s="261" t="s">
        <v>2303</v>
      </c>
      <c r="H49" s="261" t="s">
        <v>987</v>
      </c>
      <c r="I49" s="40" t="s">
        <v>2304</v>
      </c>
      <c r="J49" s="40"/>
      <c r="K49" s="261"/>
      <c r="L49" s="261"/>
      <c r="M49" s="261"/>
      <c r="N49" s="250"/>
      <c r="O49" s="261"/>
    </row>
    <row r="50" spans="1:15" ht="15.75">
      <c r="A50" s="1">
        <v>43578</v>
      </c>
      <c r="B50" s="261"/>
      <c r="C50" s="261" t="s">
        <v>2208</v>
      </c>
      <c r="D50" s="261"/>
      <c r="E50" s="261" t="s">
        <v>41</v>
      </c>
      <c r="F50" s="261">
        <v>59</v>
      </c>
      <c r="G50" s="261" t="s">
        <v>2305</v>
      </c>
      <c r="H50" s="261" t="s">
        <v>987</v>
      </c>
      <c r="I50" s="40" t="s">
        <v>2306</v>
      </c>
      <c r="J50" s="40"/>
      <c r="K50" s="261"/>
      <c r="L50" s="261"/>
      <c r="M50" s="261"/>
      <c r="N50" s="250"/>
      <c r="O50" s="261"/>
    </row>
    <row r="51" spans="1:15" ht="15.75">
      <c r="A51" s="1">
        <v>43578</v>
      </c>
      <c r="B51" s="261"/>
      <c r="C51" s="261" t="s">
        <v>2208</v>
      </c>
      <c r="D51" s="261"/>
      <c r="E51" s="261" t="s">
        <v>20</v>
      </c>
      <c r="F51" s="261">
        <v>50</v>
      </c>
      <c r="G51" s="261" t="s">
        <v>2307</v>
      </c>
      <c r="H51" s="261" t="s">
        <v>987</v>
      </c>
      <c r="I51" s="40" t="s">
        <v>2308</v>
      </c>
      <c r="J51" s="40"/>
      <c r="K51" s="261"/>
      <c r="L51" s="261"/>
      <c r="M51" s="261"/>
      <c r="N51" s="250"/>
      <c r="O51" s="261"/>
    </row>
    <row r="52" spans="1:15" ht="15.75">
      <c r="A52" s="1">
        <v>43579</v>
      </c>
      <c r="B52" s="261"/>
      <c r="C52" s="261" t="s">
        <v>2208</v>
      </c>
      <c r="D52" s="261"/>
      <c r="E52" s="261" t="s">
        <v>41</v>
      </c>
      <c r="F52" s="261">
        <v>54</v>
      </c>
      <c r="G52" s="261" t="s">
        <v>2309</v>
      </c>
      <c r="H52" s="261" t="s">
        <v>987</v>
      </c>
      <c r="I52" s="40" t="s">
        <v>2310</v>
      </c>
      <c r="J52" s="40"/>
      <c r="K52" s="261"/>
      <c r="L52" s="261"/>
      <c r="M52" s="261"/>
      <c r="N52" s="250"/>
      <c r="O52" s="261"/>
    </row>
    <row r="53" spans="1:15" ht="15.75">
      <c r="A53" s="1">
        <v>43579</v>
      </c>
      <c r="B53" s="261"/>
      <c r="C53" s="261" t="s">
        <v>2208</v>
      </c>
      <c r="D53" s="261"/>
      <c r="E53" s="261" t="s">
        <v>41</v>
      </c>
      <c r="F53" s="261">
        <v>55</v>
      </c>
      <c r="G53" s="261" t="s">
        <v>2311</v>
      </c>
      <c r="H53" s="261" t="s">
        <v>987</v>
      </c>
      <c r="I53" s="40" t="s">
        <v>2312</v>
      </c>
      <c r="J53" s="40"/>
      <c r="K53" s="261"/>
      <c r="L53" s="261"/>
      <c r="M53" s="261"/>
      <c r="N53" s="250"/>
      <c r="O53" s="261"/>
    </row>
    <row r="54" spans="1:15" ht="15.75">
      <c r="A54" s="1">
        <v>43579</v>
      </c>
      <c r="B54" s="261"/>
      <c r="C54" s="261" t="s">
        <v>2208</v>
      </c>
      <c r="D54" s="261"/>
      <c r="E54" s="261" t="s">
        <v>20</v>
      </c>
      <c r="F54" s="261">
        <v>66</v>
      </c>
      <c r="G54" s="261" t="s">
        <v>2313</v>
      </c>
      <c r="H54" s="261" t="s">
        <v>987</v>
      </c>
      <c r="I54" s="40" t="s">
        <v>2314</v>
      </c>
      <c r="J54" s="40"/>
      <c r="K54" s="261"/>
      <c r="L54" s="261"/>
      <c r="M54" s="261"/>
      <c r="N54" s="250"/>
      <c r="O54" s="261"/>
    </row>
    <row r="55" spans="1:15" ht="15.75">
      <c r="A55" s="1">
        <v>43579</v>
      </c>
      <c r="B55" s="261"/>
      <c r="C55" s="261" t="s">
        <v>2208</v>
      </c>
      <c r="D55" s="261"/>
      <c r="E55" s="261" t="s">
        <v>20</v>
      </c>
      <c r="F55" s="261">
        <v>61</v>
      </c>
      <c r="G55" s="261" t="s">
        <v>2315</v>
      </c>
      <c r="H55" s="261" t="s">
        <v>987</v>
      </c>
      <c r="I55" s="40" t="s">
        <v>2316</v>
      </c>
      <c r="J55" s="40"/>
      <c r="K55" s="261"/>
      <c r="L55" s="261"/>
      <c r="M55" s="261"/>
      <c r="N55" s="250"/>
      <c r="O55" s="261"/>
    </row>
    <row r="56" spans="1:15" ht="15.75">
      <c r="A56" s="1">
        <v>43579</v>
      </c>
      <c r="B56" s="261"/>
      <c r="C56" s="261" t="s">
        <v>2208</v>
      </c>
      <c r="D56" s="261"/>
      <c r="E56" s="261" t="s">
        <v>41</v>
      </c>
      <c r="F56" s="261">
        <v>48</v>
      </c>
      <c r="G56" s="261" t="s">
        <v>2317</v>
      </c>
      <c r="H56" s="261" t="s">
        <v>987</v>
      </c>
      <c r="I56" s="40" t="s">
        <v>2318</v>
      </c>
      <c r="J56" s="40"/>
      <c r="K56" s="261"/>
      <c r="L56" s="261"/>
      <c r="M56" s="261"/>
      <c r="N56" s="250"/>
      <c r="O56" s="261"/>
    </row>
    <row r="57" spans="1:15" ht="15.75">
      <c r="A57" s="1">
        <v>43580</v>
      </c>
      <c r="B57" s="261"/>
      <c r="C57" s="261" t="s">
        <v>2208</v>
      </c>
      <c r="D57" s="261"/>
      <c r="E57" s="261" t="s">
        <v>20</v>
      </c>
      <c r="F57" s="261">
        <v>71</v>
      </c>
      <c r="G57" s="261" t="s">
        <v>2319</v>
      </c>
      <c r="H57" s="261" t="s">
        <v>987</v>
      </c>
      <c r="I57" s="40" t="s">
        <v>2320</v>
      </c>
      <c r="J57" s="40"/>
      <c r="K57" s="261"/>
      <c r="L57" s="261"/>
      <c r="M57" s="261"/>
      <c r="N57" s="250"/>
      <c r="O57" s="261"/>
    </row>
    <row r="58" spans="1:15" ht="15.75">
      <c r="A58" s="1">
        <v>43580</v>
      </c>
      <c r="B58" s="261"/>
      <c r="C58" s="261" t="s">
        <v>2208</v>
      </c>
      <c r="D58" s="261"/>
      <c r="E58" s="261" t="s">
        <v>41</v>
      </c>
      <c r="F58" s="261">
        <v>58</v>
      </c>
      <c r="G58" s="261" t="s">
        <v>2321</v>
      </c>
      <c r="H58" s="261" t="s">
        <v>987</v>
      </c>
      <c r="I58" s="40" t="s">
        <v>2322</v>
      </c>
      <c r="J58" s="40"/>
      <c r="K58" s="261"/>
      <c r="L58" s="261"/>
      <c r="M58" s="261"/>
      <c r="N58" s="250"/>
      <c r="O58" s="261"/>
    </row>
    <row r="59" spans="1:15" ht="15.75">
      <c r="A59" s="1">
        <v>43580</v>
      </c>
      <c r="B59" s="261"/>
      <c r="C59" s="261" t="s">
        <v>2208</v>
      </c>
      <c r="D59" s="261"/>
      <c r="E59" s="261" t="s">
        <v>20</v>
      </c>
      <c r="F59" s="261">
        <v>66</v>
      </c>
      <c r="G59" s="261" t="s">
        <v>2323</v>
      </c>
      <c r="H59" s="261" t="s">
        <v>987</v>
      </c>
      <c r="I59" s="40" t="s">
        <v>2324</v>
      </c>
      <c r="J59" s="40"/>
      <c r="K59" s="261"/>
      <c r="L59" s="261"/>
      <c r="M59" s="261"/>
      <c r="N59" s="250"/>
      <c r="O59" s="261"/>
    </row>
    <row r="60" spans="1:15" ht="15.75">
      <c r="A60" s="1">
        <v>43585</v>
      </c>
      <c r="B60" s="261"/>
      <c r="C60" s="261" t="s">
        <v>2208</v>
      </c>
      <c r="D60" s="261"/>
      <c r="E60" s="261" t="s">
        <v>20</v>
      </c>
      <c r="F60" s="261">
        <v>55</v>
      </c>
      <c r="G60" s="261" t="s">
        <v>2325</v>
      </c>
      <c r="H60" s="261" t="s">
        <v>987</v>
      </c>
      <c r="I60" s="40" t="s">
        <v>2326</v>
      </c>
      <c r="J60" s="40"/>
      <c r="K60" s="261"/>
      <c r="L60" s="261"/>
      <c r="M60" s="261"/>
      <c r="N60" s="250"/>
      <c r="O60" s="261"/>
    </row>
    <row r="61" spans="1:15" ht="15.75">
      <c r="A61" s="1">
        <v>43585</v>
      </c>
      <c r="B61" s="261"/>
      <c r="C61" s="261" t="s">
        <v>2208</v>
      </c>
      <c r="D61" s="261"/>
      <c r="E61" s="261" t="s">
        <v>41</v>
      </c>
      <c r="F61" s="261">
        <v>32</v>
      </c>
      <c r="G61" s="261" t="s">
        <v>2327</v>
      </c>
      <c r="H61" s="261" t="s">
        <v>987</v>
      </c>
      <c r="I61" s="40" t="s">
        <v>2328</v>
      </c>
      <c r="J61" s="40"/>
      <c r="K61" s="261"/>
      <c r="L61" s="261"/>
      <c r="M61" s="261"/>
      <c r="N61" s="250"/>
      <c r="O61" s="261"/>
    </row>
    <row r="62" spans="1:15" ht="15.75">
      <c r="A62" s="322">
        <v>43585</v>
      </c>
      <c r="B62" s="26"/>
      <c r="C62" s="26" t="s">
        <v>2208</v>
      </c>
      <c r="D62" s="26"/>
      <c r="E62" s="26" t="s">
        <v>41</v>
      </c>
      <c r="F62" s="26">
        <v>68</v>
      </c>
      <c r="G62" s="26" t="s">
        <v>2329</v>
      </c>
      <c r="H62" s="26" t="s">
        <v>987</v>
      </c>
      <c r="I62" s="323" t="s">
        <v>2330</v>
      </c>
      <c r="J62" s="323">
        <v>5</v>
      </c>
      <c r="K62" s="26">
        <v>0.65800000000000003</v>
      </c>
      <c r="L62" s="26">
        <v>45</v>
      </c>
      <c r="M62" s="26">
        <v>29.61</v>
      </c>
      <c r="N62" s="27">
        <v>19.61</v>
      </c>
      <c r="O62" s="26"/>
    </row>
    <row r="63" spans="1:15" ht="15.75">
      <c r="A63" s="322">
        <v>43591</v>
      </c>
      <c r="B63" s="26"/>
      <c r="C63" s="26" t="s">
        <v>2208</v>
      </c>
      <c r="D63" s="26"/>
      <c r="E63" s="26" t="s">
        <v>41</v>
      </c>
      <c r="F63" s="26">
        <v>30</v>
      </c>
      <c r="G63" s="26" t="s">
        <v>2331</v>
      </c>
      <c r="H63" s="26" t="s">
        <v>987</v>
      </c>
      <c r="I63" s="323" t="s">
        <v>2332</v>
      </c>
      <c r="J63" s="323">
        <v>4.5</v>
      </c>
      <c r="K63" s="26">
        <v>0.42799999999999999</v>
      </c>
      <c r="L63" s="26">
        <v>45</v>
      </c>
      <c r="M63" s="26">
        <v>19.260000000000002</v>
      </c>
      <c r="N63" s="27">
        <v>9.2600000000000016</v>
      </c>
      <c r="O63" s="26"/>
    </row>
    <row r="64" spans="1:15" ht="15.75">
      <c r="A64" s="322">
        <v>43591</v>
      </c>
      <c r="B64" s="26"/>
      <c r="C64" s="26" t="s">
        <v>2208</v>
      </c>
      <c r="D64" s="26"/>
      <c r="E64" s="26" t="s">
        <v>20</v>
      </c>
      <c r="F64" s="26">
        <v>49</v>
      </c>
      <c r="G64" s="26" t="s">
        <v>2333</v>
      </c>
      <c r="H64" s="26" t="s">
        <v>987</v>
      </c>
      <c r="I64" s="323" t="s">
        <v>2334</v>
      </c>
      <c r="J64" s="323">
        <v>4.5</v>
      </c>
      <c r="K64" s="26">
        <v>0.48799999999999999</v>
      </c>
      <c r="L64" s="26">
        <v>45</v>
      </c>
      <c r="M64" s="26">
        <v>21.96</v>
      </c>
      <c r="N64" s="27">
        <v>11.96</v>
      </c>
      <c r="O64" s="26">
        <v>10</v>
      </c>
    </row>
    <row r="65" spans="1:15" ht="15.75">
      <c r="A65" s="322">
        <v>43591</v>
      </c>
      <c r="B65" s="26"/>
      <c r="C65" s="26" t="s">
        <v>2208</v>
      </c>
      <c r="D65" s="26"/>
      <c r="E65" s="26" t="s">
        <v>41</v>
      </c>
      <c r="F65" s="26">
        <v>49</v>
      </c>
      <c r="G65" s="26" t="s">
        <v>2335</v>
      </c>
      <c r="H65" s="26" t="s">
        <v>987</v>
      </c>
      <c r="I65" s="323" t="s">
        <v>2336</v>
      </c>
      <c r="J65" s="323">
        <v>4.5</v>
      </c>
      <c r="K65" s="26">
        <v>0.42599999999999999</v>
      </c>
      <c r="L65" s="26">
        <v>45</v>
      </c>
      <c r="M65" s="26">
        <v>19.170000000000002</v>
      </c>
      <c r="N65" s="27">
        <v>9.17</v>
      </c>
      <c r="O65" s="26">
        <v>10</v>
      </c>
    </row>
    <row r="66" spans="1:15" ht="15" customHeight="1">
      <c r="A66" s="322">
        <v>43591</v>
      </c>
      <c r="B66" s="26"/>
      <c r="C66" s="26" t="s">
        <v>2208</v>
      </c>
      <c r="D66" s="26"/>
      <c r="E66" s="26" t="s">
        <v>41</v>
      </c>
      <c r="F66" s="26">
        <v>87</v>
      </c>
      <c r="G66" s="26" t="s">
        <v>2337</v>
      </c>
      <c r="H66" s="26" t="s">
        <v>987</v>
      </c>
      <c r="I66" s="323" t="s">
        <v>2338</v>
      </c>
      <c r="J66" s="323">
        <v>4.5999999999999996</v>
      </c>
      <c r="K66" s="26">
        <v>0.45</v>
      </c>
      <c r="L66" s="26">
        <v>45</v>
      </c>
      <c r="M66" s="26">
        <v>20.25</v>
      </c>
      <c r="N66" s="27">
        <v>10.25</v>
      </c>
      <c r="O66" s="26">
        <v>10</v>
      </c>
    </row>
    <row r="67" spans="1:15" ht="15.75">
      <c r="A67" s="322">
        <v>43591</v>
      </c>
      <c r="B67" s="26"/>
      <c r="C67" s="26" t="s">
        <v>2208</v>
      </c>
      <c r="D67" s="26"/>
      <c r="E67" s="26" t="s">
        <v>41</v>
      </c>
      <c r="F67" s="26">
        <v>73</v>
      </c>
      <c r="G67" s="26" t="s">
        <v>2339</v>
      </c>
      <c r="H67" s="26" t="s">
        <v>987</v>
      </c>
      <c r="I67" s="323" t="s">
        <v>2340</v>
      </c>
      <c r="J67" s="323">
        <v>4.5</v>
      </c>
      <c r="K67" s="26">
        <v>0.33200000000000002</v>
      </c>
      <c r="L67" s="26">
        <v>45</v>
      </c>
      <c r="M67" s="26">
        <v>14.94</v>
      </c>
      <c r="N67" s="27"/>
      <c r="O67" s="26">
        <v>10</v>
      </c>
    </row>
    <row r="68" spans="1:15" ht="15.75">
      <c r="A68" s="1">
        <v>43840</v>
      </c>
      <c r="B68" s="261"/>
      <c r="C68" s="261" t="s">
        <v>2208</v>
      </c>
      <c r="D68" s="261"/>
      <c r="E68" s="262" t="s">
        <v>41</v>
      </c>
      <c r="F68" s="262">
        <v>51</v>
      </c>
      <c r="G68" s="118" t="s">
        <v>2341</v>
      </c>
      <c r="H68" s="261" t="s">
        <v>1060</v>
      </c>
      <c r="I68" s="153" t="s">
        <v>2342</v>
      </c>
      <c r="J68" s="271">
        <v>4</v>
      </c>
      <c r="K68" s="261">
        <v>0.442</v>
      </c>
      <c r="L68" s="261">
        <v>48</v>
      </c>
      <c r="M68" s="261">
        <v>21.216000000000001</v>
      </c>
      <c r="N68" s="250"/>
      <c r="O68" s="261"/>
    </row>
    <row r="69" spans="1:15" ht="15.75">
      <c r="A69" s="1">
        <v>43840</v>
      </c>
      <c r="B69" s="261"/>
      <c r="C69" s="261" t="s">
        <v>2208</v>
      </c>
      <c r="D69" s="261"/>
      <c r="E69" s="262" t="s">
        <v>20</v>
      </c>
      <c r="F69" s="262">
        <v>56</v>
      </c>
      <c r="G69" s="118" t="s">
        <v>2343</v>
      </c>
      <c r="H69" s="261" t="s">
        <v>1060</v>
      </c>
      <c r="I69" s="153" t="s">
        <v>2344</v>
      </c>
      <c r="J69" s="271">
        <v>3.9</v>
      </c>
      <c r="K69" s="261">
        <v>0.57799999999999996</v>
      </c>
      <c r="L69" s="261">
        <v>50</v>
      </c>
      <c r="M69" s="261">
        <v>28.9</v>
      </c>
      <c r="N69" s="250">
        <v>18.899999999999999</v>
      </c>
      <c r="O69" s="261"/>
    </row>
    <row r="70" spans="1:15" ht="15.75">
      <c r="A70" s="1">
        <v>43840</v>
      </c>
      <c r="B70" s="261"/>
      <c r="C70" s="261" t="s">
        <v>2208</v>
      </c>
      <c r="D70" s="261"/>
      <c r="E70" s="262" t="s">
        <v>20</v>
      </c>
      <c r="F70" s="262">
        <v>60</v>
      </c>
      <c r="G70" s="118" t="s">
        <v>2345</v>
      </c>
      <c r="H70" s="261" t="s">
        <v>1060</v>
      </c>
      <c r="I70" s="153" t="s">
        <v>2346</v>
      </c>
      <c r="J70" s="271">
        <v>4</v>
      </c>
      <c r="K70" s="261">
        <v>0.78800000000000003</v>
      </c>
      <c r="L70" s="261">
        <v>48</v>
      </c>
      <c r="M70" s="261">
        <v>37.823999999999998</v>
      </c>
      <c r="N70" s="250">
        <v>27.823999999999998</v>
      </c>
      <c r="O70" s="261">
        <v>10</v>
      </c>
    </row>
    <row r="71" spans="1:15" ht="15.75">
      <c r="A71" s="1">
        <v>43840</v>
      </c>
      <c r="B71" s="261"/>
      <c r="C71" s="261" t="s">
        <v>2208</v>
      </c>
      <c r="D71" s="261"/>
      <c r="E71" s="262" t="s">
        <v>41</v>
      </c>
      <c r="F71" s="262">
        <v>63</v>
      </c>
      <c r="G71" s="118" t="s">
        <v>2347</v>
      </c>
      <c r="H71" s="261" t="s">
        <v>1060</v>
      </c>
      <c r="I71" s="153" t="s">
        <v>2348</v>
      </c>
      <c r="J71" s="271">
        <v>4</v>
      </c>
      <c r="K71" s="261">
        <v>0.65400000000000003</v>
      </c>
      <c r="L71" s="261">
        <v>49</v>
      </c>
      <c r="M71" s="261">
        <v>32.045999999999999</v>
      </c>
      <c r="N71" s="250">
        <v>22.045999999999999</v>
      </c>
      <c r="O71" s="261"/>
    </row>
    <row r="72" spans="1:15" ht="15.75">
      <c r="A72" s="1">
        <v>43840</v>
      </c>
      <c r="B72" s="261"/>
      <c r="C72" s="261" t="s">
        <v>2208</v>
      </c>
      <c r="D72" s="261"/>
      <c r="E72" s="262" t="s">
        <v>20</v>
      </c>
      <c r="F72" s="262">
        <v>59</v>
      </c>
      <c r="G72" s="118" t="s">
        <v>2349</v>
      </c>
      <c r="H72" s="261" t="s">
        <v>1060</v>
      </c>
      <c r="I72" s="153" t="s">
        <v>2350</v>
      </c>
      <c r="J72" s="271">
        <v>4</v>
      </c>
      <c r="K72" s="261">
        <v>0.28599999999999998</v>
      </c>
      <c r="L72" s="261">
        <v>49</v>
      </c>
      <c r="M72" s="261">
        <v>14.013999999999999</v>
      </c>
      <c r="N72" s="250"/>
      <c r="O72" s="261"/>
    </row>
    <row r="73" spans="1:15" ht="15.75">
      <c r="A73" s="1">
        <v>43840</v>
      </c>
      <c r="B73" s="261"/>
      <c r="C73" s="261" t="s">
        <v>2208</v>
      </c>
      <c r="D73" s="261"/>
      <c r="E73" s="262" t="s">
        <v>41</v>
      </c>
      <c r="F73" s="262">
        <v>59</v>
      </c>
      <c r="G73" s="118" t="s">
        <v>2351</v>
      </c>
      <c r="H73" s="261" t="s">
        <v>1060</v>
      </c>
      <c r="I73" s="153" t="s">
        <v>2352</v>
      </c>
      <c r="J73" s="271">
        <v>4</v>
      </c>
      <c r="K73" s="261">
        <v>0.69799999999999995</v>
      </c>
      <c r="L73" s="261">
        <v>49</v>
      </c>
      <c r="M73" s="261">
        <v>34.201999999999998</v>
      </c>
      <c r="N73" s="250">
        <v>24.201999999999998</v>
      </c>
      <c r="O73" s="261"/>
    </row>
    <row r="74" spans="1:15" ht="15.75">
      <c r="A74" s="1">
        <v>43840</v>
      </c>
      <c r="B74" s="261"/>
      <c r="C74" s="261" t="s">
        <v>2208</v>
      </c>
      <c r="D74" s="261"/>
      <c r="E74" s="262" t="s">
        <v>20</v>
      </c>
      <c r="F74" s="262">
        <v>53</v>
      </c>
      <c r="G74" s="118" t="s">
        <v>2353</v>
      </c>
      <c r="H74" s="261" t="s">
        <v>1060</v>
      </c>
      <c r="I74" s="153" t="s">
        <v>2354</v>
      </c>
      <c r="J74" s="271">
        <v>4</v>
      </c>
      <c r="K74" s="261">
        <v>0.7</v>
      </c>
      <c r="L74" s="261">
        <v>50</v>
      </c>
      <c r="M74" s="261">
        <v>35</v>
      </c>
      <c r="N74" s="250">
        <v>25</v>
      </c>
      <c r="O74" s="261"/>
    </row>
    <row r="75" spans="1:15" ht="15.75">
      <c r="A75" s="1">
        <v>43840</v>
      </c>
      <c r="B75" s="261"/>
      <c r="C75" s="261" t="s">
        <v>2208</v>
      </c>
      <c r="D75" s="261"/>
      <c r="E75" s="262" t="s">
        <v>20</v>
      </c>
      <c r="F75" s="262">
        <v>63</v>
      </c>
      <c r="G75" s="118" t="s">
        <v>2355</v>
      </c>
      <c r="H75" s="261" t="s">
        <v>1060</v>
      </c>
      <c r="I75" s="153" t="s">
        <v>2356</v>
      </c>
      <c r="J75" s="271">
        <v>4</v>
      </c>
      <c r="K75" s="261">
        <v>0.96199999999999997</v>
      </c>
      <c r="L75" s="261">
        <v>50</v>
      </c>
      <c r="M75" s="261">
        <v>48.1</v>
      </c>
      <c r="N75" s="250">
        <v>30</v>
      </c>
      <c r="O75" s="261"/>
    </row>
    <row r="76" spans="1:15" ht="15.75">
      <c r="A76" s="1">
        <v>43840</v>
      </c>
      <c r="B76" s="261"/>
      <c r="C76" s="261" t="s">
        <v>2208</v>
      </c>
      <c r="D76" s="261"/>
      <c r="E76" s="262" t="s">
        <v>41</v>
      </c>
      <c r="F76" s="262">
        <v>65</v>
      </c>
      <c r="G76" s="118" t="s">
        <v>2357</v>
      </c>
      <c r="H76" s="261" t="s">
        <v>1060</v>
      </c>
      <c r="I76" s="153" t="s">
        <v>2358</v>
      </c>
      <c r="J76" s="271">
        <v>4</v>
      </c>
      <c r="K76" s="261">
        <v>0.55600000000000005</v>
      </c>
      <c r="L76" s="261">
        <v>49</v>
      </c>
      <c r="M76" s="261">
        <v>27.244000000000003</v>
      </c>
      <c r="N76" s="250">
        <v>17.244000000000003</v>
      </c>
      <c r="O76" s="261"/>
    </row>
    <row r="77" spans="1:15" ht="15.75">
      <c r="A77" s="1">
        <v>43840</v>
      </c>
      <c r="B77" s="261"/>
      <c r="C77" s="261" t="s">
        <v>2208</v>
      </c>
      <c r="D77" s="261"/>
      <c r="E77" s="262" t="s">
        <v>20</v>
      </c>
      <c r="F77" s="262">
        <v>73</v>
      </c>
      <c r="G77" s="118" t="s">
        <v>2359</v>
      </c>
      <c r="H77" s="261" t="s">
        <v>1060</v>
      </c>
      <c r="I77" s="153" t="s">
        <v>2360</v>
      </c>
      <c r="J77" s="271">
        <v>4</v>
      </c>
      <c r="K77" s="261">
        <v>0.626</v>
      </c>
      <c r="L77" s="261">
        <v>49</v>
      </c>
      <c r="M77" s="261">
        <v>30.673999999999999</v>
      </c>
      <c r="N77" s="250">
        <v>20.673999999999999</v>
      </c>
      <c r="O77" s="261"/>
    </row>
    <row r="78" spans="1:15" ht="15.75">
      <c r="A78" s="1">
        <v>43840</v>
      </c>
      <c r="B78" s="261"/>
      <c r="C78" s="261" t="s">
        <v>2208</v>
      </c>
      <c r="D78" s="261"/>
      <c r="E78" s="262" t="s">
        <v>20</v>
      </c>
      <c r="F78" s="262">
        <v>73</v>
      </c>
      <c r="G78" s="118" t="s">
        <v>2361</v>
      </c>
      <c r="H78" s="261" t="s">
        <v>1060</v>
      </c>
      <c r="I78" s="153" t="s">
        <v>2362</v>
      </c>
      <c r="J78" s="271">
        <v>4</v>
      </c>
      <c r="K78" s="261">
        <v>0.53400000000000003</v>
      </c>
      <c r="L78" s="261">
        <v>50</v>
      </c>
      <c r="M78" s="261">
        <v>26.700000000000003</v>
      </c>
      <c r="N78" s="250">
        <v>16.700000000000003</v>
      </c>
      <c r="O78" s="261"/>
    </row>
    <row r="79" spans="1:15" ht="15.75">
      <c r="A79" s="1">
        <v>43840</v>
      </c>
      <c r="B79" s="261"/>
      <c r="C79" s="261" t="s">
        <v>2208</v>
      </c>
      <c r="D79" s="261"/>
      <c r="E79" s="262" t="s">
        <v>41</v>
      </c>
      <c r="F79" s="262">
        <v>60</v>
      </c>
      <c r="G79" s="118" t="s">
        <v>2363</v>
      </c>
      <c r="H79" s="261" t="s">
        <v>1060</v>
      </c>
      <c r="I79" s="153" t="s">
        <v>2364</v>
      </c>
      <c r="J79" s="271">
        <v>3.6</v>
      </c>
      <c r="K79" s="261">
        <v>1</v>
      </c>
      <c r="L79" s="261">
        <v>47</v>
      </c>
      <c r="M79" s="261">
        <v>47</v>
      </c>
      <c r="N79" s="250">
        <v>30</v>
      </c>
      <c r="O79" s="261"/>
    </row>
    <row r="80" spans="1:15" ht="15.75">
      <c r="A80" s="1">
        <v>43840</v>
      </c>
      <c r="B80" s="261"/>
      <c r="C80" s="261" t="s">
        <v>2208</v>
      </c>
      <c r="D80" s="261"/>
      <c r="E80" s="262" t="s">
        <v>20</v>
      </c>
      <c r="F80" s="262">
        <v>62</v>
      </c>
      <c r="G80" s="118" t="s">
        <v>2365</v>
      </c>
      <c r="H80" s="261" t="s">
        <v>1060</v>
      </c>
      <c r="I80" s="153" t="s">
        <v>2366</v>
      </c>
      <c r="J80" s="271">
        <v>3.3</v>
      </c>
      <c r="K80" s="261">
        <v>0.47799999999999998</v>
      </c>
      <c r="L80" s="261">
        <v>50</v>
      </c>
      <c r="M80" s="261">
        <v>23.9</v>
      </c>
      <c r="N80" s="250">
        <v>13.899999999999999</v>
      </c>
      <c r="O80" s="261"/>
    </row>
    <row r="81" spans="1:14" ht="15.75">
      <c r="A81" s="1">
        <v>43840</v>
      </c>
      <c r="B81" s="261"/>
      <c r="C81" s="261" t="s">
        <v>2208</v>
      </c>
      <c r="D81" s="261"/>
      <c r="E81" s="262" t="s">
        <v>20</v>
      </c>
      <c r="F81" s="262">
        <v>62</v>
      </c>
      <c r="G81" s="118" t="s">
        <v>2367</v>
      </c>
      <c r="H81" s="261" t="s">
        <v>1060</v>
      </c>
      <c r="I81" s="153" t="s">
        <v>2368</v>
      </c>
      <c r="J81" s="271">
        <v>4</v>
      </c>
      <c r="K81" s="261">
        <v>0.498</v>
      </c>
      <c r="L81" s="261">
        <v>50</v>
      </c>
      <c r="M81" s="261">
        <v>24.9</v>
      </c>
      <c r="N81" s="250">
        <v>14.899999999999999</v>
      </c>
    </row>
    <row r="82" spans="1:14" ht="15.75">
      <c r="A82" s="1">
        <v>43840</v>
      </c>
      <c r="B82" s="261"/>
      <c r="C82" s="261" t="s">
        <v>2208</v>
      </c>
      <c r="D82" s="261"/>
      <c r="E82" s="262" t="s">
        <v>41</v>
      </c>
      <c r="F82" s="262">
        <v>63</v>
      </c>
      <c r="G82" s="118" t="s">
        <v>2369</v>
      </c>
      <c r="H82" s="261" t="s">
        <v>1060</v>
      </c>
      <c r="I82" s="153" t="s">
        <v>2370</v>
      </c>
      <c r="J82" s="271">
        <v>4</v>
      </c>
      <c r="K82" s="261">
        <v>1.47</v>
      </c>
      <c r="L82" s="261">
        <v>48</v>
      </c>
      <c r="M82" s="261">
        <v>70.56</v>
      </c>
      <c r="N82" s="250">
        <v>30</v>
      </c>
    </row>
    <row r="83" spans="1:14" ht="15.75">
      <c r="A83" s="1">
        <v>43840</v>
      </c>
      <c r="B83" s="261"/>
      <c r="C83" s="261" t="s">
        <v>2208</v>
      </c>
      <c r="D83" s="261"/>
      <c r="E83" s="262" t="s">
        <v>41</v>
      </c>
      <c r="F83" s="262">
        <v>61</v>
      </c>
      <c r="G83" s="118" t="s">
        <v>2371</v>
      </c>
      <c r="H83" s="261" t="s">
        <v>1060</v>
      </c>
      <c r="I83" s="153" t="s">
        <v>2372</v>
      </c>
      <c r="J83" s="271">
        <v>4</v>
      </c>
      <c r="K83" s="261">
        <v>0.872</v>
      </c>
      <c r="L83" s="261">
        <v>49</v>
      </c>
      <c r="M83" s="261">
        <v>42.728000000000002</v>
      </c>
      <c r="N83" s="250">
        <v>32.728000000000002</v>
      </c>
    </row>
    <row r="84" spans="1:14" ht="15.75">
      <c r="A84" s="1">
        <v>43840</v>
      </c>
      <c r="B84" s="261"/>
      <c r="C84" s="261" t="s">
        <v>2208</v>
      </c>
      <c r="D84" s="261"/>
      <c r="E84" s="262" t="s">
        <v>41</v>
      </c>
      <c r="F84" s="262">
        <v>33</v>
      </c>
      <c r="G84" s="118" t="s">
        <v>2373</v>
      </c>
      <c r="H84" s="261" t="s">
        <v>1060</v>
      </c>
      <c r="I84" s="153" t="s">
        <v>2374</v>
      </c>
      <c r="J84" s="271">
        <v>4</v>
      </c>
      <c r="K84" s="261">
        <v>0.38600000000000001</v>
      </c>
      <c r="L84" s="261">
        <v>48</v>
      </c>
      <c r="M84" s="261">
        <v>18.527999999999999</v>
      </c>
      <c r="N84" s="250"/>
    </row>
    <row r="85" spans="1:14" ht="15.75">
      <c r="A85" s="1">
        <v>43840</v>
      </c>
      <c r="B85" s="261"/>
      <c r="C85" s="261" t="s">
        <v>2208</v>
      </c>
      <c r="D85" s="261"/>
      <c r="E85" s="262" t="s">
        <v>20</v>
      </c>
      <c r="F85" s="262">
        <v>56</v>
      </c>
      <c r="G85" s="118" t="s">
        <v>2375</v>
      </c>
      <c r="H85" s="261" t="s">
        <v>1060</v>
      </c>
      <c r="I85" s="153" t="s">
        <v>2376</v>
      </c>
      <c r="J85" s="271">
        <v>4</v>
      </c>
      <c r="K85" s="261">
        <v>0.754</v>
      </c>
      <c r="L85" s="261">
        <v>50</v>
      </c>
      <c r="M85" s="261">
        <v>37.700000000000003</v>
      </c>
      <c r="N85" s="250">
        <v>27.700000000000003</v>
      </c>
    </row>
    <row r="86" spans="1:14" ht="15.75">
      <c r="A86" s="1">
        <v>43840</v>
      </c>
      <c r="B86" s="261"/>
      <c r="C86" s="261" t="s">
        <v>2208</v>
      </c>
      <c r="D86" s="261"/>
      <c r="E86" s="262" t="s">
        <v>41</v>
      </c>
      <c r="F86" s="262">
        <v>61</v>
      </c>
      <c r="G86" s="118" t="s">
        <v>2377</v>
      </c>
      <c r="H86" s="261" t="s">
        <v>1060</v>
      </c>
      <c r="I86" s="153" t="s">
        <v>2378</v>
      </c>
      <c r="J86" s="271">
        <v>4</v>
      </c>
      <c r="K86" s="261">
        <v>0.64600000000000002</v>
      </c>
      <c r="L86" s="261">
        <v>50</v>
      </c>
      <c r="M86" s="261">
        <v>32.300000000000004</v>
      </c>
      <c r="N86" s="250">
        <v>22.300000000000004</v>
      </c>
    </row>
    <row r="87" spans="1:14" ht="15.75">
      <c r="A87" s="1">
        <v>43840</v>
      </c>
      <c r="B87" s="261"/>
      <c r="C87" s="261" t="s">
        <v>2208</v>
      </c>
      <c r="D87" s="261"/>
      <c r="E87" s="262" t="s">
        <v>20</v>
      </c>
      <c r="F87" s="262">
        <v>57</v>
      </c>
      <c r="G87" s="118" t="s">
        <v>2379</v>
      </c>
      <c r="H87" s="261" t="s">
        <v>1060</v>
      </c>
      <c r="I87" s="153" t="s">
        <v>2380</v>
      </c>
      <c r="J87" s="271">
        <v>4</v>
      </c>
      <c r="K87" s="261">
        <v>0.52</v>
      </c>
      <c r="L87" s="261">
        <v>48</v>
      </c>
      <c r="M87" s="261">
        <v>24.96</v>
      </c>
      <c r="N87" s="250">
        <v>14.96</v>
      </c>
    </row>
    <row r="88" spans="1:14" ht="15.75">
      <c r="A88" s="1">
        <v>43840</v>
      </c>
      <c r="B88" s="261"/>
      <c r="C88" s="261" t="s">
        <v>2208</v>
      </c>
      <c r="D88" s="261"/>
      <c r="E88" s="262" t="s">
        <v>41</v>
      </c>
      <c r="F88" s="262">
        <v>64</v>
      </c>
      <c r="G88" s="118" t="s">
        <v>2381</v>
      </c>
      <c r="H88" s="261" t="s">
        <v>1060</v>
      </c>
      <c r="I88" s="153" t="s">
        <v>2382</v>
      </c>
      <c r="J88" s="271">
        <v>4</v>
      </c>
      <c r="K88" s="261">
        <v>0.998</v>
      </c>
      <c r="L88" s="261">
        <v>50</v>
      </c>
      <c r="M88" s="261">
        <v>49.9</v>
      </c>
      <c r="N88" s="250">
        <v>30</v>
      </c>
    </row>
    <row r="89" spans="1:14" ht="15.75">
      <c r="A89" s="1">
        <v>43840</v>
      </c>
      <c r="B89" s="261"/>
      <c r="C89" s="261" t="s">
        <v>2208</v>
      </c>
      <c r="D89" s="261"/>
      <c r="E89" s="262" t="s">
        <v>41</v>
      </c>
      <c r="F89" s="262">
        <v>55</v>
      </c>
      <c r="G89" s="118" t="s">
        <v>2383</v>
      </c>
      <c r="H89" s="261" t="s">
        <v>1060</v>
      </c>
      <c r="I89" s="153" t="s">
        <v>2384</v>
      </c>
      <c r="J89" s="271">
        <v>4</v>
      </c>
      <c r="K89" s="261">
        <v>0.60399999999999998</v>
      </c>
      <c r="L89" s="261">
        <v>48</v>
      </c>
      <c r="M89" s="261">
        <v>28.991999999999997</v>
      </c>
      <c r="N89" s="250">
        <v>18.991999999999997</v>
      </c>
    </row>
    <row r="90" spans="1:14" ht="15.75">
      <c r="A90" s="1">
        <v>43840</v>
      </c>
      <c r="B90" s="261"/>
      <c r="C90" s="261" t="s">
        <v>2208</v>
      </c>
      <c r="D90" s="261"/>
      <c r="E90" s="262" t="s">
        <v>41</v>
      </c>
      <c r="F90" s="262">
        <v>74</v>
      </c>
      <c r="G90" s="118" t="s">
        <v>2385</v>
      </c>
      <c r="H90" s="261" t="s">
        <v>1060</v>
      </c>
      <c r="I90" s="153" t="s">
        <v>2386</v>
      </c>
      <c r="J90" s="271">
        <v>4</v>
      </c>
      <c r="K90" s="261">
        <v>0.79200000000000004</v>
      </c>
      <c r="L90" s="261">
        <v>50</v>
      </c>
      <c r="M90" s="261">
        <v>39.6</v>
      </c>
      <c r="N90" s="250">
        <v>29.6</v>
      </c>
    </row>
    <row r="91" spans="1:14" ht="15.75">
      <c r="A91" s="1">
        <v>43840</v>
      </c>
      <c r="B91" s="261"/>
      <c r="C91" s="261" t="s">
        <v>2208</v>
      </c>
      <c r="D91" s="261"/>
      <c r="E91" s="262" t="s">
        <v>41</v>
      </c>
      <c r="F91" s="262">
        <v>55</v>
      </c>
      <c r="G91" s="118" t="s">
        <v>2387</v>
      </c>
      <c r="H91" s="261" t="s">
        <v>1060</v>
      </c>
      <c r="I91" s="153" t="s">
        <v>2388</v>
      </c>
      <c r="J91" s="271">
        <v>4</v>
      </c>
      <c r="K91" s="261">
        <v>0.92200000000000004</v>
      </c>
      <c r="L91" s="261">
        <v>48</v>
      </c>
      <c r="M91" s="261">
        <v>44.256</v>
      </c>
      <c r="N91" s="250">
        <v>30</v>
      </c>
    </row>
    <row r="92" spans="1:14" ht="15.75">
      <c r="A92" s="1">
        <v>43840</v>
      </c>
      <c r="B92" s="261"/>
      <c r="C92" s="261" t="s">
        <v>2208</v>
      </c>
      <c r="D92" s="261"/>
      <c r="E92" s="262" t="s">
        <v>20</v>
      </c>
      <c r="F92" s="262">
        <v>59</v>
      </c>
      <c r="G92" s="118" t="s">
        <v>2389</v>
      </c>
      <c r="H92" s="261" t="s">
        <v>1060</v>
      </c>
      <c r="I92" s="153" t="s">
        <v>2390</v>
      </c>
      <c r="J92" s="271">
        <v>4</v>
      </c>
      <c r="K92" s="261">
        <v>0.59</v>
      </c>
      <c r="L92" s="261">
        <v>50</v>
      </c>
      <c r="M92" s="261">
        <v>29.5</v>
      </c>
      <c r="N92" s="250">
        <v>17.5</v>
      </c>
    </row>
    <row r="93" spans="1:14" ht="15.75">
      <c r="A93" s="1">
        <v>43840</v>
      </c>
      <c r="B93" s="261"/>
      <c r="C93" s="261" t="s">
        <v>2208</v>
      </c>
      <c r="D93" s="261"/>
      <c r="E93" s="262" t="s">
        <v>41</v>
      </c>
      <c r="F93" s="262">
        <v>76</v>
      </c>
      <c r="G93" s="118" t="s">
        <v>2391</v>
      </c>
      <c r="H93" s="261" t="s">
        <v>1060</v>
      </c>
      <c r="I93" s="153" t="s">
        <v>2392</v>
      </c>
      <c r="J93" s="271">
        <v>4</v>
      </c>
      <c r="K93" s="261">
        <v>0.78600000000000003</v>
      </c>
      <c r="L93" s="261">
        <v>50</v>
      </c>
      <c r="M93" s="261">
        <v>39.300000000000004</v>
      </c>
      <c r="N93" s="250">
        <v>27.300000000000004</v>
      </c>
    </row>
    <row r="94" spans="1:14" ht="15.75">
      <c r="A94" s="1">
        <v>43840</v>
      </c>
      <c r="B94" s="261"/>
      <c r="C94" s="261" t="s">
        <v>2208</v>
      </c>
      <c r="D94" s="261"/>
      <c r="E94" s="262" t="s">
        <v>20</v>
      </c>
      <c r="F94" s="262">
        <v>73</v>
      </c>
      <c r="G94" s="118" t="s">
        <v>2393</v>
      </c>
      <c r="H94" s="261" t="s">
        <v>1060</v>
      </c>
      <c r="I94" s="153" t="s">
        <v>2394</v>
      </c>
      <c r="J94" s="271">
        <v>4</v>
      </c>
      <c r="K94" s="261">
        <v>0.78</v>
      </c>
      <c r="L94" s="261">
        <v>50</v>
      </c>
      <c r="M94" s="261">
        <v>39</v>
      </c>
      <c r="N94" s="250">
        <v>27</v>
      </c>
    </row>
    <row r="95" spans="1:14" ht="15.75">
      <c r="A95" s="1">
        <v>43840</v>
      </c>
      <c r="B95" s="261"/>
      <c r="C95" s="261" t="s">
        <v>2208</v>
      </c>
      <c r="D95" s="261"/>
      <c r="E95" s="262" t="s">
        <v>20</v>
      </c>
      <c r="F95" s="262">
        <v>32</v>
      </c>
      <c r="G95" s="118" t="s">
        <v>2395</v>
      </c>
      <c r="H95" s="261" t="s">
        <v>1060</v>
      </c>
      <c r="I95" s="153" t="s">
        <v>2396</v>
      </c>
      <c r="J95" s="271">
        <v>4</v>
      </c>
      <c r="K95" s="261">
        <v>0.70399999999999996</v>
      </c>
      <c r="L95" s="261">
        <v>50</v>
      </c>
      <c r="M95" s="261">
        <v>35.199999999999996</v>
      </c>
      <c r="N95" s="250">
        <v>23.199999999999996</v>
      </c>
    </row>
    <row r="96" spans="1:14" ht="15.75">
      <c r="A96" s="1">
        <v>43840</v>
      </c>
      <c r="B96" s="261"/>
      <c r="C96" s="261" t="s">
        <v>2208</v>
      </c>
      <c r="D96" s="261"/>
      <c r="E96" s="262" t="s">
        <v>41</v>
      </c>
      <c r="F96" s="262">
        <v>64</v>
      </c>
      <c r="G96" s="118" t="s">
        <v>2397</v>
      </c>
      <c r="H96" s="261" t="s">
        <v>1060</v>
      </c>
      <c r="I96" s="153" t="s">
        <v>2398</v>
      </c>
      <c r="J96" s="271">
        <v>4</v>
      </c>
      <c r="K96" s="261">
        <v>0.67200000000000004</v>
      </c>
      <c r="L96" s="261">
        <v>50</v>
      </c>
      <c r="M96" s="261">
        <v>33.6</v>
      </c>
      <c r="N96" s="250">
        <v>21.6</v>
      </c>
    </row>
    <row r="97" spans="1:14" ht="15.75">
      <c r="A97" s="1">
        <v>43840</v>
      </c>
      <c r="B97" s="261"/>
      <c r="C97" s="261" t="s">
        <v>2208</v>
      </c>
      <c r="D97" s="261"/>
      <c r="E97" s="262" t="s">
        <v>41</v>
      </c>
      <c r="F97" s="262">
        <v>57</v>
      </c>
      <c r="G97" s="118" t="s">
        <v>2399</v>
      </c>
      <c r="H97" s="261" t="s">
        <v>1060</v>
      </c>
      <c r="I97" s="153" t="s">
        <v>2400</v>
      </c>
      <c r="J97" s="271">
        <v>4</v>
      </c>
      <c r="K97" s="261">
        <v>0.41799999999999998</v>
      </c>
      <c r="L97" s="261">
        <v>49</v>
      </c>
      <c r="M97" s="261">
        <v>20.481999999999999</v>
      </c>
      <c r="N97" s="250"/>
    </row>
    <row r="98" spans="1:14" ht="15.75">
      <c r="A98" s="1">
        <v>43840</v>
      </c>
      <c r="B98" s="261"/>
      <c r="C98" s="261" t="s">
        <v>2208</v>
      </c>
      <c r="D98" s="261"/>
      <c r="E98" s="262" t="s">
        <v>20</v>
      </c>
      <c r="F98" s="262">
        <v>68</v>
      </c>
      <c r="G98" s="118" t="s">
        <v>2401</v>
      </c>
      <c r="H98" s="261" t="s">
        <v>1060</v>
      </c>
      <c r="I98" s="153" t="s">
        <v>2402</v>
      </c>
      <c r="J98" s="271">
        <v>4</v>
      </c>
      <c r="K98" s="261">
        <v>1.31</v>
      </c>
      <c r="L98" s="261">
        <v>50</v>
      </c>
      <c r="M98" s="261">
        <v>65.5</v>
      </c>
      <c r="N98" s="250">
        <v>30</v>
      </c>
    </row>
    <row r="99" spans="1:14" ht="15.75">
      <c r="A99" s="1">
        <v>43840</v>
      </c>
      <c r="B99" s="261"/>
      <c r="C99" s="261" t="s">
        <v>2208</v>
      </c>
      <c r="D99" s="261"/>
      <c r="E99" s="262" t="s">
        <v>20</v>
      </c>
      <c r="F99" s="262">
        <v>56</v>
      </c>
      <c r="G99" s="118" t="s">
        <v>2403</v>
      </c>
      <c r="H99" s="261" t="s">
        <v>1060</v>
      </c>
      <c r="I99" s="153" t="s">
        <v>2404</v>
      </c>
      <c r="J99" s="271">
        <v>3.6</v>
      </c>
      <c r="K99" s="261">
        <v>0.53600000000000003</v>
      </c>
      <c r="L99" s="261">
        <v>50</v>
      </c>
      <c r="M99" s="261">
        <v>26.8</v>
      </c>
      <c r="N99" s="250">
        <v>14.8</v>
      </c>
    </row>
    <row r="100" spans="1:14" ht="15.75">
      <c r="A100" s="1">
        <v>43840</v>
      </c>
      <c r="B100" s="261"/>
      <c r="C100" s="261" t="s">
        <v>2208</v>
      </c>
      <c r="D100" s="261"/>
      <c r="E100" s="262" t="s">
        <v>20</v>
      </c>
      <c r="F100" s="262">
        <v>63</v>
      </c>
      <c r="G100" s="118" t="s">
        <v>2405</v>
      </c>
      <c r="H100" s="261" t="s">
        <v>1060</v>
      </c>
      <c r="I100" s="153" t="s">
        <v>2406</v>
      </c>
      <c r="J100" s="271">
        <v>4</v>
      </c>
      <c r="K100" s="261">
        <v>0.64400000000000002</v>
      </c>
      <c r="L100" s="261">
        <v>50</v>
      </c>
      <c r="M100" s="261">
        <v>32.200000000000003</v>
      </c>
      <c r="N100" s="250">
        <v>20.200000000000003</v>
      </c>
    </row>
    <row r="101" spans="1:14" ht="15.75">
      <c r="A101" s="1">
        <v>43840</v>
      </c>
      <c r="B101" s="261"/>
      <c r="C101" s="261" t="s">
        <v>2208</v>
      </c>
      <c r="D101" s="261"/>
      <c r="E101" s="262" t="s">
        <v>41</v>
      </c>
      <c r="F101" s="262">
        <v>34</v>
      </c>
      <c r="G101" s="118" t="s">
        <v>2407</v>
      </c>
      <c r="H101" s="261" t="s">
        <v>1060</v>
      </c>
      <c r="I101" s="153" t="s">
        <v>2408</v>
      </c>
      <c r="J101" s="271">
        <v>4</v>
      </c>
      <c r="K101" s="261">
        <v>0.61599999999999999</v>
      </c>
      <c r="L101" s="261">
        <v>48</v>
      </c>
      <c r="M101" s="261">
        <v>29.567999999999998</v>
      </c>
      <c r="N101" s="250">
        <v>17.567999999999998</v>
      </c>
    </row>
    <row r="102" spans="1:14" ht="15.75">
      <c r="A102" s="1">
        <v>43840</v>
      </c>
      <c r="B102" s="261"/>
      <c r="C102" s="261" t="s">
        <v>2208</v>
      </c>
      <c r="D102" s="261"/>
      <c r="E102" s="262" t="s">
        <v>20</v>
      </c>
      <c r="F102" s="262">
        <v>42</v>
      </c>
      <c r="G102" s="118" t="s">
        <v>2409</v>
      </c>
      <c r="H102" s="261" t="s">
        <v>1060</v>
      </c>
      <c r="I102" s="153" t="s">
        <v>2410</v>
      </c>
      <c r="J102" s="271">
        <v>3.8</v>
      </c>
      <c r="K102" s="261">
        <v>0.32800000000000001</v>
      </c>
      <c r="L102" s="261">
        <v>47</v>
      </c>
      <c r="M102" s="261">
        <v>15.416</v>
      </c>
      <c r="N102" s="250"/>
    </row>
    <row r="103" spans="1:14" ht="15.75">
      <c r="A103" s="1">
        <v>43840</v>
      </c>
      <c r="B103" s="261"/>
      <c r="C103" s="261" t="s">
        <v>2208</v>
      </c>
      <c r="D103" s="261"/>
      <c r="E103" s="262" t="s">
        <v>20</v>
      </c>
      <c r="F103" s="262">
        <v>41</v>
      </c>
      <c r="G103" s="118" t="s">
        <v>2411</v>
      </c>
      <c r="H103" s="261" t="s">
        <v>1060</v>
      </c>
      <c r="I103" s="153" t="s">
        <v>2412</v>
      </c>
      <c r="J103" s="271">
        <v>3.8</v>
      </c>
      <c r="K103" s="261">
        <v>0.93200000000000005</v>
      </c>
      <c r="L103" s="261">
        <v>50</v>
      </c>
      <c r="M103" s="261">
        <v>46.6</v>
      </c>
      <c r="N103" s="250">
        <v>30</v>
      </c>
    </row>
    <row r="104" spans="1:14" ht="15.75">
      <c r="A104" s="1">
        <v>43840</v>
      </c>
      <c r="B104" s="261"/>
      <c r="C104" s="261" t="s">
        <v>2208</v>
      </c>
      <c r="D104" s="261"/>
      <c r="E104" s="262" t="s">
        <v>20</v>
      </c>
      <c r="F104" s="262">
        <v>39</v>
      </c>
      <c r="G104" s="118" t="s">
        <v>2413</v>
      </c>
      <c r="H104" s="261" t="s">
        <v>1060</v>
      </c>
      <c r="I104" s="153" t="s">
        <v>2414</v>
      </c>
      <c r="J104" s="271">
        <v>4</v>
      </c>
      <c r="K104" s="261">
        <v>1.46</v>
      </c>
      <c r="L104" s="261">
        <v>48</v>
      </c>
      <c r="M104" s="261">
        <v>70.08</v>
      </c>
      <c r="N104" s="250">
        <v>30</v>
      </c>
    </row>
    <row r="105" spans="1:14" ht="15.75">
      <c r="A105" s="1">
        <v>43840</v>
      </c>
      <c r="B105" s="261"/>
      <c r="C105" s="261" t="s">
        <v>2208</v>
      </c>
      <c r="D105" s="261"/>
      <c r="E105" s="262" t="s">
        <v>20</v>
      </c>
      <c r="F105" s="262">
        <v>61</v>
      </c>
      <c r="G105" s="118" t="s">
        <v>2415</v>
      </c>
      <c r="H105" s="261" t="s">
        <v>1060</v>
      </c>
      <c r="I105" s="153" t="s">
        <v>2416</v>
      </c>
      <c r="J105" s="271">
        <v>4</v>
      </c>
      <c r="K105" s="261">
        <v>0.48</v>
      </c>
      <c r="L105" s="261">
        <v>47</v>
      </c>
      <c r="M105" s="261">
        <v>22.56</v>
      </c>
      <c r="N105" s="250">
        <v>12.559999999999999</v>
      </c>
    </row>
    <row r="106" spans="1:14" ht="15.75">
      <c r="A106" s="1">
        <v>43840</v>
      </c>
      <c r="B106" s="261"/>
      <c r="C106" s="261" t="s">
        <v>2208</v>
      </c>
      <c r="D106" s="261"/>
      <c r="E106" s="262" t="s">
        <v>20</v>
      </c>
      <c r="F106" s="262">
        <v>70</v>
      </c>
      <c r="G106" s="118" t="s">
        <v>2417</v>
      </c>
      <c r="H106" s="261" t="s">
        <v>1060</v>
      </c>
      <c r="I106" s="153" t="s">
        <v>2418</v>
      </c>
      <c r="J106" s="271">
        <v>3.1</v>
      </c>
      <c r="K106" s="261">
        <v>0.72199999999999998</v>
      </c>
      <c r="L106" s="261">
        <v>49</v>
      </c>
      <c r="M106" s="261">
        <v>35.378</v>
      </c>
      <c r="N106" s="250">
        <v>23.378</v>
      </c>
    </row>
    <row r="107" spans="1:14" ht="15.75">
      <c r="A107" s="1">
        <v>43840</v>
      </c>
      <c r="B107" s="261"/>
      <c r="C107" s="261" t="s">
        <v>2208</v>
      </c>
      <c r="D107" s="261"/>
      <c r="E107" s="262" t="s">
        <v>20</v>
      </c>
      <c r="F107" s="262">
        <v>66</v>
      </c>
      <c r="G107" s="118" t="s">
        <v>2419</v>
      </c>
      <c r="H107" s="261" t="s">
        <v>1060</v>
      </c>
      <c r="I107" s="153" t="s">
        <v>2420</v>
      </c>
      <c r="J107" s="271">
        <v>4</v>
      </c>
      <c r="K107" s="261">
        <v>0.96799999999999997</v>
      </c>
      <c r="L107" s="261">
        <v>47</v>
      </c>
      <c r="M107" s="261">
        <v>45.495999999999995</v>
      </c>
      <c r="N107" s="250">
        <v>30</v>
      </c>
    </row>
    <row r="108" spans="1:14" ht="15.75">
      <c r="A108" s="1">
        <v>43840</v>
      </c>
      <c r="B108" s="261"/>
      <c r="C108" s="261" t="s">
        <v>2208</v>
      </c>
      <c r="D108" s="261"/>
      <c r="E108" s="262" t="s">
        <v>20</v>
      </c>
      <c r="F108" s="262">
        <v>54</v>
      </c>
      <c r="G108" s="118" t="s">
        <v>2421</v>
      </c>
      <c r="H108" s="261" t="s">
        <v>1060</v>
      </c>
      <c r="I108" s="153" t="s">
        <v>2422</v>
      </c>
      <c r="J108" s="271">
        <v>4</v>
      </c>
      <c r="K108" s="261">
        <v>0.94599999999999995</v>
      </c>
      <c r="L108" s="261">
        <v>47</v>
      </c>
      <c r="M108" s="261">
        <v>44.461999999999996</v>
      </c>
      <c r="N108" s="250">
        <v>30</v>
      </c>
    </row>
    <row r="109" spans="1:14" ht="15.75">
      <c r="A109" s="1">
        <v>43840</v>
      </c>
      <c r="B109" s="261"/>
      <c r="C109" s="261" t="s">
        <v>2208</v>
      </c>
      <c r="D109" s="261"/>
      <c r="E109" s="262" t="s">
        <v>20</v>
      </c>
      <c r="F109" s="262">
        <v>53</v>
      </c>
      <c r="G109" s="118" t="s">
        <v>2423</v>
      </c>
      <c r="H109" s="261" t="s">
        <v>1060</v>
      </c>
      <c r="I109" s="153" t="s">
        <v>2424</v>
      </c>
      <c r="J109" s="271">
        <v>3.5</v>
      </c>
      <c r="K109" s="261">
        <v>0.29399999999999998</v>
      </c>
      <c r="L109" s="261">
        <v>50</v>
      </c>
      <c r="M109" s="261">
        <v>14.7</v>
      </c>
      <c r="N109" s="250"/>
    </row>
    <row r="110" spans="1:14" ht="15.75">
      <c r="A110" s="1">
        <v>43840</v>
      </c>
      <c r="B110" s="261"/>
      <c r="C110" s="261" t="s">
        <v>2208</v>
      </c>
      <c r="D110" s="261"/>
      <c r="E110" s="262" t="s">
        <v>20</v>
      </c>
      <c r="F110" s="262">
        <v>51</v>
      </c>
      <c r="G110" s="118" t="s">
        <v>2425</v>
      </c>
      <c r="H110" s="261" t="s">
        <v>1060</v>
      </c>
      <c r="I110" s="153" t="s">
        <v>2426</v>
      </c>
      <c r="J110" s="271">
        <v>3</v>
      </c>
      <c r="K110" s="261">
        <v>0.41599999999999998</v>
      </c>
      <c r="L110" s="261">
        <v>49</v>
      </c>
      <c r="M110" s="261">
        <v>20.384</v>
      </c>
      <c r="N110" s="250"/>
    </row>
    <row r="111" spans="1:14" ht="15.75">
      <c r="A111" s="1">
        <v>43840</v>
      </c>
      <c r="B111" s="261"/>
      <c r="C111" s="261" t="s">
        <v>2208</v>
      </c>
      <c r="D111" s="261"/>
      <c r="E111" s="262" t="s">
        <v>20</v>
      </c>
      <c r="F111" s="262">
        <v>59</v>
      </c>
      <c r="G111" s="118" t="s">
        <v>2427</v>
      </c>
      <c r="H111" s="261" t="s">
        <v>1060</v>
      </c>
      <c r="I111" s="153" t="s">
        <v>2428</v>
      </c>
      <c r="J111" s="271">
        <v>4</v>
      </c>
      <c r="K111" s="261">
        <v>0.92600000000000005</v>
      </c>
      <c r="L111" s="261">
        <v>47</v>
      </c>
      <c r="M111" s="261">
        <v>43.522000000000006</v>
      </c>
      <c r="N111" s="250">
        <v>30</v>
      </c>
    </row>
    <row r="112" spans="1:14">
      <c r="A112" s="1">
        <v>43840</v>
      </c>
      <c r="B112" s="261"/>
      <c r="C112" s="261" t="s">
        <v>2208</v>
      </c>
      <c r="D112" s="261"/>
      <c r="E112" s="262" t="s">
        <v>20</v>
      </c>
      <c r="F112" s="262">
        <v>63</v>
      </c>
      <c r="G112" s="118" t="s">
        <v>2429</v>
      </c>
      <c r="H112" s="261" t="s">
        <v>1060</v>
      </c>
      <c r="I112" s="153" t="s">
        <v>2430</v>
      </c>
      <c r="J112" s="292">
        <v>4</v>
      </c>
      <c r="K112" s="293">
        <v>6.18</v>
      </c>
      <c r="L112" s="293">
        <v>49</v>
      </c>
      <c r="M112" s="261">
        <v>302.82</v>
      </c>
      <c r="N112" s="250">
        <v>30</v>
      </c>
    </row>
    <row r="113" spans="1:14" ht="15.75">
      <c r="A113" s="1">
        <v>43840</v>
      </c>
      <c r="B113" s="261"/>
      <c r="C113" s="261" t="s">
        <v>2208</v>
      </c>
      <c r="D113" s="261"/>
      <c r="E113" s="262" t="s">
        <v>41</v>
      </c>
      <c r="F113" s="262">
        <v>52</v>
      </c>
      <c r="G113" s="118" t="s">
        <v>2431</v>
      </c>
      <c r="H113" s="261" t="s">
        <v>1060</v>
      </c>
      <c r="I113" s="153" t="s">
        <v>2432</v>
      </c>
      <c r="J113" s="271">
        <v>4</v>
      </c>
      <c r="K113" s="261">
        <v>1.07</v>
      </c>
      <c r="L113" s="261">
        <v>49</v>
      </c>
      <c r="M113" s="261">
        <v>52.43</v>
      </c>
      <c r="N113" s="250">
        <v>30</v>
      </c>
    </row>
    <row r="114" spans="1:14" ht="15.75">
      <c r="A114" s="1">
        <v>43840</v>
      </c>
      <c r="B114" s="261"/>
      <c r="C114" s="261" t="s">
        <v>2208</v>
      </c>
      <c r="D114" s="261"/>
      <c r="E114" s="262" t="s">
        <v>41</v>
      </c>
      <c r="F114" s="262">
        <v>56</v>
      </c>
      <c r="G114" s="118" t="s">
        <v>2433</v>
      </c>
      <c r="H114" s="261" t="s">
        <v>1060</v>
      </c>
      <c r="I114" s="153" t="s">
        <v>2434</v>
      </c>
      <c r="J114" s="271">
        <v>4</v>
      </c>
      <c r="K114" s="261">
        <v>0.64400000000000002</v>
      </c>
      <c r="L114" s="261">
        <v>50</v>
      </c>
      <c r="M114" s="261">
        <v>32.200000000000003</v>
      </c>
      <c r="N114" s="250">
        <v>20.200000000000003</v>
      </c>
    </row>
    <row r="115" spans="1:14" ht="15.75">
      <c r="A115" s="1">
        <v>43840</v>
      </c>
      <c r="B115" s="261"/>
      <c r="C115" s="261" t="s">
        <v>2208</v>
      </c>
      <c r="D115" s="261"/>
      <c r="E115" s="262" t="s">
        <v>20</v>
      </c>
      <c r="F115" s="262">
        <v>82</v>
      </c>
      <c r="G115" s="118" t="s">
        <v>2435</v>
      </c>
      <c r="H115" s="261" t="s">
        <v>1060</v>
      </c>
      <c r="I115" s="153" t="s">
        <v>2436</v>
      </c>
      <c r="J115" s="271">
        <v>3.8</v>
      </c>
      <c r="K115" s="261">
        <v>0.53400000000000003</v>
      </c>
      <c r="L115" s="261">
        <v>47</v>
      </c>
      <c r="M115" s="261">
        <v>25.098000000000003</v>
      </c>
      <c r="N115" s="250">
        <v>13.098000000000003</v>
      </c>
    </row>
    <row r="116" spans="1:14" ht="15.75">
      <c r="A116" s="1">
        <v>43840</v>
      </c>
      <c r="B116" s="261"/>
      <c r="C116" s="261" t="s">
        <v>2208</v>
      </c>
      <c r="D116" s="261"/>
      <c r="E116" s="262" t="s">
        <v>41</v>
      </c>
      <c r="F116" s="262">
        <v>51</v>
      </c>
      <c r="G116" s="118" t="s">
        <v>2437</v>
      </c>
      <c r="H116" s="261" t="s">
        <v>1060</v>
      </c>
      <c r="I116" s="153" t="s">
        <v>2438</v>
      </c>
      <c r="J116" s="271">
        <v>4</v>
      </c>
      <c r="K116" s="261">
        <v>1.2</v>
      </c>
      <c r="L116" s="261">
        <v>46</v>
      </c>
      <c r="M116" s="261">
        <v>55.199999999999996</v>
      </c>
      <c r="N116" s="250">
        <v>30</v>
      </c>
    </row>
    <row r="117" spans="1:14" ht="15.75">
      <c r="A117" s="1">
        <v>43840</v>
      </c>
      <c r="B117" s="261"/>
      <c r="C117" s="261" t="s">
        <v>2208</v>
      </c>
      <c r="D117" s="261"/>
      <c r="E117" s="262" t="s">
        <v>20</v>
      </c>
      <c r="F117" s="262">
        <v>48</v>
      </c>
      <c r="G117" s="118" t="s">
        <v>2439</v>
      </c>
      <c r="H117" s="261" t="s">
        <v>1060</v>
      </c>
      <c r="I117" s="153" t="s">
        <v>2440</v>
      </c>
      <c r="J117" s="271">
        <v>3.6</v>
      </c>
      <c r="K117" s="261">
        <v>0.58399999999999996</v>
      </c>
      <c r="L117" s="261">
        <v>46</v>
      </c>
      <c r="M117" s="261">
        <v>26.863999999999997</v>
      </c>
      <c r="N117" s="250">
        <v>16.863999999999997</v>
      </c>
    </row>
    <row r="118" spans="1:14" ht="15.75">
      <c r="A118" s="1">
        <v>43840</v>
      </c>
      <c r="B118" s="261"/>
      <c r="C118" s="261" t="s">
        <v>2208</v>
      </c>
      <c r="D118" s="261"/>
      <c r="E118" s="262" t="s">
        <v>20</v>
      </c>
      <c r="F118" s="262">
        <v>54</v>
      </c>
      <c r="G118" s="118" t="s">
        <v>2441</v>
      </c>
      <c r="H118" s="261" t="s">
        <v>1060</v>
      </c>
      <c r="I118" s="153" t="s">
        <v>2442</v>
      </c>
      <c r="J118" s="271">
        <v>4</v>
      </c>
      <c r="K118" s="261">
        <v>0.36</v>
      </c>
      <c r="L118" s="261">
        <v>48</v>
      </c>
      <c r="M118" s="261">
        <v>17.28</v>
      </c>
      <c r="N118" s="250"/>
    </row>
    <row r="119" spans="1:14" ht="15.75">
      <c r="A119" s="1">
        <v>43840</v>
      </c>
      <c r="B119" s="261"/>
      <c r="C119" s="261" t="s">
        <v>2208</v>
      </c>
      <c r="D119" s="261"/>
      <c r="E119" s="262" t="s">
        <v>20</v>
      </c>
      <c r="F119" s="262">
        <v>56</v>
      </c>
      <c r="G119" s="118" t="s">
        <v>2443</v>
      </c>
      <c r="H119" s="261" t="s">
        <v>1060</v>
      </c>
      <c r="I119" s="153" t="s">
        <v>2444</v>
      </c>
      <c r="J119" s="294">
        <v>4</v>
      </c>
      <c r="K119" s="148">
        <v>0.83</v>
      </c>
      <c r="L119" s="148">
        <v>48</v>
      </c>
      <c r="M119" s="261">
        <v>39.839999999999996</v>
      </c>
      <c r="N119" s="250">
        <v>27.839999999999996</v>
      </c>
    </row>
    <row r="120" spans="1:14" ht="15.75">
      <c r="A120" s="1">
        <v>43840</v>
      </c>
      <c r="B120" s="261"/>
      <c r="C120" s="261" t="s">
        <v>2208</v>
      </c>
      <c r="D120" s="261"/>
      <c r="E120" s="262" t="s">
        <v>1021</v>
      </c>
      <c r="F120" s="262">
        <v>67</v>
      </c>
      <c r="G120" s="118" t="s">
        <v>2445</v>
      </c>
      <c r="H120" s="261" t="s">
        <v>1060</v>
      </c>
      <c r="I120" s="153" t="s">
        <v>2446</v>
      </c>
      <c r="J120" s="271">
        <v>4</v>
      </c>
      <c r="K120" s="261">
        <v>0.68799999999999994</v>
      </c>
      <c r="L120" s="261">
        <v>47</v>
      </c>
      <c r="M120" s="261">
        <v>32.335999999999999</v>
      </c>
      <c r="N120" s="250">
        <v>22.335999999999999</v>
      </c>
    </row>
    <row r="121" spans="1:14" ht="15.75">
      <c r="A121" s="1">
        <v>43840</v>
      </c>
      <c r="B121" s="261"/>
      <c r="C121" s="261" t="s">
        <v>2208</v>
      </c>
      <c r="D121" s="261"/>
      <c r="E121" s="262" t="s">
        <v>20</v>
      </c>
      <c r="F121" s="262">
        <v>44</v>
      </c>
      <c r="G121" s="118" t="s">
        <v>2447</v>
      </c>
      <c r="H121" s="261" t="s">
        <v>1060</v>
      </c>
      <c r="I121" s="153" t="s">
        <v>2448</v>
      </c>
      <c r="J121" s="271">
        <v>4</v>
      </c>
      <c r="K121" s="261">
        <v>0.69199999999999995</v>
      </c>
      <c r="L121" s="261">
        <v>48</v>
      </c>
      <c r="M121" s="261">
        <v>33.215999999999994</v>
      </c>
      <c r="N121" s="250">
        <v>23.215999999999994</v>
      </c>
    </row>
    <row r="122" spans="1:14" ht="15.75">
      <c r="A122" s="1">
        <v>43840</v>
      </c>
      <c r="B122" s="261"/>
      <c r="C122" s="261" t="s">
        <v>2208</v>
      </c>
      <c r="D122" s="261"/>
      <c r="E122" s="262" t="s">
        <v>41</v>
      </c>
      <c r="F122" s="262">
        <v>38</v>
      </c>
      <c r="G122" s="118" t="s">
        <v>2449</v>
      </c>
      <c r="H122" s="261" t="s">
        <v>1060</v>
      </c>
      <c r="I122" s="153" t="s">
        <v>2450</v>
      </c>
      <c r="J122" s="271">
        <v>4</v>
      </c>
      <c r="K122" s="261">
        <v>0.53600000000000003</v>
      </c>
      <c r="L122" s="261">
        <v>48</v>
      </c>
      <c r="M122" s="261">
        <v>25.728000000000002</v>
      </c>
      <c r="N122" s="250">
        <v>15.728000000000002</v>
      </c>
    </row>
    <row r="123" spans="1:14">
      <c r="A123" s="1">
        <v>43840</v>
      </c>
      <c r="B123" s="261"/>
      <c r="C123" s="261" t="s">
        <v>2208</v>
      </c>
      <c r="D123" s="261"/>
      <c r="E123" s="262" t="s">
        <v>20</v>
      </c>
      <c r="F123" s="262">
        <v>52</v>
      </c>
      <c r="G123" s="118" t="s">
        <v>2451</v>
      </c>
      <c r="H123" s="261" t="s">
        <v>1060</v>
      </c>
      <c r="I123" s="153" t="s">
        <v>2452</v>
      </c>
      <c r="J123" s="292">
        <v>4</v>
      </c>
      <c r="K123" s="293">
        <v>2.72</v>
      </c>
      <c r="L123" s="293">
        <v>48</v>
      </c>
      <c r="M123" s="261">
        <v>130.56</v>
      </c>
      <c r="N123" s="250">
        <v>30</v>
      </c>
    </row>
    <row r="124" spans="1:14" ht="15.75">
      <c r="A124" s="1">
        <v>43840</v>
      </c>
      <c r="B124" s="261"/>
      <c r="C124" s="261" t="s">
        <v>2208</v>
      </c>
      <c r="D124" s="261"/>
      <c r="E124" s="262" t="s">
        <v>20</v>
      </c>
      <c r="F124" s="262">
        <v>55</v>
      </c>
      <c r="G124" s="118" t="s">
        <v>2453</v>
      </c>
      <c r="H124" s="261" t="s">
        <v>1060</v>
      </c>
      <c r="I124" s="153" t="s">
        <v>2454</v>
      </c>
      <c r="J124" s="271">
        <v>4</v>
      </c>
      <c r="K124" s="261">
        <v>0.39800000000000002</v>
      </c>
      <c r="L124" s="261">
        <v>48</v>
      </c>
      <c r="M124" s="261">
        <v>19.103999999999999</v>
      </c>
      <c r="N124" s="250"/>
    </row>
    <row r="125" spans="1:14" ht="15.75">
      <c r="A125" s="1">
        <v>43840</v>
      </c>
      <c r="B125" s="261"/>
      <c r="C125" s="261" t="s">
        <v>2208</v>
      </c>
      <c r="D125" s="261"/>
      <c r="E125" s="262" t="s">
        <v>41</v>
      </c>
      <c r="F125" s="262">
        <v>57</v>
      </c>
      <c r="G125" s="118" t="s">
        <v>2455</v>
      </c>
      <c r="H125" s="261" t="s">
        <v>1060</v>
      </c>
      <c r="I125" s="153" t="s">
        <v>2456</v>
      </c>
      <c r="J125" s="271">
        <v>4</v>
      </c>
      <c r="K125" s="261">
        <v>0.58199999999999996</v>
      </c>
      <c r="L125" s="261">
        <v>48</v>
      </c>
      <c r="M125" s="261">
        <v>27.936</v>
      </c>
      <c r="N125" s="250">
        <v>17.936</v>
      </c>
    </row>
    <row r="126" spans="1:14" ht="15.75">
      <c r="A126" s="1">
        <v>43840</v>
      </c>
      <c r="B126" s="261"/>
      <c r="C126" s="261" t="s">
        <v>2208</v>
      </c>
      <c r="D126" s="261"/>
      <c r="E126" s="262" t="s">
        <v>41</v>
      </c>
      <c r="F126" s="262">
        <v>51</v>
      </c>
      <c r="G126" s="118" t="s">
        <v>2457</v>
      </c>
      <c r="H126" s="261" t="s">
        <v>1060</v>
      </c>
      <c r="I126" s="153" t="s">
        <v>2458</v>
      </c>
      <c r="J126" s="271">
        <v>3.9</v>
      </c>
      <c r="K126" s="261">
        <v>0.4</v>
      </c>
      <c r="L126" s="261">
        <v>48</v>
      </c>
      <c r="M126" s="261">
        <v>19.200000000000003</v>
      </c>
      <c r="N126" s="250"/>
    </row>
    <row r="127" spans="1:14" ht="15.75">
      <c r="A127" s="1">
        <v>43840</v>
      </c>
      <c r="B127" s="261"/>
      <c r="C127" s="261" t="s">
        <v>2208</v>
      </c>
      <c r="D127" s="261"/>
      <c r="E127" s="262" t="s">
        <v>20</v>
      </c>
      <c r="F127" s="262">
        <v>56</v>
      </c>
      <c r="G127" s="118" t="s">
        <v>2459</v>
      </c>
      <c r="H127" s="261" t="s">
        <v>1060</v>
      </c>
      <c r="I127" s="153" t="s">
        <v>2460</v>
      </c>
      <c r="J127" s="271">
        <v>4</v>
      </c>
      <c r="K127" s="261">
        <v>0.40799999999999997</v>
      </c>
      <c r="L127" s="261">
        <v>48</v>
      </c>
      <c r="M127" s="261">
        <v>19.584</v>
      </c>
      <c r="N127" s="250"/>
    </row>
    <row r="128" spans="1:14" ht="15.75">
      <c r="A128" s="1">
        <v>43840</v>
      </c>
      <c r="B128" s="261"/>
      <c r="C128" s="261" t="s">
        <v>2208</v>
      </c>
      <c r="D128" s="261"/>
      <c r="E128" s="262" t="s">
        <v>20</v>
      </c>
      <c r="F128" s="262">
        <v>65</v>
      </c>
      <c r="G128" s="118" t="s">
        <v>2461</v>
      </c>
      <c r="H128" s="261" t="s">
        <v>1060</v>
      </c>
      <c r="I128" s="153" t="s">
        <v>2462</v>
      </c>
      <c r="J128" s="271">
        <v>3.9</v>
      </c>
      <c r="K128" s="261">
        <v>0.29599999999999999</v>
      </c>
      <c r="L128" s="261">
        <v>49</v>
      </c>
      <c r="M128" s="261">
        <v>14.504</v>
      </c>
      <c r="N128" s="250"/>
    </row>
    <row r="129" spans="1:14" ht="15.75">
      <c r="A129" s="1">
        <v>43840</v>
      </c>
      <c r="B129" s="261"/>
      <c r="C129" s="261" t="s">
        <v>2208</v>
      </c>
      <c r="D129" s="261"/>
      <c r="E129" s="262" t="s">
        <v>41</v>
      </c>
      <c r="F129" s="262">
        <v>40</v>
      </c>
      <c r="G129" s="118" t="s">
        <v>2463</v>
      </c>
      <c r="H129" s="261" t="s">
        <v>1060</v>
      </c>
      <c r="I129" s="153" t="s">
        <v>2464</v>
      </c>
      <c r="J129" s="271">
        <v>4</v>
      </c>
      <c r="K129" s="261">
        <v>0.15</v>
      </c>
      <c r="L129" s="261">
        <v>48</v>
      </c>
      <c r="M129" s="261">
        <v>7.1999999999999993</v>
      </c>
      <c r="N129" s="250"/>
    </row>
    <row r="130" spans="1:14" ht="15.75">
      <c r="A130" s="1">
        <v>43840</v>
      </c>
      <c r="B130" s="261"/>
      <c r="C130" s="261" t="s">
        <v>2208</v>
      </c>
      <c r="D130" s="261"/>
      <c r="E130" s="262" t="s">
        <v>41</v>
      </c>
      <c r="F130" s="262">
        <v>72</v>
      </c>
      <c r="G130" s="118" t="s">
        <v>2465</v>
      </c>
      <c r="H130" s="261" t="s">
        <v>1060</v>
      </c>
      <c r="I130" s="153" t="s">
        <v>2466</v>
      </c>
      <c r="J130" s="294">
        <v>4</v>
      </c>
      <c r="K130" s="148">
        <v>0.91800000000000004</v>
      </c>
      <c r="L130" s="148">
        <v>45</v>
      </c>
      <c r="M130" s="261">
        <v>41.31</v>
      </c>
      <c r="N130" s="250">
        <v>29.310000000000002</v>
      </c>
    </row>
    <row r="131" spans="1:14" ht="15.75">
      <c r="A131" s="1">
        <v>43840</v>
      </c>
      <c r="B131" s="261"/>
      <c r="C131" s="261" t="s">
        <v>2208</v>
      </c>
      <c r="D131" s="261"/>
      <c r="E131" s="262" t="s">
        <v>20</v>
      </c>
      <c r="F131" s="262">
        <v>59</v>
      </c>
      <c r="G131" s="118" t="s">
        <v>2467</v>
      </c>
      <c r="H131" s="261" t="s">
        <v>1060</v>
      </c>
      <c r="I131" s="153" t="s">
        <v>2468</v>
      </c>
      <c r="J131" s="271">
        <v>3.6</v>
      </c>
      <c r="K131" s="261">
        <v>0.74</v>
      </c>
      <c r="L131" s="261">
        <v>49</v>
      </c>
      <c r="M131" s="261">
        <v>36.26</v>
      </c>
      <c r="N131" s="250">
        <v>26.259999999999998</v>
      </c>
    </row>
    <row r="132" spans="1:14" ht="15.75">
      <c r="A132" s="1">
        <v>43840</v>
      </c>
      <c r="B132" s="261"/>
      <c r="C132" s="261" t="s">
        <v>2208</v>
      </c>
      <c r="D132" s="261"/>
      <c r="E132" s="262" t="s">
        <v>20</v>
      </c>
      <c r="F132" s="262">
        <v>52</v>
      </c>
      <c r="G132" s="118" t="s">
        <v>2469</v>
      </c>
      <c r="H132" s="261" t="s">
        <v>1060</v>
      </c>
      <c r="I132" s="153" t="s">
        <v>2470</v>
      </c>
      <c r="J132" s="271">
        <v>4</v>
      </c>
      <c r="K132" s="261">
        <v>0.4</v>
      </c>
      <c r="L132" s="261">
        <v>49</v>
      </c>
      <c r="M132" s="261">
        <v>19.600000000000001</v>
      </c>
      <c r="N132" s="250"/>
    </row>
    <row r="133" spans="1:14" ht="15.75">
      <c r="A133" s="1">
        <v>43840</v>
      </c>
      <c r="B133" s="261"/>
      <c r="C133" s="261" t="s">
        <v>2208</v>
      </c>
      <c r="D133" s="261"/>
      <c r="E133" s="262" t="s">
        <v>20</v>
      </c>
      <c r="F133" s="262">
        <v>52</v>
      </c>
      <c r="G133" s="118" t="s">
        <v>2471</v>
      </c>
      <c r="H133" s="261" t="s">
        <v>1060</v>
      </c>
      <c r="I133" s="153" t="s">
        <v>2472</v>
      </c>
      <c r="J133" s="271">
        <v>3.6</v>
      </c>
      <c r="K133" s="261">
        <v>0.46</v>
      </c>
      <c r="L133" s="261">
        <v>49</v>
      </c>
      <c r="M133" s="261">
        <v>22.540000000000003</v>
      </c>
      <c r="N133" s="250">
        <v>12.540000000000003</v>
      </c>
    </row>
    <row r="134" spans="1:14" ht="15.75">
      <c r="A134" s="1">
        <v>43840</v>
      </c>
      <c r="B134" s="261"/>
      <c r="C134" s="261" t="s">
        <v>2208</v>
      </c>
      <c r="D134" s="261"/>
      <c r="E134" s="262" t="s">
        <v>20</v>
      </c>
      <c r="F134" s="262">
        <v>68</v>
      </c>
      <c r="G134" s="118" t="s">
        <v>2473</v>
      </c>
      <c r="H134" s="261" t="s">
        <v>1060</v>
      </c>
      <c r="I134" s="153" t="s">
        <v>2474</v>
      </c>
      <c r="J134" s="271">
        <v>4</v>
      </c>
      <c r="K134" s="261">
        <v>0.65</v>
      </c>
      <c r="L134" s="261">
        <v>49</v>
      </c>
      <c r="M134" s="261">
        <v>31.85</v>
      </c>
      <c r="N134" s="250">
        <v>21.85</v>
      </c>
    </row>
    <row r="135" spans="1:14" ht="15.75">
      <c r="A135" s="1">
        <v>43840</v>
      </c>
      <c r="B135" s="261"/>
      <c r="C135" s="261" t="s">
        <v>2208</v>
      </c>
      <c r="D135" s="261"/>
      <c r="E135" s="262" t="s">
        <v>20</v>
      </c>
      <c r="F135" s="262">
        <v>76</v>
      </c>
      <c r="G135" s="118" t="s">
        <v>2475</v>
      </c>
      <c r="H135" s="261" t="s">
        <v>1060</v>
      </c>
      <c r="I135" s="153" t="s">
        <v>2476</v>
      </c>
      <c r="J135" s="271">
        <v>4</v>
      </c>
      <c r="K135" s="261">
        <v>0.64800000000000002</v>
      </c>
      <c r="L135" s="261">
        <v>46</v>
      </c>
      <c r="M135" s="261">
        <v>29.808</v>
      </c>
      <c r="N135" s="250">
        <v>19.808</v>
      </c>
    </row>
    <row r="136" spans="1:14" ht="15.75">
      <c r="A136" s="1">
        <v>43840</v>
      </c>
      <c r="B136" s="261"/>
      <c r="C136" s="261" t="s">
        <v>2208</v>
      </c>
      <c r="D136" s="261"/>
      <c r="E136" s="262" t="s">
        <v>20</v>
      </c>
      <c r="F136" s="262">
        <v>69</v>
      </c>
      <c r="G136" s="118" t="s">
        <v>2477</v>
      </c>
      <c r="H136" s="261" t="s">
        <v>1060</v>
      </c>
      <c r="I136" s="153" t="s">
        <v>2478</v>
      </c>
      <c r="J136" s="271">
        <v>4</v>
      </c>
      <c r="K136" s="261">
        <v>0.45</v>
      </c>
      <c r="L136" s="261">
        <v>46</v>
      </c>
      <c r="M136" s="261">
        <v>20.7</v>
      </c>
      <c r="N136" s="250"/>
    </row>
    <row r="137" spans="1:14" ht="15.75">
      <c r="A137" s="1">
        <v>43840</v>
      </c>
      <c r="B137" s="261"/>
      <c r="C137" s="261" t="s">
        <v>2208</v>
      </c>
      <c r="D137" s="261"/>
      <c r="E137" s="262" t="s">
        <v>41</v>
      </c>
      <c r="F137" s="262">
        <v>47</v>
      </c>
      <c r="G137" s="118" t="s">
        <v>2479</v>
      </c>
      <c r="H137" s="261" t="s">
        <v>1060</v>
      </c>
      <c r="I137" s="153" t="s">
        <v>2480</v>
      </c>
      <c r="J137" s="294">
        <v>4</v>
      </c>
      <c r="K137" s="148">
        <v>0.53200000000000003</v>
      </c>
      <c r="L137" s="148">
        <v>48</v>
      </c>
      <c r="M137" s="261">
        <v>25.536000000000001</v>
      </c>
      <c r="N137" s="250">
        <v>13.536000000000001</v>
      </c>
    </row>
    <row r="138" spans="1:14" ht="15.75">
      <c r="A138" s="1">
        <v>43840</v>
      </c>
      <c r="B138" s="261"/>
      <c r="C138" s="261" t="s">
        <v>2208</v>
      </c>
      <c r="D138" s="261"/>
      <c r="E138" s="262" t="s">
        <v>41</v>
      </c>
      <c r="F138" s="262">
        <v>47</v>
      </c>
      <c r="G138" s="118" t="s">
        <v>2481</v>
      </c>
      <c r="H138" s="261" t="s">
        <v>1060</v>
      </c>
      <c r="I138" s="153" t="s">
        <v>2482</v>
      </c>
      <c r="J138" s="271">
        <v>4</v>
      </c>
      <c r="K138" s="261">
        <v>0.36599999999999999</v>
      </c>
      <c r="L138" s="261">
        <v>48</v>
      </c>
      <c r="M138" s="261">
        <v>17.567999999999998</v>
      </c>
      <c r="N138" s="250"/>
    </row>
    <row r="139" spans="1:14" ht="15.75">
      <c r="A139" s="1">
        <v>43840</v>
      </c>
      <c r="B139" s="261"/>
      <c r="C139" s="261" t="s">
        <v>2208</v>
      </c>
      <c r="D139" s="261"/>
      <c r="E139" s="262" t="s">
        <v>41</v>
      </c>
      <c r="F139" s="262">
        <v>42</v>
      </c>
      <c r="G139" s="118" t="s">
        <v>2483</v>
      </c>
      <c r="H139" s="261" t="s">
        <v>1060</v>
      </c>
      <c r="I139" s="153" t="s">
        <v>2484</v>
      </c>
      <c r="J139" s="271">
        <v>4</v>
      </c>
      <c r="K139" s="261">
        <v>0.376</v>
      </c>
      <c r="L139" s="261">
        <v>48</v>
      </c>
      <c r="M139" s="261">
        <v>18.048000000000002</v>
      </c>
      <c r="N139" s="250"/>
    </row>
    <row r="140" spans="1:14" ht="15.75">
      <c r="A140" s="1">
        <v>43840</v>
      </c>
      <c r="B140" s="261"/>
      <c r="C140" s="261" t="s">
        <v>2208</v>
      </c>
      <c r="D140" s="261"/>
      <c r="E140" s="262" t="s">
        <v>20</v>
      </c>
      <c r="F140" s="262">
        <v>54</v>
      </c>
      <c r="G140" s="118" t="s">
        <v>2485</v>
      </c>
      <c r="H140" s="261" t="s">
        <v>1060</v>
      </c>
      <c r="I140" s="153" t="s">
        <v>2486</v>
      </c>
      <c r="J140" s="294">
        <v>4</v>
      </c>
      <c r="K140" s="148">
        <v>1.31</v>
      </c>
      <c r="L140" s="148">
        <v>48</v>
      </c>
      <c r="M140" s="261">
        <v>62.88</v>
      </c>
      <c r="N140" s="250">
        <v>30</v>
      </c>
    </row>
    <row r="141" spans="1:14" ht="15.75">
      <c r="A141" s="1">
        <v>43840</v>
      </c>
      <c r="B141" s="261"/>
      <c r="C141" s="261" t="s">
        <v>2208</v>
      </c>
      <c r="D141" s="261"/>
      <c r="E141" s="262" t="s">
        <v>1013</v>
      </c>
      <c r="F141" s="262">
        <v>62</v>
      </c>
      <c r="G141" s="118" t="s">
        <v>2487</v>
      </c>
      <c r="H141" s="261" t="s">
        <v>1060</v>
      </c>
      <c r="I141" s="153" t="s">
        <v>2488</v>
      </c>
      <c r="J141" s="294">
        <v>4</v>
      </c>
      <c r="K141" s="148">
        <v>0.66200000000000003</v>
      </c>
      <c r="L141" s="148">
        <v>48</v>
      </c>
      <c r="M141" s="261">
        <v>31.776000000000003</v>
      </c>
      <c r="N141" s="250">
        <v>19.776000000000003</v>
      </c>
    </row>
    <row r="142" spans="1:14" ht="15.75">
      <c r="A142" s="1">
        <v>43840</v>
      </c>
      <c r="B142" s="261"/>
      <c r="C142" s="261" t="s">
        <v>2208</v>
      </c>
      <c r="D142" s="261"/>
      <c r="E142" s="262" t="s">
        <v>1013</v>
      </c>
      <c r="F142" s="262">
        <v>46</v>
      </c>
      <c r="G142" s="118" t="s">
        <v>2489</v>
      </c>
      <c r="H142" s="261" t="s">
        <v>1060</v>
      </c>
      <c r="I142" s="153" t="s">
        <v>2490</v>
      </c>
      <c r="J142" s="294">
        <v>4</v>
      </c>
      <c r="K142" s="148">
        <v>0.97599999999999998</v>
      </c>
      <c r="L142" s="148">
        <v>48</v>
      </c>
      <c r="M142" s="261">
        <v>46.847999999999999</v>
      </c>
      <c r="N142" s="250">
        <v>30</v>
      </c>
    </row>
    <row r="143" spans="1:14" ht="15.75">
      <c r="A143" s="1">
        <v>43840</v>
      </c>
      <c r="B143" s="261"/>
      <c r="C143" s="261" t="s">
        <v>2208</v>
      </c>
      <c r="D143" s="261"/>
      <c r="E143" s="262" t="s">
        <v>1013</v>
      </c>
      <c r="F143" s="262">
        <v>37</v>
      </c>
      <c r="G143" s="118" t="s">
        <v>2491</v>
      </c>
      <c r="H143" s="261" t="s">
        <v>1060</v>
      </c>
      <c r="I143" s="153" t="s">
        <v>2492</v>
      </c>
      <c r="J143" s="294">
        <v>4</v>
      </c>
      <c r="K143" s="148">
        <v>14.9</v>
      </c>
      <c r="L143" s="148">
        <v>48</v>
      </c>
      <c r="M143" s="261">
        <v>715.2</v>
      </c>
      <c r="N143" s="250">
        <v>30</v>
      </c>
    </row>
    <row r="144" spans="1:14" ht="15.75">
      <c r="A144" s="1">
        <v>43840</v>
      </c>
      <c r="B144" s="261"/>
      <c r="C144" s="261" t="s">
        <v>2208</v>
      </c>
      <c r="D144" s="261"/>
      <c r="E144" s="262" t="s">
        <v>1021</v>
      </c>
      <c r="F144" s="262">
        <v>53</v>
      </c>
      <c r="G144" s="118" t="s">
        <v>2493</v>
      </c>
      <c r="H144" s="261" t="s">
        <v>1060</v>
      </c>
      <c r="I144" s="153" t="s">
        <v>2494</v>
      </c>
      <c r="J144" s="294">
        <v>4</v>
      </c>
      <c r="K144" s="148">
        <v>0.746</v>
      </c>
      <c r="L144" s="148">
        <v>48</v>
      </c>
      <c r="M144" s="261">
        <v>35.808</v>
      </c>
      <c r="N144" s="250">
        <v>23.808</v>
      </c>
    </row>
    <row r="145" spans="1:15" ht="15.75">
      <c r="A145" s="1">
        <v>43840</v>
      </c>
      <c r="B145" s="261"/>
      <c r="C145" s="261" t="s">
        <v>2208</v>
      </c>
      <c r="D145" s="261"/>
      <c r="E145" s="262" t="s">
        <v>1013</v>
      </c>
      <c r="F145" s="262">
        <v>53</v>
      </c>
      <c r="G145" s="118" t="s">
        <v>2495</v>
      </c>
      <c r="H145" s="261" t="s">
        <v>1060</v>
      </c>
      <c r="I145" s="153" t="s">
        <v>2496</v>
      </c>
      <c r="J145" s="294">
        <v>4</v>
      </c>
      <c r="K145" s="148">
        <v>0.58399999999999996</v>
      </c>
      <c r="L145" s="148">
        <v>48</v>
      </c>
      <c r="M145" s="261">
        <v>28.031999999999996</v>
      </c>
      <c r="N145" s="250">
        <v>16.031999999999996</v>
      </c>
      <c r="O145" s="261"/>
    </row>
    <row r="146" spans="1:15" ht="15.75">
      <c r="A146" s="1">
        <v>43840</v>
      </c>
      <c r="B146" s="261"/>
      <c r="C146" s="261" t="s">
        <v>2208</v>
      </c>
      <c r="D146" s="261"/>
      <c r="E146" s="263" t="s">
        <v>1021</v>
      </c>
      <c r="F146" s="263">
        <v>61</v>
      </c>
      <c r="G146" s="118" t="s">
        <v>2497</v>
      </c>
      <c r="H146" s="261" t="s">
        <v>1060</v>
      </c>
      <c r="I146" s="153" t="s">
        <v>2498</v>
      </c>
      <c r="J146" s="294">
        <v>4</v>
      </c>
      <c r="K146" s="148">
        <v>7.64</v>
      </c>
      <c r="L146" s="148">
        <v>48</v>
      </c>
      <c r="M146" s="261">
        <v>366.71999999999997</v>
      </c>
      <c r="N146" s="250">
        <v>30</v>
      </c>
      <c r="O146" s="261"/>
    </row>
    <row r="147" spans="1:15" ht="15.75">
      <c r="A147" s="1">
        <v>43840</v>
      </c>
      <c r="B147" s="261"/>
      <c r="C147" s="261" t="s">
        <v>2208</v>
      </c>
      <c r="D147" s="261"/>
      <c r="E147" s="263" t="s">
        <v>1013</v>
      </c>
      <c r="F147" s="263">
        <v>70</v>
      </c>
      <c r="G147" s="118" t="s">
        <v>2499</v>
      </c>
      <c r="H147" s="261" t="s">
        <v>1060</v>
      </c>
      <c r="I147" s="153" t="s">
        <v>2500</v>
      </c>
      <c r="J147" s="271">
        <v>3</v>
      </c>
      <c r="K147" s="261">
        <v>0.44800000000000001</v>
      </c>
      <c r="L147" s="261">
        <v>48</v>
      </c>
      <c r="M147" s="261">
        <v>21.504000000000001</v>
      </c>
      <c r="N147" s="250"/>
      <c r="O147" s="261"/>
    </row>
    <row r="148" spans="1:15" ht="15.75">
      <c r="A148" s="1">
        <v>43840</v>
      </c>
      <c r="B148" s="261"/>
      <c r="C148" s="261" t="s">
        <v>2208</v>
      </c>
      <c r="D148" s="261"/>
      <c r="E148" s="263" t="s">
        <v>1013</v>
      </c>
      <c r="F148" s="263">
        <v>53</v>
      </c>
      <c r="G148" s="118" t="s">
        <v>2501</v>
      </c>
      <c r="H148" s="261" t="s">
        <v>1060</v>
      </c>
      <c r="I148" s="153" t="s">
        <v>2502</v>
      </c>
      <c r="J148" s="294">
        <v>4</v>
      </c>
      <c r="K148" s="148">
        <v>0.88200000000000001</v>
      </c>
      <c r="L148" s="148">
        <v>48</v>
      </c>
      <c r="M148" s="261">
        <v>42.335999999999999</v>
      </c>
      <c r="N148" s="250">
        <v>30</v>
      </c>
      <c r="O148" s="261"/>
    </row>
    <row r="149" spans="1:15" ht="15.75">
      <c r="A149" s="1">
        <v>43840</v>
      </c>
      <c r="B149" s="261"/>
      <c r="C149" s="261" t="s">
        <v>2208</v>
      </c>
      <c r="D149" s="261"/>
      <c r="E149" s="263" t="s">
        <v>1021</v>
      </c>
      <c r="F149" s="263">
        <v>46</v>
      </c>
      <c r="G149" s="118" t="s">
        <v>2503</v>
      </c>
      <c r="H149" s="261" t="s">
        <v>1060</v>
      </c>
      <c r="I149" s="153" t="s">
        <v>2504</v>
      </c>
      <c r="J149" s="294">
        <v>4</v>
      </c>
      <c r="K149" s="148">
        <v>1.79</v>
      </c>
      <c r="L149" s="148">
        <v>48</v>
      </c>
      <c r="M149" s="261">
        <v>85.92</v>
      </c>
      <c r="N149" s="250">
        <v>30</v>
      </c>
      <c r="O149" s="261"/>
    </row>
    <row r="150" spans="1:15" ht="15.75">
      <c r="A150" s="1">
        <v>43840</v>
      </c>
      <c r="B150" s="261"/>
      <c r="C150" s="261" t="s">
        <v>2208</v>
      </c>
      <c r="D150" s="261"/>
      <c r="E150" s="263" t="s">
        <v>1013</v>
      </c>
      <c r="F150" s="263">
        <v>45</v>
      </c>
      <c r="G150" s="118" t="s">
        <v>2505</v>
      </c>
      <c r="H150" s="261" t="s">
        <v>1060</v>
      </c>
      <c r="I150" s="153" t="s">
        <v>2506</v>
      </c>
      <c r="J150" s="294">
        <v>3.7</v>
      </c>
      <c r="K150" s="299">
        <v>0.25600000000000001</v>
      </c>
      <c r="L150" s="148">
        <v>48</v>
      </c>
      <c r="M150" s="261">
        <f>K:K*L:L</f>
        <v>12.288</v>
      </c>
      <c r="N150" s="250"/>
      <c r="O150" s="261"/>
    </row>
    <row r="151" spans="1:15" ht="15.75">
      <c r="A151" s="1">
        <v>43840</v>
      </c>
      <c r="B151" s="261"/>
      <c r="C151" s="261" t="s">
        <v>2208</v>
      </c>
      <c r="D151" s="261"/>
      <c r="E151" s="263" t="s">
        <v>1013</v>
      </c>
      <c r="F151" s="263">
        <v>60</v>
      </c>
      <c r="G151" s="118" t="s">
        <v>2507</v>
      </c>
      <c r="H151" s="261" t="s">
        <v>1060</v>
      </c>
      <c r="I151" s="153" t="s">
        <v>2508</v>
      </c>
      <c r="J151" s="294">
        <v>3.7</v>
      </c>
      <c r="K151" s="299">
        <v>0.88</v>
      </c>
      <c r="L151" s="148">
        <v>48</v>
      </c>
      <c r="M151" s="261">
        <f t="shared" ref="M151:M168" si="0">K:K*L:L</f>
        <v>42.24</v>
      </c>
      <c r="N151" s="250"/>
      <c r="O151" s="261"/>
    </row>
    <row r="152" spans="1:15" s="261" customFormat="1" ht="15.75">
      <c r="A152" s="1">
        <v>43840</v>
      </c>
      <c r="C152" s="261" t="s">
        <v>2208</v>
      </c>
      <c r="E152" s="263"/>
      <c r="F152" s="263"/>
      <c r="G152" s="118" t="s">
        <v>2509</v>
      </c>
      <c r="H152" s="261" t="s">
        <v>1060</v>
      </c>
      <c r="I152" s="153"/>
      <c r="J152" s="294">
        <v>4</v>
      </c>
      <c r="K152" s="299">
        <v>1.02</v>
      </c>
      <c r="L152" s="148">
        <v>48</v>
      </c>
      <c r="M152" s="261">
        <f t="shared" si="0"/>
        <v>48.96</v>
      </c>
      <c r="N152" s="250"/>
    </row>
    <row r="153" spans="1:15" s="36" customFormat="1">
      <c r="A153" s="296">
        <v>43840</v>
      </c>
      <c r="B153" s="57"/>
      <c r="C153" s="57" t="s">
        <v>2208</v>
      </c>
      <c r="D153" s="57"/>
      <c r="E153" s="76"/>
      <c r="F153" s="76"/>
      <c r="G153" s="297" t="s">
        <v>2510</v>
      </c>
      <c r="H153" s="57" t="s">
        <v>1060</v>
      </c>
      <c r="I153" s="298" t="s">
        <v>2511</v>
      </c>
      <c r="J153" s="57">
        <v>4</v>
      </c>
      <c r="K153" s="299">
        <v>0.53400000000000003</v>
      </c>
      <c r="L153" s="148">
        <v>48</v>
      </c>
      <c r="M153" s="261">
        <f t="shared" si="0"/>
        <v>25.632000000000001</v>
      </c>
      <c r="N153" s="69"/>
      <c r="O153" s="57"/>
    </row>
    <row r="154" spans="1:15">
      <c r="A154" s="1">
        <v>43840</v>
      </c>
      <c r="B154" s="261"/>
      <c r="C154" s="261" t="s">
        <v>2208</v>
      </c>
      <c r="D154" s="261"/>
      <c r="E154" s="263" t="s">
        <v>1013</v>
      </c>
      <c r="F154" s="263">
        <v>56</v>
      </c>
      <c r="G154" s="264" t="s">
        <v>2512</v>
      </c>
      <c r="H154" s="261" t="s">
        <v>1060</v>
      </c>
      <c r="I154" s="264" t="s">
        <v>2512</v>
      </c>
      <c r="J154" s="57">
        <v>4</v>
      </c>
      <c r="K154" s="57">
        <v>0.50600000000000001</v>
      </c>
      <c r="L154" s="148">
        <v>48</v>
      </c>
      <c r="M154" s="261">
        <f t="shared" si="0"/>
        <v>24.288</v>
      </c>
      <c r="N154" s="250"/>
      <c r="O154" s="261"/>
    </row>
    <row r="155" spans="1:15">
      <c r="A155" s="1">
        <v>43840</v>
      </c>
      <c r="B155" s="261"/>
      <c r="C155" s="261" t="s">
        <v>2208</v>
      </c>
      <c r="D155" s="261"/>
      <c r="E155" s="263" t="s">
        <v>1021</v>
      </c>
      <c r="F155" s="263">
        <v>56</v>
      </c>
      <c r="G155" s="264" t="s">
        <v>2513</v>
      </c>
      <c r="H155" s="261" t="s">
        <v>1060</v>
      </c>
      <c r="I155" s="264" t="s">
        <v>2513</v>
      </c>
      <c r="J155" s="57">
        <v>4</v>
      </c>
      <c r="K155" s="299">
        <v>0.63200000000000001</v>
      </c>
      <c r="L155" s="148">
        <v>48</v>
      </c>
      <c r="M155" s="261">
        <f t="shared" si="0"/>
        <v>30.335999999999999</v>
      </c>
      <c r="N155" s="250"/>
      <c r="O155" s="261"/>
    </row>
    <row r="156" spans="1:15">
      <c r="A156" s="1">
        <v>43840</v>
      </c>
      <c r="B156" s="261"/>
      <c r="C156" s="261" t="s">
        <v>2208</v>
      </c>
      <c r="D156" s="261"/>
      <c r="E156" s="263" t="s">
        <v>1021</v>
      </c>
      <c r="F156" s="263">
        <v>72</v>
      </c>
      <c r="G156" s="264" t="s">
        <v>2514</v>
      </c>
      <c r="H156" s="261" t="s">
        <v>1060</v>
      </c>
      <c r="I156" s="264" t="s">
        <v>2514</v>
      </c>
      <c r="J156" s="57">
        <v>4</v>
      </c>
      <c r="K156" s="299">
        <v>0.28999999999999998</v>
      </c>
      <c r="L156" s="148">
        <v>48</v>
      </c>
      <c r="M156" s="261">
        <f t="shared" si="0"/>
        <v>13.919999999999998</v>
      </c>
      <c r="N156" s="250"/>
      <c r="O156" s="261"/>
    </row>
    <row r="157" spans="1:15">
      <c r="A157" s="1">
        <v>43840</v>
      </c>
      <c r="B157" s="261"/>
      <c r="C157" s="261" t="s">
        <v>2208</v>
      </c>
      <c r="D157" s="261"/>
      <c r="E157" s="263" t="s">
        <v>1021</v>
      </c>
      <c r="F157" s="263">
        <v>52</v>
      </c>
      <c r="G157" s="264" t="s">
        <v>2515</v>
      </c>
      <c r="H157" s="261" t="s">
        <v>1060</v>
      </c>
      <c r="I157" s="264" t="s">
        <v>2515</v>
      </c>
      <c r="J157" s="57">
        <v>4</v>
      </c>
      <c r="K157" s="299">
        <v>0.748</v>
      </c>
      <c r="L157" s="148">
        <v>48</v>
      </c>
      <c r="M157" s="261">
        <f t="shared" si="0"/>
        <v>35.903999999999996</v>
      </c>
      <c r="N157" s="250"/>
      <c r="O157" s="261"/>
    </row>
    <row r="158" spans="1:15">
      <c r="A158" s="1">
        <v>43840</v>
      </c>
      <c r="B158" s="261"/>
      <c r="C158" s="261" t="s">
        <v>2208</v>
      </c>
      <c r="D158" s="261"/>
      <c r="E158" s="263" t="s">
        <v>1021</v>
      </c>
      <c r="F158" s="263">
        <v>66</v>
      </c>
      <c r="G158" s="264" t="s">
        <v>2516</v>
      </c>
      <c r="H158" s="261" t="s">
        <v>1060</v>
      </c>
      <c r="I158" s="264" t="s">
        <v>2516</v>
      </c>
      <c r="J158" s="57">
        <v>4</v>
      </c>
      <c r="K158" s="299">
        <v>0.45</v>
      </c>
      <c r="L158" s="148">
        <v>48</v>
      </c>
      <c r="M158" s="261">
        <f t="shared" si="0"/>
        <v>21.6</v>
      </c>
      <c r="N158" s="250"/>
      <c r="O158" s="261"/>
    </row>
    <row r="159" spans="1:15">
      <c r="A159" s="1">
        <v>43840</v>
      </c>
      <c r="B159" s="261"/>
      <c r="C159" s="261" t="s">
        <v>2208</v>
      </c>
      <c r="D159" s="261"/>
      <c r="E159" s="263" t="s">
        <v>1013</v>
      </c>
      <c r="F159" s="263">
        <v>70</v>
      </c>
      <c r="G159" s="264" t="s">
        <v>2517</v>
      </c>
      <c r="H159" s="261" t="s">
        <v>1060</v>
      </c>
      <c r="I159" s="264" t="s">
        <v>2517</v>
      </c>
      <c r="J159" s="57">
        <v>4</v>
      </c>
      <c r="K159" s="299">
        <v>0.57799999999999996</v>
      </c>
      <c r="L159" s="148">
        <v>48</v>
      </c>
      <c r="M159" s="261">
        <f t="shared" si="0"/>
        <v>27.744</v>
      </c>
      <c r="N159" s="250"/>
      <c r="O159" s="261"/>
    </row>
    <row r="160" spans="1:15">
      <c r="A160" s="1">
        <v>43840</v>
      </c>
      <c r="B160" s="261"/>
      <c r="C160" s="261" t="s">
        <v>2208</v>
      </c>
      <c r="D160" s="261"/>
      <c r="E160" s="263" t="s">
        <v>1013</v>
      </c>
      <c r="F160" s="263">
        <v>58</v>
      </c>
      <c r="G160" s="264" t="s">
        <v>2518</v>
      </c>
      <c r="H160" s="261" t="s">
        <v>1060</v>
      </c>
      <c r="I160" s="264" t="s">
        <v>2518</v>
      </c>
      <c r="J160" s="57">
        <v>4</v>
      </c>
      <c r="K160" s="299">
        <v>0.314</v>
      </c>
      <c r="L160" s="148">
        <v>48</v>
      </c>
      <c r="M160" s="261">
        <f t="shared" si="0"/>
        <v>15.071999999999999</v>
      </c>
      <c r="N160" s="250"/>
      <c r="O160" s="261"/>
    </row>
    <row r="161" spans="1:14">
      <c r="A161" s="1">
        <v>43840</v>
      </c>
      <c r="B161" s="261"/>
      <c r="C161" s="261" t="s">
        <v>2208</v>
      </c>
      <c r="D161" s="261"/>
      <c r="E161" s="263" t="s">
        <v>1013</v>
      </c>
      <c r="F161" s="263">
        <v>44</v>
      </c>
      <c r="G161" s="264" t="s">
        <v>2519</v>
      </c>
      <c r="H161" s="261" t="s">
        <v>1060</v>
      </c>
      <c r="I161" s="264" t="s">
        <v>2519</v>
      </c>
      <c r="J161" s="57">
        <v>3</v>
      </c>
      <c r="K161" s="299">
        <v>0.188</v>
      </c>
      <c r="L161" s="148">
        <v>45</v>
      </c>
      <c r="M161" s="261">
        <f t="shared" si="0"/>
        <v>8.4600000000000009</v>
      </c>
      <c r="N161" s="250"/>
    </row>
    <row r="162" spans="1:14">
      <c r="A162" s="1">
        <v>43840</v>
      </c>
      <c r="B162" s="261"/>
      <c r="C162" s="261" t="s">
        <v>2208</v>
      </c>
      <c r="D162" s="261"/>
      <c r="E162" s="263" t="s">
        <v>1013</v>
      </c>
      <c r="F162" s="263">
        <v>43</v>
      </c>
      <c r="G162" s="264" t="s">
        <v>2520</v>
      </c>
      <c r="H162" s="261" t="s">
        <v>1060</v>
      </c>
      <c r="I162" s="264" t="s">
        <v>2520</v>
      </c>
      <c r="J162" s="57">
        <v>4</v>
      </c>
      <c r="K162" s="299">
        <v>0.42599999999999999</v>
      </c>
      <c r="L162" s="148">
        <v>48</v>
      </c>
      <c r="M162" s="261">
        <f t="shared" si="0"/>
        <v>20.448</v>
      </c>
      <c r="N162" s="250"/>
    </row>
    <row r="163" spans="1:14">
      <c r="A163" s="1">
        <v>43840</v>
      </c>
      <c r="B163" s="261"/>
      <c r="C163" s="261" t="s">
        <v>2208</v>
      </c>
      <c r="D163" s="261"/>
      <c r="E163" s="263" t="s">
        <v>1013</v>
      </c>
      <c r="F163" s="263">
        <v>71</v>
      </c>
      <c r="G163" s="264" t="s">
        <v>2521</v>
      </c>
      <c r="H163" s="261" t="s">
        <v>1060</v>
      </c>
      <c r="I163" s="264" t="s">
        <v>2521</v>
      </c>
      <c r="J163" s="57">
        <v>4</v>
      </c>
      <c r="K163" s="299">
        <v>0.54200000000000004</v>
      </c>
      <c r="L163" s="148">
        <v>48</v>
      </c>
      <c r="M163" s="261">
        <f t="shared" si="0"/>
        <v>26.016000000000002</v>
      </c>
      <c r="N163" s="250"/>
    </row>
    <row r="164" spans="1:14">
      <c r="A164" s="1">
        <v>43840</v>
      </c>
      <c r="B164" s="261"/>
      <c r="C164" s="261" t="s">
        <v>2208</v>
      </c>
      <c r="D164" s="261"/>
      <c r="E164" s="263" t="s">
        <v>1021</v>
      </c>
      <c r="F164" s="263">
        <v>71</v>
      </c>
      <c r="G164" s="264" t="s">
        <v>2522</v>
      </c>
      <c r="H164" s="261" t="s">
        <v>1060</v>
      </c>
      <c r="I164" s="264" t="s">
        <v>2522</v>
      </c>
      <c r="J164" s="57">
        <v>4</v>
      </c>
      <c r="K164" s="299">
        <v>0.41199999999999998</v>
      </c>
      <c r="L164" s="148">
        <v>48</v>
      </c>
      <c r="M164" s="261">
        <f t="shared" si="0"/>
        <v>19.776</v>
      </c>
      <c r="N164" s="250"/>
    </row>
    <row r="165" spans="1:14">
      <c r="A165" s="1">
        <v>43840</v>
      </c>
      <c r="B165" s="261"/>
      <c r="C165" s="261" t="s">
        <v>2208</v>
      </c>
      <c r="D165" s="261"/>
      <c r="E165" s="263" t="s">
        <v>1021</v>
      </c>
      <c r="F165" s="263">
        <v>47</v>
      </c>
      <c r="G165" s="264" t="s">
        <v>2523</v>
      </c>
      <c r="H165" s="261" t="s">
        <v>1060</v>
      </c>
      <c r="I165" s="264" t="s">
        <v>2523</v>
      </c>
      <c r="J165" s="57">
        <v>4</v>
      </c>
      <c r="K165" s="299">
        <v>0.23400000000000001</v>
      </c>
      <c r="L165" s="148">
        <v>48</v>
      </c>
      <c r="M165" s="261">
        <f t="shared" si="0"/>
        <v>11.232000000000001</v>
      </c>
      <c r="N165" s="250"/>
    </row>
    <row r="166" spans="1:14">
      <c r="A166" s="1">
        <v>43840</v>
      </c>
      <c r="B166" s="261"/>
      <c r="C166" s="261" t="s">
        <v>2208</v>
      </c>
      <c r="D166" s="261"/>
      <c r="E166" s="263" t="s">
        <v>1021</v>
      </c>
      <c r="F166" s="263">
        <v>42</v>
      </c>
      <c r="G166" s="264" t="s">
        <v>2524</v>
      </c>
      <c r="H166" s="261" t="s">
        <v>1060</v>
      </c>
      <c r="I166" s="264" t="s">
        <v>2524</v>
      </c>
      <c r="J166" s="57">
        <v>4</v>
      </c>
      <c r="K166" s="299">
        <v>0.376</v>
      </c>
      <c r="L166" s="148">
        <v>48</v>
      </c>
      <c r="M166" s="261">
        <f t="shared" si="0"/>
        <v>18.048000000000002</v>
      </c>
      <c r="N166" s="250"/>
    </row>
    <row r="167" spans="1:14">
      <c r="A167" s="1">
        <v>43840</v>
      </c>
      <c r="B167" s="261"/>
      <c r="C167" s="261" t="s">
        <v>2208</v>
      </c>
      <c r="D167" s="261"/>
      <c r="E167" s="263" t="s">
        <v>1013</v>
      </c>
      <c r="F167" s="263">
        <v>52</v>
      </c>
      <c r="G167" s="264" t="s">
        <v>2525</v>
      </c>
      <c r="H167" s="261" t="s">
        <v>1060</v>
      </c>
      <c r="I167" s="264" t="s">
        <v>2525</v>
      </c>
      <c r="J167" s="57">
        <v>4</v>
      </c>
      <c r="K167" s="299">
        <v>0.90800000000000003</v>
      </c>
      <c r="L167" s="148">
        <v>48</v>
      </c>
      <c r="M167" s="261">
        <f t="shared" si="0"/>
        <v>43.584000000000003</v>
      </c>
      <c r="N167" s="250"/>
    </row>
    <row r="168" spans="1:14">
      <c r="A168" s="1">
        <v>43840</v>
      </c>
      <c r="B168" s="261"/>
      <c r="C168" s="261" t="s">
        <v>2208</v>
      </c>
      <c r="D168" s="261"/>
      <c r="E168" s="263" t="s">
        <v>1013</v>
      </c>
      <c r="F168" s="263">
        <v>61</v>
      </c>
      <c r="G168" s="264" t="s">
        <v>2526</v>
      </c>
      <c r="H168" s="261" t="s">
        <v>1060</v>
      </c>
      <c r="I168" s="264" t="s">
        <v>2526</v>
      </c>
      <c r="J168" s="57">
        <v>4</v>
      </c>
      <c r="K168" s="299">
        <v>0.55600000000000005</v>
      </c>
      <c r="L168" s="148">
        <v>48</v>
      </c>
      <c r="M168" s="261">
        <f t="shared" si="0"/>
        <v>26.688000000000002</v>
      </c>
      <c r="N168" s="250"/>
    </row>
    <row r="169" spans="1:14">
      <c r="A169" s="1">
        <v>43840</v>
      </c>
      <c r="B169" s="261"/>
      <c r="C169" s="261" t="s">
        <v>2527</v>
      </c>
      <c r="D169" s="261"/>
      <c r="E169" s="263" t="s">
        <v>41</v>
      </c>
      <c r="F169" s="263">
        <v>35</v>
      </c>
      <c r="G169" s="264" t="s">
        <v>2528</v>
      </c>
      <c r="H169" s="261" t="s">
        <v>1060</v>
      </c>
      <c r="I169" s="264" t="s">
        <v>2528</v>
      </c>
      <c r="J169" s="261">
        <v>4</v>
      </c>
      <c r="K169" s="261">
        <v>0.33</v>
      </c>
      <c r="L169" s="261">
        <v>50</v>
      </c>
      <c r="M169" s="261">
        <v>16.5</v>
      </c>
      <c r="N169" s="250"/>
    </row>
    <row r="170" spans="1:14">
      <c r="A170" s="1">
        <v>43840</v>
      </c>
      <c r="B170" s="261"/>
      <c r="C170" s="261" t="s">
        <v>2527</v>
      </c>
      <c r="D170" s="261"/>
      <c r="E170" s="262" t="s">
        <v>41</v>
      </c>
      <c r="F170" s="263">
        <v>70</v>
      </c>
      <c r="G170" s="264" t="s">
        <v>2529</v>
      </c>
      <c r="H170" s="261" t="s">
        <v>1060</v>
      </c>
      <c r="I170" s="264" t="s">
        <v>2529</v>
      </c>
      <c r="J170" s="261">
        <v>4</v>
      </c>
      <c r="K170" s="261">
        <v>0.76</v>
      </c>
      <c r="L170" s="261">
        <v>47</v>
      </c>
      <c r="M170" s="261">
        <v>35.72</v>
      </c>
      <c r="N170" s="250">
        <v>25.72</v>
      </c>
    </row>
    <row r="171" spans="1:14">
      <c r="A171" s="1">
        <v>43840</v>
      </c>
      <c r="B171" s="261"/>
      <c r="C171" s="261" t="s">
        <v>2527</v>
      </c>
      <c r="D171" s="261"/>
      <c r="E171" s="262" t="s">
        <v>20</v>
      </c>
      <c r="F171" s="263">
        <v>70</v>
      </c>
      <c r="G171" s="264" t="s">
        <v>2530</v>
      </c>
      <c r="H171" s="261" t="s">
        <v>1060</v>
      </c>
      <c r="I171" s="264" t="s">
        <v>2530</v>
      </c>
      <c r="J171" s="261">
        <v>4</v>
      </c>
      <c r="K171" s="261">
        <v>0.57399999999999995</v>
      </c>
      <c r="L171" s="261">
        <v>48</v>
      </c>
      <c r="M171" s="261">
        <v>27.552</v>
      </c>
      <c r="N171" s="250">
        <v>17.552</v>
      </c>
    </row>
    <row r="172" spans="1:14">
      <c r="A172" s="1">
        <v>43840</v>
      </c>
      <c r="B172" s="261"/>
      <c r="C172" s="261" t="s">
        <v>2527</v>
      </c>
      <c r="D172" s="261"/>
      <c r="E172" s="262" t="s">
        <v>20</v>
      </c>
      <c r="F172" s="263">
        <v>66</v>
      </c>
      <c r="G172" s="264" t="s">
        <v>2531</v>
      </c>
      <c r="H172" s="261" t="s">
        <v>1060</v>
      </c>
      <c r="I172" s="264" t="s">
        <v>2531</v>
      </c>
      <c r="J172" s="261">
        <v>4</v>
      </c>
      <c r="K172" s="261">
        <v>0.248</v>
      </c>
      <c r="L172" s="261">
        <v>50</v>
      </c>
      <c r="M172" s="261">
        <v>12.4</v>
      </c>
      <c r="N172" s="250"/>
    </row>
    <row r="173" spans="1:14">
      <c r="A173" s="1">
        <v>43840</v>
      </c>
      <c r="B173" s="261"/>
      <c r="C173" s="261" t="s">
        <v>2527</v>
      </c>
      <c r="D173" s="261"/>
      <c r="E173" s="262" t="s">
        <v>41</v>
      </c>
      <c r="F173" s="263">
        <v>66</v>
      </c>
      <c r="G173" s="264" t="s">
        <v>2532</v>
      </c>
      <c r="H173" s="261" t="s">
        <v>1060</v>
      </c>
      <c r="I173" s="264" t="s">
        <v>2532</v>
      </c>
      <c r="J173" s="261">
        <v>4</v>
      </c>
      <c r="K173" s="261">
        <v>0.37</v>
      </c>
      <c r="L173" s="261">
        <v>48</v>
      </c>
      <c r="M173" s="261">
        <v>17.759999999999998</v>
      </c>
      <c r="N173" s="250"/>
    </row>
    <row r="174" spans="1:14">
      <c r="A174" s="1">
        <v>43840</v>
      </c>
      <c r="B174" s="261"/>
      <c r="C174" s="261" t="s">
        <v>2527</v>
      </c>
      <c r="D174" s="261"/>
      <c r="E174" s="262" t="s">
        <v>20</v>
      </c>
      <c r="F174" s="263">
        <v>65</v>
      </c>
      <c r="G174" s="264" t="s">
        <v>2533</v>
      </c>
      <c r="H174" s="261" t="s">
        <v>1060</v>
      </c>
      <c r="I174" s="264" t="s">
        <v>2533</v>
      </c>
      <c r="J174" s="261">
        <v>4</v>
      </c>
      <c r="K174" s="261">
        <v>0.60399999999999998</v>
      </c>
      <c r="L174" s="261">
        <v>48</v>
      </c>
      <c r="M174" s="261">
        <v>28.991999999999997</v>
      </c>
      <c r="N174" s="250">
        <v>18.991999999999997</v>
      </c>
    </row>
    <row r="175" spans="1:14">
      <c r="A175" s="1">
        <v>43840</v>
      </c>
      <c r="B175" s="261"/>
      <c r="C175" s="261" t="s">
        <v>2527</v>
      </c>
      <c r="D175" s="261"/>
      <c r="E175" s="262" t="s">
        <v>41</v>
      </c>
      <c r="F175" s="263">
        <v>65</v>
      </c>
      <c r="G175" s="264" t="s">
        <v>2534</v>
      </c>
      <c r="H175" s="261" t="s">
        <v>1060</v>
      </c>
      <c r="I175" s="264" t="s">
        <v>2534</v>
      </c>
      <c r="J175" s="261">
        <v>4</v>
      </c>
      <c r="K175" s="261">
        <v>0.85599999999999998</v>
      </c>
      <c r="L175" s="261">
        <v>48</v>
      </c>
      <c r="M175" s="261">
        <v>41.088000000000001</v>
      </c>
      <c r="N175" s="250">
        <v>31.088000000000001</v>
      </c>
    </row>
    <row r="176" spans="1:14">
      <c r="A176" s="1">
        <v>43840</v>
      </c>
      <c r="B176" s="261"/>
      <c r="C176" s="261" t="s">
        <v>2527</v>
      </c>
      <c r="D176" s="261"/>
      <c r="E176" s="262" t="s">
        <v>20</v>
      </c>
      <c r="F176" s="263">
        <v>63</v>
      </c>
      <c r="G176" s="264" t="s">
        <v>2535</v>
      </c>
      <c r="H176" s="261" t="s">
        <v>1060</v>
      </c>
      <c r="I176" s="264" t="s">
        <v>2535</v>
      </c>
      <c r="J176" s="261">
        <v>4</v>
      </c>
      <c r="K176" s="261">
        <v>0.628</v>
      </c>
      <c r="L176" s="261">
        <v>48</v>
      </c>
      <c r="M176" s="261">
        <v>30.143999999999998</v>
      </c>
      <c r="N176" s="250">
        <v>20.143999999999998</v>
      </c>
    </row>
    <row r="177" spans="1:14">
      <c r="A177" s="1">
        <v>43840</v>
      </c>
      <c r="B177" s="261"/>
      <c r="C177" s="261" t="s">
        <v>2527</v>
      </c>
      <c r="D177" s="261"/>
      <c r="E177" s="262" t="s">
        <v>41</v>
      </c>
      <c r="F177" s="263">
        <v>60</v>
      </c>
      <c r="G177" s="264" t="s">
        <v>2536</v>
      </c>
      <c r="H177" s="261" t="s">
        <v>1060</v>
      </c>
      <c r="I177" s="264" t="s">
        <v>2536</v>
      </c>
      <c r="J177" s="261">
        <v>4</v>
      </c>
      <c r="K177" s="261">
        <v>0.58399999999999996</v>
      </c>
      <c r="L177" s="261">
        <v>47</v>
      </c>
      <c r="M177" s="261">
        <v>27.447999999999997</v>
      </c>
      <c r="N177" s="250">
        <v>17.447999999999997</v>
      </c>
    </row>
    <row r="178" spans="1:14">
      <c r="A178" s="1">
        <v>43840</v>
      </c>
      <c r="B178" s="261"/>
      <c r="C178" s="261" t="s">
        <v>2527</v>
      </c>
      <c r="D178" s="261"/>
      <c r="E178" s="262" t="s">
        <v>20</v>
      </c>
      <c r="F178" s="263">
        <v>68</v>
      </c>
      <c r="G178" s="264" t="s">
        <v>2537</v>
      </c>
      <c r="H178" s="261" t="s">
        <v>1060</v>
      </c>
      <c r="I178" s="264" t="s">
        <v>2537</v>
      </c>
      <c r="J178" s="261">
        <v>4</v>
      </c>
      <c r="K178" s="261">
        <v>0.65200000000000002</v>
      </c>
      <c r="L178" s="261">
        <v>48</v>
      </c>
      <c r="M178" s="261">
        <v>31.295999999999999</v>
      </c>
      <c r="N178" s="250">
        <v>21.295999999999999</v>
      </c>
    </row>
    <row r="179" spans="1:14">
      <c r="A179" s="1">
        <v>43840</v>
      </c>
      <c r="B179" s="261"/>
      <c r="C179" s="261" t="s">
        <v>2527</v>
      </c>
      <c r="D179" s="261"/>
      <c r="E179" s="262" t="s">
        <v>20</v>
      </c>
      <c r="F179" s="263">
        <v>55</v>
      </c>
      <c r="G179" s="264" t="s">
        <v>2538</v>
      </c>
      <c r="H179" s="261" t="s">
        <v>1060</v>
      </c>
      <c r="I179" s="264" t="s">
        <v>2538</v>
      </c>
      <c r="J179" s="261">
        <v>4</v>
      </c>
      <c r="K179" s="261">
        <v>0.41599999999999998</v>
      </c>
      <c r="L179" s="261">
        <v>49</v>
      </c>
      <c r="M179" s="261">
        <v>20.384</v>
      </c>
      <c r="N179" s="250"/>
    </row>
    <row r="180" spans="1:14">
      <c r="A180" s="1">
        <v>43840</v>
      </c>
      <c r="B180" s="261"/>
      <c r="C180" s="261" t="s">
        <v>2527</v>
      </c>
      <c r="D180" s="261"/>
      <c r="E180" s="262" t="s">
        <v>20</v>
      </c>
      <c r="F180" s="263">
        <v>45</v>
      </c>
      <c r="G180" s="264" t="s">
        <v>2539</v>
      </c>
      <c r="H180" s="261" t="s">
        <v>1060</v>
      </c>
      <c r="I180" s="264" t="s">
        <v>2539</v>
      </c>
      <c r="J180" s="261">
        <v>4</v>
      </c>
      <c r="K180" s="261">
        <v>0.27200000000000002</v>
      </c>
      <c r="L180" s="261">
        <v>49</v>
      </c>
      <c r="M180" s="261">
        <v>13.328000000000001</v>
      </c>
      <c r="N180" s="250"/>
    </row>
    <row r="181" spans="1:14">
      <c r="A181" s="1">
        <v>43840</v>
      </c>
      <c r="B181" s="261"/>
      <c r="C181" s="261" t="s">
        <v>2527</v>
      </c>
      <c r="D181" s="261"/>
      <c r="E181" s="262" t="s">
        <v>20</v>
      </c>
      <c r="F181" s="263">
        <v>54</v>
      </c>
      <c r="G181" s="264" t="s">
        <v>2540</v>
      </c>
      <c r="H181" s="261" t="s">
        <v>1060</v>
      </c>
      <c r="I181" s="264" t="s">
        <v>2540</v>
      </c>
      <c r="J181" s="261">
        <v>4</v>
      </c>
      <c r="K181" s="261">
        <v>0.34399999999999997</v>
      </c>
      <c r="L181" s="261">
        <v>48</v>
      </c>
      <c r="M181" s="261">
        <v>16.512</v>
      </c>
      <c r="N181" s="250"/>
    </row>
    <row r="182" spans="1:14">
      <c r="A182" s="1">
        <v>43840</v>
      </c>
      <c r="B182" s="261"/>
      <c r="C182" s="261" t="s">
        <v>2527</v>
      </c>
      <c r="D182" s="261"/>
      <c r="E182" s="262" t="s">
        <v>41</v>
      </c>
      <c r="F182" s="263">
        <v>54</v>
      </c>
      <c r="G182" s="264" t="s">
        <v>2541</v>
      </c>
      <c r="H182" s="261" t="s">
        <v>1060</v>
      </c>
      <c r="I182" s="264" t="s">
        <v>2541</v>
      </c>
      <c r="J182" s="261">
        <v>4</v>
      </c>
      <c r="K182" s="261">
        <v>0.48799999999999999</v>
      </c>
      <c r="L182" s="261">
        <v>49</v>
      </c>
      <c r="M182" s="261">
        <v>23.911999999999999</v>
      </c>
      <c r="N182" s="250">
        <v>13.911999999999999</v>
      </c>
    </row>
    <row r="183" spans="1:14">
      <c r="A183" s="1">
        <v>43840</v>
      </c>
      <c r="B183" s="261"/>
      <c r="C183" s="261" t="s">
        <v>2527</v>
      </c>
      <c r="D183" s="261"/>
      <c r="E183" s="262" t="s">
        <v>20</v>
      </c>
      <c r="F183" s="263">
        <v>64</v>
      </c>
      <c r="G183" s="264" t="s">
        <v>2542</v>
      </c>
      <c r="H183" s="261" t="s">
        <v>1060</v>
      </c>
      <c r="I183" s="264" t="s">
        <v>2542</v>
      </c>
      <c r="J183" s="261">
        <v>4</v>
      </c>
      <c r="K183" s="261">
        <v>0.312</v>
      </c>
      <c r="L183" s="261">
        <v>49</v>
      </c>
      <c r="M183" s="261">
        <v>15.288</v>
      </c>
      <c r="N183" s="250"/>
    </row>
  </sheetData>
  <autoFilter ref="A1:P183" xr:uid="{00000000-0009-0000-0000-000004000000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EDFB-48FA-437A-969C-EB4D4FFD4F3D}">
  <dimension ref="A1:X25"/>
  <sheetViews>
    <sheetView zoomScale="145" zoomScaleNormal="145" workbookViewId="0">
      <selection activeCell="H27" sqref="H27"/>
    </sheetView>
  </sheetViews>
  <sheetFormatPr defaultRowHeight="14.25"/>
  <cols>
    <col min="4" max="4" width="7.5" customWidth="1"/>
    <col min="5" max="5" width="5.25" style="28" bestFit="1" customWidth="1"/>
    <col min="6" max="6" width="5.25" style="47" bestFit="1" customWidth="1"/>
    <col min="7" max="7" width="11.375" customWidth="1"/>
  </cols>
  <sheetData>
    <row r="1" spans="1:24" s="261" customFormat="1">
      <c r="A1" s="65" t="s">
        <v>0</v>
      </c>
      <c r="B1" s="65" t="s">
        <v>1</v>
      </c>
      <c r="C1" s="65" t="s">
        <v>2</v>
      </c>
      <c r="D1" s="65" t="s">
        <v>3</v>
      </c>
      <c r="E1" s="83" t="s">
        <v>5</v>
      </c>
      <c r="F1" s="31" t="s">
        <v>4</v>
      </c>
      <c r="G1" s="65" t="s">
        <v>8</v>
      </c>
      <c r="H1" s="65" t="s">
        <v>9</v>
      </c>
      <c r="I1" s="65" t="s">
        <v>10</v>
      </c>
      <c r="J1" s="65" t="s">
        <v>355</v>
      </c>
      <c r="K1" s="66" t="s">
        <v>11</v>
      </c>
      <c r="L1" s="196" t="s">
        <v>12</v>
      </c>
      <c r="M1" s="196" t="s">
        <v>13</v>
      </c>
      <c r="N1" s="170" t="s">
        <v>14</v>
      </c>
      <c r="O1" s="81" t="s">
        <v>15</v>
      </c>
      <c r="P1" s="66" t="s">
        <v>16</v>
      </c>
      <c r="Q1" s="66" t="s">
        <v>356</v>
      </c>
      <c r="R1" s="65" t="s">
        <v>357</v>
      </c>
      <c r="S1" s="61" t="s">
        <v>358</v>
      </c>
      <c r="T1" s="261" t="s">
        <v>359</v>
      </c>
      <c r="U1" s="32" t="s">
        <v>360</v>
      </c>
      <c r="V1" s="32" t="s">
        <v>361</v>
      </c>
      <c r="W1" s="32" t="s">
        <v>362</v>
      </c>
      <c r="X1" s="32" t="s">
        <v>363</v>
      </c>
    </row>
    <row r="2" spans="1:24" s="261" customFormat="1" ht="15" thickBot="1">
      <c r="A2" s="261" t="s">
        <v>2543</v>
      </c>
      <c r="B2" s="261">
        <v>20000433</v>
      </c>
      <c r="C2" s="261" t="s">
        <v>2544</v>
      </c>
      <c r="D2" s="261" t="s">
        <v>2545</v>
      </c>
      <c r="E2" s="28" t="s">
        <v>1013</v>
      </c>
      <c r="F2" s="47">
        <v>61</v>
      </c>
      <c r="G2" s="261" t="s">
        <v>2546</v>
      </c>
      <c r="H2" s="180" t="s">
        <v>368</v>
      </c>
      <c r="I2" s="261" t="s">
        <v>2546</v>
      </c>
      <c r="J2" s="65" t="s">
        <v>926</v>
      </c>
      <c r="K2" s="108">
        <v>3</v>
      </c>
      <c r="L2" s="108">
        <v>0.70199999999999996</v>
      </c>
      <c r="M2" s="107">
        <v>48</v>
      </c>
      <c r="N2" s="117">
        <v>33.695999999999998</v>
      </c>
      <c r="O2" s="171"/>
      <c r="P2" s="65"/>
      <c r="Q2" s="117"/>
      <c r="R2" s="65"/>
    </row>
    <row r="3" spans="1:24" s="261" customFormat="1" ht="14.25" customHeight="1" thickBot="1">
      <c r="A3" s="261" t="s">
        <v>2547</v>
      </c>
      <c r="B3" s="261">
        <v>20004339</v>
      </c>
      <c r="C3" s="261" t="s">
        <v>2544</v>
      </c>
      <c r="D3" s="261" t="s">
        <v>2548</v>
      </c>
      <c r="E3" s="28" t="s">
        <v>1013</v>
      </c>
      <c r="F3" s="47">
        <v>74</v>
      </c>
      <c r="G3" s="261" t="s">
        <v>2549</v>
      </c>
      <c r="H3" s="180" t="s">
        <v>368</v>
      </c>
      <c r="I3" s="261" t="s">
        <v>2549</v>
      </c>
      <c r="J3" s="65" t="s">
        <v>926</v>
      </c>
      <c r="K3" s="108">
        <v>4</v>
      </c>
      <c r="L3" s="108">
        <v>0.96799999999999997</v>
      </c>
      <c r="M3" s="107">
        <v>48</v>
      </c>
      <c r="N3" s="117">
        <v>46.463999999999999</v>
      </c>
      <c r="O3" s="174"/>
      <c r="P3" s="65"/>
      <c r="Q3" s="117"/>
      <c r="R3" s="65"/>
    </row>
    <row r="4" spans="1:24">
      <c r="A4" s="261" t="s">
        <v>2550</v>
      </c>
      <c r="B4" s="243">
        <v>80003009</v>
      </c>
      <c r="C4" s="261" t="s">
        <v>2544</v>
      </c>
      <c r="D4" s="261" t="s">
        <v>2551</v>
      </c>
      <c r="E4" s="28" t="s">
        <v>20</v>
      </c>
      <c r="F4" s="47">
        <v>64</v>
      </c>
      <c r="G4" s="261" t="s">
        <v>2552</v>
      </c>
      <c r="H4" s="180" t="s">
        <v>987</v>
      </c>
      <c r="I4" s="261" t="s">
        <v>2552</v>
      </c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</row>
    <row r="5" spans="1:24">
      <c r="A5" s="261" t="s">
        <v>2550</v>
      </c>
      <c r="B5" s="243">
        <v>80003484</v>
      </c>
      <c r="C5" s="261" t="s">
        <v>2544</v>
      </c>
      <c r="D5" s="261" t="s">
        <v>2553</v>
      </c>
      <c r="E5" s="28" t="s">
        <v>41</v>
      </c>
      <c r="F5" s="47">
        <v>60</v>
      </c>
      <c r="G5" s="261" t="s">
        <v>2554</v>
      </c>
      <c r="H5" s="180" t="s">
        <v>987</v>
      </c>
      <c r="I5" s="261" t="s">
        <v>2554</v>
      </c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</row>
    <row r="6" spans="1:24">
      <c r="A6" s="261" t="s">
        <v>2555</v>
      </c>
      <c r="B6" s="243">
        <v>80003394</v>
      </c>
      <c r="C6" s="261" t="s">
        <v>2544</v>
      </c>
      <c r="D6" s="261" t="s">
        <v>2556</v>
      </c>
      <c r="E6" s="28" t="s">
        <v>41</v>
      </c>
      <c r="F6" s="47">
        <v>50</v>
      </c>
      <c r="G6" s="261" t="s">
        <v>2557</v>
      </c>
      <c r="H6" s="180" t="s">
        <v>987</v>
      </c>
      <c r="I6" s="261" t="s">
        <v>2557</v>
      </c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</row>
    <row r="7" spans="1:24">
      <c r="A7" s="261" t="s">
        <v>2558</v>
      </c>
      <c r="B7" s="243">
        <v>80001835</v>
      </c>
      <c r="C7" s="261" t="s">
        <v>2544</v>
      </c>
      <c r="D7" s="261" t="s">
        <v>2559</v>
      </c>
      <c r="E7" s="28" t="s">
        <v>41</v>
      </c>
      <c r="F7" s="47">
        <v>51</v>
      </c>
      <c r="G7" s="261" t="s">
        <v>2560</v>
      </c>
      <c r="H7" s="180" t="s">
        <v>987</v>
      </c>
      <c r="I7" s="261" t="s">
        <v>2560</v>
      </c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</row>
    <row r="8" spans="1:24">
      <c r="A8" s="261" t="s">
        <v>2561</v>
      </c>
      <c r="B8" s="243">
        <v>80003321</v>
      </c>
      <c r="C8" s="261" t="s">
        <v>2544</v>
      </c>
      <c r="D8" s="261" t="s">
        <v>2562</v>
      </c>
      <c r="E8" s="28" t="s">
        <v>41</v>
      </c>
      <c r="F8" s="47">
        <v>51</v>
      </c>
      <c r="G8" s="261" t="s">
        <v>2563</v>
      </c>
      <c r="H8" s="180" t="s">
        <v>987</v>
      </c>
      <c r="I8" s="261" t="s">
        <v>2563</v>
      </c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</row>
    <row r="9" spans="1:24">
      <c r="A9" s="261" t="s">
        <v>2564</v>
      </c>
      <c r="B9" s="243">
        <v>80003484</v>
      </c>
      <c r="C9" s="261" t="s">
        <v>2544</v>
      </c>
      <c r="D9" s="261" t="s">
        <v>2565</v>
      </c>
      <c r="E9" s="28" t="s">
        <v>20</v>
      </c>
      <c r="F9" s="47">
        <v>47</v>
      </c>
      <c r="G9" s="261" t="s">
        <v>2566</v>
      </c>
      <c r="H9" s="180" t="s">
        <v>987</v>
      </c>
      <c r="I9" s="261" t="s">
        <v>2566</v>
      </c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</row>
    <row r="10" spans="1:24">
      <c r="A10" s="261" t="s">
        <v>2564</v>
      </c>
      <c r="B10" s="243">
        <v>80004889</v>
      </c>
      <c r="C10" s="261" t="s">
        <v>2544</v>
      </c>
      <c r="D10" s="261" t="s">
        <v>2567</v>
      </c>
      <c r="E10" s="28" t="s">
        <v>41</v>
      </c>
      <c r="F10" s="47">
        <v>60</v>
      </c>
      <c r="G10" s="261" t="s">
        <v>2568</v>
      </c>
      <c r="H10" s="180" t="s">
        <v>987</v>
      </c>
      <c r="I10" s="261" t="s">
        <v>2568</v>
      </c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</row>
    <row r="11" spans="1:24">
      <c r="A11" s="261" t="s">
        <v>2569</v>
      </c>
      <c r="B11" s="243">
        <v>20005955</v>
      </c>
      <c r="C11" s="261" t="s">
        <v>2544</v>
      </c>
      <c r="D11" s="261" t="s">
        <v>2570</v>
      </c>
      <c r="E11" s="28" t="s">
        <v>41</v>
      </c>
      <c r="F11" s="47">
        <v>78</v>
      </c>
      <c r="G11" s="261" t="s">
        <v>2571</v>
      </c>
      <c r="H11" s="180" t="s">
        <v>987</v>
      </c>
      <c r="I11" s="261" t="s">
        <v>2571</v>
      </c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</row>
    <row r="12" spans="1:24">
      <c r="A12" s="261" t="s">
        <v>2572</v>
      </c>
      <c r="B12" s="243">
        <v>80004181</v>
      </c>
      <c r="C12" s="261" t="s">
        <v>2544</v>
      </c>
      <c r="D12" s="261" t="s">
        <v>2573</v>
      </c>
      <c r="E12" s="28" t="s">
        <v>20</v>
      </c>
      <c r="F12" s="47">
        <v>70</v>
      </c>
      <c r="G12" s="261" t="s">
        <v>2574</v>
      </c>
      <c r="H12" s="180" t="s">
        <v>987</v>
      </c>
      <c r="I12" s="261" t="s">
        <v>2574</v>
      </c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</row>
    <row r="13" spans="1:24">
      <c r="A13" s="261" t="s">
        <v>2564</v>
      </c>
      <c r="B13" s="243">
        <v>80004704</v>
      </c>
      <c r="C13" s="261" t="s">
        <v>2544</v>
      </c>
      <c r="D13" s="261" t="s">
        <v>2575</v>
      </c>
      <c r="E13" s="28" t="s">
        <v>2576</v>
      </c>
      <c r="F13" s="47">
        <v>87</v>
      </c>
      <c r="G13" s="261" t="s">
        <v>2577</v>
      </c>
      <c r="H13" s="180" t="s">
        <v>987</v>
      </c>
      <c r="I13" s="261" t="s">
        <v>2577</v>
      </c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</row>
    <row r="14" spans="1:24">
      <c r="A14" s="261" t="s">
        <v>2569</v>
      </c>
      <c r="B14" s="243">
        <v>80004068</v>
      </c>
      <c r="C14" s="261" t="s">
        <v>2544</v>
      </c>
      <c r="D14" s="261" t="s">
        <v>2578</v>
      </c>
      <c r="E14" s="28" t="s">
        <v>20</v>
      </c>
      <c r="F14" s="47">
        <v>76</v>
      </c>
      <c r="G14" s="261" t="s">
        <v>2579</v>
      </c>
      <c r="H14" s="180" t="s">
        <v>987</v>
      </c>
      <c r="I14" s="261" t="s">
        <v>2579</v>
      </c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</row>
    <row r="15" spans="1:24">
      <c r="A15" s="261" t="s">
        <v>2580</v>
      </c>
      <c r="B15" s="243">
        <v>80005865</v>
      </c>
      <c r="C15" s="261" t="s">
        <v>2544</v>
      </c>
      <c r="D15" s="261" t="s">
        <v>2581</v>
      </c>
      <c r="E15" s="28" t="s">
        <v>20</v>
      </c>
      <c r="F15" s="47">
        <v>63</v>
      </c>
      <c r="G15" s="261" t="s">
        <v>2582</v>
      </c>
      <c r="H15" s="180" t="s">
        <v>987</v>
      </c>
      <c r="I15" s="261" t="s">
        <v>2582</v>
      </c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</row>
    <row r="16" spans="1:24">
      <c r="A16" s="261" t="s">
        <v>2580</v>
      </c>
      <c r="B16" s="243">
        <v>80006149</v>
      </c>
      <c r="C16" s="261" t="s">
        <v>2544</v>
      </c>
      <c r="D16" s="261" t="s">
        <v>2583</v>
      </c>
      <c r="E16" s="28" t="s">
        <v>20</v>
      </c>
      <c r="F16" s="47">
        <v>46</v>
      </c>
      <c r="G16" s="261" t="s">
        <v>2584</v>
      </c>
      <c r="H16" s="180" t="s">
        <v>987</v>
      </c>
      <c r="I16" s="261" t="s">
        <v>2584</v>
      </c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</row>
    <row r="17" spans="1:9">
      <c r="A17" s="261" t="s">
        <v>2580</v>
      </c>
      <c r="B17" s="243">
        <v>80004709</v>
      </c>
      <c r="C17" s="261" t="s">
        <v>2544</v>
      </c>
      <c r="D17" s="261" t="s">
        <v>2585</v>
      </c>
      <c r="E17" s="28" t="s">
        <v>20</v>
      </c>
      <c r="F17" s="47">
        <v>65</v>
      </c>
      <c r="G17" s="261" t="s">
        <v>2586</v>
      </c>
      <c r="H17" s="180" t="s">
        <v>987</v>
      </c>
      <c r="I17" s="261" t="s">
        <v>2586</v>
      </c>
    </row>
    <row r="18" spans="1:9">
      <c r="A18" s="261" t="s">
        <v>2587</v>
      </c>
      <c r="B18" s="243">
        <v>80005160</v>
      </c>
      <c r="C18" s="261" t="s">
        <v>2544</v>
      </c>
      <c r="D18" s="261" t="s">
        <v>2588</v>
      </c>
      <c r="E18" s="28" t="s">
        <v>20</v>
      </c>
      <c r="F18" s="47">
        <v>88</v>
      </c>
      <c r="G18" s="261" t="s">
        <v>2589</v>
      </c>
      <c r="H18" s="180" t="s">
        <v>987</v>
      </c>
      <c r="I18" s="261" t="s">
        <v>2589</v>
      </c>
    </row>
    <row r="19" spans="1:9">
      <c r="A19" s="261" t="s">
        <v>2587</v>
      </c>
      <c r="B19" s="243">
        <v>80005523</v>
      </c>
      <c r="C19" s="261" t="s">
        <v>2544</v>
      </c>
      <c r="D19" s="261" t="s">
        <v>2590</v>
      </c>
      <c r="E19" s="28" t="s">
        <v>20</v>
      </c>
      <c r="F19" s="47">
        <v>51</v>
      </c>
      <c r="G19" s="261" t="s">
        <v>2591</v>
      </c>
      <c r="H19" s="180" t="s">
        <v>987</v>
      </c>
      <c r="I19" s="261" t="s">
        <v>2591</v>
      </c>
    </row>
    <row r="20" spans="1:9">
      <c r="A20" s="261" t="s">
        <v>2592</v>
      </c>
      <c r="B20" s="243">
        <v>80005976</v>
      </c>
      <c r="C20" s="261" t="s">
        <v>2544</v>
      </c>
      <c r="D20" s="261" t="s">
        <v>2593</v>
      </c>
      <c r="E20" s="28" t="s">
        <v>20</v>
      </c>
      <c r="F20" s="47">
        <v>62</v>
      </c>
      <c r="G20" s="261" t="s">
        <v>2594</v>
      </c>
      <c r="H20" s="180" t="s">
        <v>987</v>
      </c>
      <c r="I20" s="261" t="s">
        <v>2594</v>
      </c>
    </row>
    <row r="21" spans="1:9" ht="15">
      <c r="A21" s="261" t="s">
        <v>2587</v>
      </c>
      <c r="B21" s="243">
        <v>80005884</v>
      </c>
      <c r="C21" s="261" t="s">
        <v>2544</v>
      </c>
      <c r="D21" s="261" t="s">
        <v>2595</v>
      </c>
      <c r="E21" s="28" t="s">
        <v>20</v>
      </c>
      <c r="F21" s="47">
        <v>59</v>
      </c>
      <c r="G21" s="26" t="s">
        <v>2596</v>
      </c>
      <c r="H21" s="180" t="s">
        <v>987</v>
      </c>
      <c r="I21" s="326" t="s">
        <v>2597</v>
      </c>
    </row>
    <row r="22" spans="1:9">
      <c r="A22" s="261" t="s">
        <v>2598</v>
      </c>
      <c r="B22" s="243">
        <v>80006816</v>
      </c>
      <c r="C22" s="261" t="s">
        <v>2544</v>
      </c>
      <c r="D22" s="261" t="s">
        <v>2599</v>
      </c>
      <c r="E22" s="28" t="s">
        <v>41</v>
      </c>
      <c r="F22" s="47">
        <v>36</v>
      </c>
      <c r="G22" s="261" t="s">
        <v>2600</v>
      </c>
      <c r="H22" s="180" t="s">
        <v>987</v>
      </c>
      <c r="I22" s="261" t="s">
        <v>2600</v>
      </c>
    </row>
    <row r="23" spans="1:9">
      <c r="A23" s="261" t="s">
        <v>2598</v>
      </c>
      <c r="B23" s="243">
        <v>80006256</v>
      </c>
      <c r="C23" s="261" t="s">
        <v>2544</v>
      </c>
      <c r="D23" s="261" t="s">
        <v>2601</v>
      </c>
      <c r="E23" s="28" t="s">
        <v>41</v>
      </c>
      <c r="F23" s="47">
        <v>54</v>
      </c>
      <c r="G23" s="261" t="s">
        <v>2602</v>
      </c>
      <c r="H23" s="180" t="s">
        <v>987</v>
      </c>
      <c r="I23" s="261" t="s">
        <v>2602</v>
      </c>
    </row>
    <row r="24" spans="1:9">
      <c r="A24" s="261" t="s">
        <v>2598</v>
      </c>
      <c r="B24" s="243">
        <v>80003372</v>
      </c>
      <c r="C24" s="261" t="s">
        <v>2544</v>
      </c>
      <c r="D24" s="261" t="s">
        <v>2603</v>
      </c>
      <c r="E24" s="28" t="s">
        <v>20</v>
      </c>
      <c r="F24" s="47">
        <v>62</v>
      </c>
      <c r="G24" s="261" t="s">
        <v>2604</v>
      </c>
      <c r="H24" s="180" t="s">
        <v>987</v>
      </c>
      <c r="I24" s="261" t="s">
        <v>2604</v>
      </c>
    </row>
    <row r="25" spans="1:9">
      <c r="A25" s="261" t="s">
        <v>2598</v>
      </c>
      <c r="B25" s="243">
        <v>80005423</v>
      </c>
      <c r="C25" s="261" t="s">
        <v>2544</v>
      </c>
      <c r="D25" s="261" t="s">
        <v>2605</v>
      </c>
      <c r="E25" s="28" t="s">
        <v>20</v>
      </c>
      <c r="F25" s="47">
        <v>48</v>
      </c>
      <c r="G25" s="261" t="s">
        <v>2606</v>
      </c>
      <c r="H25" s="180" t="s">
        <v>987</v>
      </c>
      <c r="I25" s="261" t="s"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7"/>
  <sheetViews>
    <sheetView workbookViewId="0">
      <pane ySplit="1" topLeftCell="A12" activePane="bottomLeft" state="frozen"/>
      <selection activeCell="B1" sqref="B1"/>
      <selection pane="bottomLeft" activeCell="Q12" sqref="Q12"/>
    </sheetView>
  </sheetViews>
  <sheetFormatPr defaultRowHeight="14.25"/>
  <cols>
    <col min="1" max="1" width="12.25" customWidth="1"/>
    <col min="2" max="2" width="7.125" customWidth="1"/>
    <col min="3" max="3" width="7.25" customWidth="1"/>
    <col min="5" max="5" width="12" style="37" customWidth="1"/>
    <col min="6" max="7" width="11.25" customWidth="1"/>
    <col min="8" max="8" width="10.25" customWidth="1"/>
    <col min="9" max="9" width="11.25" customWidth="1"/>
    <col min="10" max="10" width="12.75" customWidth="1"/>
    <col min="11" max="11" width="12.25" customWidth="1"/>
    <col min="12" max="12" width="12.625" style="37" customWidth="1"/>
    <col min="14" max="14" width="9.25" style="61" bestFit="1" customWidth="1"/>
    <col min="19" max="19" width="11.25" customWidth="1"/>
  </cols>
  <sheetData>
    <row r="1" spans="1:19">
      <c r="A1" s="261" t="s">
        <v>0</v>
      </c>
      <c r="B1" s="261" t="s">
        <v>3</v>
      </c>
      <c r="C1" s="261" t="s">
        <v>4</v>
      </c>
      <c r="D1" s="261" t="s">
        <v>5</v>
      </c>
      <c r="E1" s="38" t="s">
        <v>8</v>
      </c>
      <c r="F1" s="32" t="s">
        <v>10</v>
      </c>
      <c r="G1" s="32" t="s">
        <v>11</v>
      </c>
      <c r="H1" s="261" t="s">
        <v>12</v>
      </c>
      <c r="I1" s="261" t="s">
        <v>13</v>
      </c>
      <c r="J1" s="250" t="s">
        <v>14</v>
      </c>
      <c r="K1" s="261" t="s">
        <v>15</v>
      </c>
      <c r="L1" s="37" t="s">
        <v>16</v>
      </c>
      <c r="M1" s="261" t="s">
        <v>17</v>
      </c>
      <c r="N1" s="61" t="s">
        <v>358</v>
      </c>
      <c r="O1" s="261" t="s">
        <v>359</v>
      </c>
      <c r="P1" s="32" t="s">
        <v>360</v>
      </c>
      <c r="Q1" s="32" t="s">
        <v>361</v>
      </c>
      <c r="R1" s="32" t="s">
        <v>362</v>
      </c>
      <c r="S1" s="32" t="s">
        <v>363</v>
      </c>
    </row>
    <row r="2" spans="1:19">
      <c r="A2" s="261" t="s">
        <v>2607</v>
      </c>
      <c r="B2" s="261" t="s">
        <v>2608</v>
      </c>
      <c r="C2" s="261" t="s">
        <v>41</v>
      </c>
      <c r="D2" s="261">
        <v>57</v>
      </c>
      <c r="E2" s="37" t="s">
        <v>2609</v>
      </c>
      <c r="F2" s="261" t="s">
        <v>2610</v>
      </c>
      <c r="G2" s="261">
        <v>9</v>
      </c>
      <c r="H2" s="261">
        <v>0.60799999999999998</v>
      </c>
      <c r="I2" s="261">
        <v>73</v>
      </c>
      <c r="J2" s="261">
        <f>H2*I2</f>
        <v>44.384</v>
      </c>
      <c r="K2" s="261">
        <v>20</v>
      </c>
      <c r="L2" s="37">
        <v>10</v>
      </c>
      <c r="M2" s="261">
        <f>J2-K2-L2</f>
        <v>14.384</v>
      </c>
      <c r="N2" s="61" t="s">
        <v>371</v>
      </c>
      <c r="O2" s="261"/>
      <c r="P2" s="261"/>
      <c r="Q2" s="261"/>
      <c r="R2" s="261"/>
      <c r="S2" s="261"/>
    </row>
    <row r="3" spans="1:19">
      <c r="A3" s="261" t="s">
        <v>2607</v>
      </c>
      <c r="B3" s="261" t="s">
        <v>2611</v>
      </c>
      <c r="C3" s="261" t="s">
        <v>20</v>
      </c>
      <c r="D3" s="261">
        <v>60</v>
      </c>
      <c r="E3" s="37" t="s">
        <v>2612</v>
      </c>
      <c r="F3" s="261" t="s">
        <v>2613</v>
      </c>
      <c r="G3" s="261">
        <v>5</v>
      </c>
      <c r="H3" s="261">
        <v>0.92800000000000005</v>
      </c>
      <c r="I3" s="261">
        <v>42</v>
      </c>
      <c r="J3" s="261">
        <f t="shared" ref="J3:J66" si="0">H3*I3</f>
        <v>38.975999999999999</v>
      </c>
      <c r="K3" s="261">
        <v>20</v>
      </c>
      <c r="L3" s="37">
        <v>10</v>
      </c>
      <c r="M3" s="261">
        <f t="shared" ref="M3:M66" si="1">J3-K3-L3</f>
        <v>8.9759999999999991</v>
      </c>
      <c r="N3" s="61">
        <v>20190529</v>
      </c>
      <c r="O3" s="261" t="s">
        <v>2614</v>
      </c>
      <c r="P3" s="261">
        <v>96.6</v>
      </c>
      <c r="Q3" s="261">
        <v>200</v>
      </c>
      <c r="R3" s="261">
        <v>19320</v>
      </c>
      <c r="S3" s="94">
        <v>15.527950310559007</v>
      </c>
    </row>
    <row r="4" spans="1:19">
      <c r="A4" s="261" t="s">
        <v>2607</v>
      </c>
      <c r="B4" s="261" t="s">
        <v>2615</v>
      </c>
      <c r="C4" s="261" t="s">
        <v>41</v>
      </c>
      <c r="D4" s="261">
        <v>57</v>
      </c>
      <c r="E4" s="37" t="s">
        <v>2616</v>
      </c>
      <c r="F4" s="261" t="s">
        <v>2617</v>
      </c>
      <c r="G4" s="261">
        <v>5.5</v>
      </c>
      <c r="H4" s="261">
        <v>0.77200000000000002</v>
      </c>
      <c r="I4" s="261">
        <v>42</v>
      </c>
      <c r="J4" s="261">
        <f t="shared" si="0"/>
        <v>32.423999999999999</v>
      </c>
      <c r="K4" s="261">
        <v>20</v>
      </c>
      <c r="L4" s="37">
        <v>10</v>
      </c>
      <c r="M4" s="261">
        <f t="shared" si="1"/>
        <v>2.4239999999999995</v>
      </c>
      <c r="N4" s="61" t="s">
        <v>371</v>
      </c>
      <c r="O4" s="261"/>
      <c r="P4" s="261"/>
      <c r="Q4" s="261"/>
      <c r="R4" s="261"/>
      <c r="S4" s="261"/>
    </row>
    <row r="5" spans="1:19">
      <c r="A5" s="261" t="s">
        <v>2607</v>
      </c>
      <c r="B5" s="261" t="s">
        <v>2618</v>
      </c>
      <c r="C5" s="261" t="s">
        <v>41</v>
      </c>
      <c r="D5" s="261">
        <v>51</v>
      </c>
      <c r="E5" s="37" t="s">
        <v>2619</v>
      </c>
      <c r="F5" s="261" t="s">
        <v>2620</v>
      </c>
      <c r="G5" s="261">
        <v>9.5</v>
      </c>
      <c r="H5" s="261">
        <v>0.54</v>
      </c>
      <c r="I5" s="261">
        <v>73</v>
      </c>
      <c r="J5" s="261">
        <f t="shared" si="0"/>
        <v>39.42</v>
      </c>
      <c r="K5" s="261">
        <v>20</v>
      </c>
      <c r="L5" s="37">
        <v>10</v>
      </c>
      <c r="M5" s="261">
        <f t="shared" si="1"/>
        <v>9.4200000000000017</v>
      </c>
      <c r="N5" s="61" t="s">
        <v>371</v>
      </c>
      <c r="O5" s="261"/>
      <c r="P5" s="261"/>
      <c r="Q5" s="261"/>
      <c r="R5" s="261"/>
      <c r="S5" s="261"/>
    </row>
    <row r="6" spans="1:19">
      <c r="A6" s="261" t="s">
        <v>2607</v>
      </c>
      <c r="B6" s="261" t="s">
        <v>2621</v>
      </c>
      <c r="C6" s="261" t="s">
        <v>41</v>
      </c>
      <c r="D6" s="261">
        <v>60</v>
      </c>
      <c r="E6" s="37" t="s">
        <v>2622</v>
      </c>
      <c r="F6" s="261" t="s">
        <v>2623</v>
      </c>
      <c r="G6" s="261">
        <v>9.1</v>
      </c>
      <c r="H6" s="261">
        <v>0.47</v>
      </c>
      <c r="I6" s="261">
        <v>73</v>
      </c>
      <c r="J6" s="261">
        <f t="shared" si="0"/>
        <v>34.309999999999995</v>
      </c>
      <c r="K6" s="261">
        <v>20</v>
      </c>
      <c r="L6" s="37">
        <v>10</v>
      </c>
      <c r="M6" s="261">
        <f t="shared" si="1"/>
        <v>4.3099999999999952</v>
      </c>
      <c r="N6" s="61" t="s">
        <v>371</v>
      </c>
      <c r="O6" s="261"/>
      <c r="P6" s="261"/>
      <c r="Q6" s="261"/>
      <c r="R6" s="261"/>
      <c r="S6" s="261"/>
    </row>
    <row r="7" spans="1:19">
      <c r="A7" s="261" t="s">
        <v>2607</v>
      </c>
      <c r="B7" s="261" t="s">
        <v>2624</v>
      </c>
      <c r="C7" s="261" t="s">
        <v>41</v>
      </c>
      <c r="D7" s="261">
        <v>65</v>
      </c>
      <c r="E7" s="37" t="s">
        <v>2625</v>
      </c>
      <c r="F7" s="261" t="s">
        <v>2626</v>
      </c>
      <c r="G7" s="261">
        <v>9.1</v>
      </c>
      <c r="H7" s="261">
        <v>0.41</v>
      </c>
      <c r="I7" s="261">
        <v>73</v>
      </c>
      <c r="J7" s="261">
        <f t="shared" si="0"/>
        <v>29.93</v>
      </c>
      <c r="K7" s="261">
        <v>17.425000000000001</v>
      </c>
      <c r="L7" s="37">
        <v>10</v>
      </c>
      <c r="M7" s="261">
        <f t="shared" si="1"/>
        <v>2.504999999999999</v>
      </c>
      <c r="N7" s="61">
        <v>20190529</v>
      </c>
      <c r="O7" s="261" t="s">
        <v>2627</v>
      </c>
      <c r="P7" s="261">
        <v>62</v>
      </c>
      <c r="Q7" s="261">
        <v>200</v>
      </c>
      <c r="R7" s="261">
        <v>12400</v>
      </c>
      <c r="S7" s="94">
        <v>24.193548387096776</v>
      </c>
    </row>
    <row r="8" spans="1:19">
      <c r="A8" s="261" t="s">
        <v>2607</v>
      </c>
      <c r="B8" s="261" t="s">
        <v>2628</v>
      </c>
      <c r="C8" s="261" t="s">
        <v>20</v>
      </c>
      <c r="D8" s="261">
        <v>67</v>
      </c>
      <c r="E8" s="37" t="s">
        <v>2629</v>
      </c>
      <c r="F8" s="261" t="s">
        <v>2630</v>
      </c>
      <c r="G8" s="261">
        <v>8.6</v>
      </c>
      <c r="H8" s="261">
        <v>0.622</v>
      </c>
      <c r="I8" s="261">
        <v>73</v>
      </c>
      <c r="J8" s="261">
        <f t="shared" si="0"/>
        <v>45.405999999999999</v>
      </c>
      <c r="K8" s="261">
        <v>20</v>
      </c>
      <c r="L8" s="37">
        <v>10</v>
      </c>
      <c r="M8" s="261">
        <f t="shared" si="1"/>
        <v>15.405999999999999</v>
      </c>
      <c r="N8" s="61" t="s">
        <v>371</v>
      </c>
      <c r="O8" s="261"/>
      <c r="P8" s="261"/>
      <c r="Q8" s="261"/>
      <c r="R8" s="261"/>
      <c r="S8" s="261"/>
    </row>
    <row r="9" spans="1:19">
      <c r="A9" s="261" t="s">
        <v>2607</v>
      </c>
      <c r="B9" s="261" t="s">
        <v>2631</v>
      </c>
      <c r="C9" s="261" t="s">
        <v>20</v>
      </c>
      <c r="D9" s="261">
        <v>62</v>
      </c>
      <c r="E9" s="37" t="s">
        <v>2632</v>
      </c>
      <c r="F9" s="261" t="s">
        <v>2633</v>
      </c>
      <c r="G9" s="261">
        <v>8</v>
      </c>
      <c r="H9" s="261">
        <v>0.63200000000000001</v>
      </c>
      <c r="I9" s="261">
        <v>73</v>
      </c>
      <c r="J9" s="261">
        <f t="shared" si="0"/>
        <v>46.136000000000003</v>
      </c>
      <c r="K9" s="261">
        <v>20</v>
      </c>
      <c r="L9" s="37">
        <v>10</v>
      </c>
      <c r="M9" s="261">
        <f t="shared" si="1"/>
        <v>16.136000000000003</v>
      </c>
      <c r="N9" s="61">
        <v>20190529</v>
      </c>
      <c r="O9" s="261" t="s">
        <v>2634</v>
      </c>
      <c r="P9" s="261">
        <v>114</v>
      </c>
      <c r="Q9" s="261">
        <v>200</v>
      </c>
      <c r="R9" s="261">
        <v>22800</v>
      </c>
      <c r="S9" s="94">
        <v>13.157894736842104</v>
      </c>
    </row>
    <row r="10" spans="1:19">
      <c r="A10" s="261" t="s">
        <v>2607</v>
      </c>
      <c r="B10" s="261" t="s">
        <v>2635</v>
      </c>
      <c r="C10" s="261" t="s">
        <v>41</v>
      </c>
      <c r="D10" s="261">
        <v>63</v>
      </c>
      <c r="E10" s="37" t="s">
        <v>2636</v>
      </c>
      <c r="F10" s="261" t="s">
        <v>2637</v>
      </c>
      <c r="G10" s="261">
        <v>5.5</v>
      </c>
      <c r="H10" s="261">
        <v>0.76400000000000001</v>
      </c>
      <c r="I10" s="261">
        <v>42</v>
      </c>
      <c r="J10" s="261">
        <f t="shared" si="0"/>
        <v>32.088000000000001</v>
      </c>
      <c r="K10" s="261">
        <v>20</v>
      </c>
      <c r="L10" s="37">
        <v>10</v>
      </c>
      <c r="M10" s="261">
        <f t="shared" si="1"/>
        <v>2.088000000000001</v>
      </c>
      <c r="N10" s="61" t="s">
        <v>371</v>
      </c>
      <c r="O10" s="261"/>
      <c r="P10" s="261"/>
      <c r="Q10" s="261"/>
      <c r="R10" s="261"/>
      <c r="S10" s="261"/>
    </row>
    <row r="11" spans="1:19">
      <c r="A11" s="261" t="s">
        <v>2607</v>
      </c>
      <c r="B11" s="261" t="s">
        <v>2638</v>
      </c>
      <c r="C11" s="261" t="s">
        <v>41</v>
      </c>
      <c r="D11" s="261">
        <v>67</v>
      </c>
      <c r="E11" s="37" t="s">
        <v>2639</v>
      </c>
      <c r="F11" s="261" t="s">
        <v>2640</v>
      </c>
      <c r="G11" s="261">
        <v>9.3000000000000007</v>
      </c>
      <c r="H11" s="261">
        <v>0.48199999999999998</v>
      </c>
      <c r="I11" s="261">
        <v>73</v>
      </c>
      <c r="J11" s="261">
        <f t="shared" si="0"/>
        <v>35.186</v>
      </c>
      <c r="K11" s="261">
        <v>20</v>
      </c>
      <c r="L11" s="37">
        <v>10</v>
      </c>
      <c r="M11" s="261">
        <f t="shared" si="1"/>
        <v>5.1859999999999999</v>
      </c>
      <c r="N11" s="61">
        <v>20190529</v>
      </c>
      <c r="O11" s="261" t="s">
        <v>2641</v>
      </c>
      <c r="P11" s="261">
        <v>50.8</v>
      </c>
      <c r="Q11" s="261">
        <v>50</v>
      </c>
      <c r="R11" s="261">
        <v>2540</v>
      </c>
      <c r="S11" s="94">
        <v>29.527559055118111</v>
      </c>
    </row>
    <row r="12" spans="1:19">
      <c r="A12" s="261" t="s">
        <v>2607</v>
      </c>
      <c r="B12" s="261" t="s">
        <v>2642</v>
      </c>
      <c r="C12" s="261" t="s">
        <v>20</v>
      </c>
      <c r="D12" s="261">
        <v>54</v>
      </c>
      <c r="E12" s="37" t="s">
        <v>2643</v>
      </c>
      <c r="F12" s="261" t="s">
        <v>2644</v>
      </c>
      <c r="G12" s="261">
        <v>7.4</v>
      </c>
      <c r="H12" s="261">
        <v>0.55600000000000005</v>
      </c>
      <c r="I12" s="261">
        <v>73</v>
      </c>
      <c r="J12" s="261">
        <f t="shared" si="0"/>
        <v>40.588000000000001</v>
      </c>
      <c r="K12" s="261">
        <v>20</v>
      </c>
      <c r="L12" s="37">
        <v>10</v>
      </c>
      <c r="M12" s="261">
        <f t="shared" si="1"/>
        <v>10.588000000000001</v>
      </c>
      <c r="N12" s="61">
        <v>20190529</v>
      </c>
      <c r="O12" s="261" t="s">
        <v>2645</v>
      </c>
      <c r="P12" s="261">
        <v>74.8</v>
      </c>
      <c r="Q12" s="261">
        <v>200</v>
      </c>
      <c r="R12" s="261">
        <v>14960</v>
      </c>
      <c r="S12" s="94">
        <v>20.053475935828878</v>
      </c>
    </row>
    <row r="13" spans="1:19">
      <c r="A13" s="261" t="s">
        <v>2607</v>
      </c>
      <c r="B13" s="261" t="s">
        <v>2646</v>
      </c>
      <c r="C13" s="261" t="s">
        <v>20</v>
      </c>
      <c r="D13" s="261">
        <v>66</v>
      </c>
      <c r="E13" s="37" t="s">
        <v>2647</v>
      </c>
      <c r="F13" s="261" t="s">
        <v>2648</v>
      </c>
      <c r="G13" s="261">
        <v>8.5</v>
      </c>
      <c r="H13" s="261">
        <v>0.53800000000000003</v>
      </c>
      <c r="I13" s="261">
        <v>73</v>
      </c>
      <c r="J13" s="261">
        <f t="shared" si="0"/>
        <v>39.274000000000001</v>
      </c>
      <c r="K13" s="261">
        <v>20</v>
      </c>
      <c r="L13" s="37">
        <v>10</v>
      </c>
      <c r="M13" s="261">
        <f t="shared" si="1"/>
        <v>9.2740000000000009</v>
      </c>
      <c r="N13" s="61">
        <v>20190529</v>
      </c>
      <c r="O13" s="261" t="s">
        <v>2649</v>
      </c>
      <c r="P13" s="261">
        <v>120</v>
      </c>
      <c r="Q13" s="261">
        <v>200</v>
      </c>
      <c r="R13" s="261">
        <v>24000</v>
      </c>
      <c r="S13" s="94">
        <v>12.5</v>
      </c>
    </row>
    <row r="14" spans="1:19">
      <c r="A14" s="261" t="s">
        <v>2607</v>
      </c>
      <c r="B14" s="261" t="s">
        <v>2650</v>
      </c>
      <c r="C14" s="261" t="s">
        <v>20</v>
      </c>
      <c r="D14" s="261">
        <v>67</v>
      </c>
      <c r="E14" s="37" t="s">
        <v>2651</v>
      </c>
      <c r="F14" s="261" t="s">
        <v>2652</v>
      </c>
      <c r="G14" s="261">
        <v>7.8</v>
      </c>
      <c r="H14" s="261">
        <v>0.52</v>
      </c>
      <c r="I14" s="261">
        <v>73</v>
      </c>
      <c r="J14" s="261">
        <f t="shared" si="0"/>
        <v>37.96</v>
      </c>
      <c r="K14" s="261">
        <v>20</v>
      </c>
      <c r="L14" s="37">
        <v>10</v>
      </c>
      <c r="M14" s="261">
        <f t="shared" si="1"/>
        <v>7.9600000000000009</v>
      </c>
      <c r="N14" s="61" t="s">
        <v>371</v>
      </c>
      <c r="O14" s="261"/>
      <c r="P14" s="261"/>
      <c r="Q14" s="261"/>
      <c r="R14" s="261"/>
      <c r="S14" s="261"/>
    </row>
    <row r="15" spans="1:19">
      <c r="A15" s="261" t="s">
        <v>2607</v>
      </c>
      <c r="B15" s="261" t="s">
        <v>2653</v>
      </c>
      <c r="C15" s="261" t="s">
        <v>41</v>
      </c>
      <c r="D15" s="261">
        <v>67</v>
      </c>
      <c r="E15" s="37" t="s">
        <v>2654</v>
      </c>
      <c r="F15" s="261" t="s">
        <v>2655</v>
      </c>
      <c r="G15" s="261">
        <v>9.4</v>
      </c>
      <c r="H15" s="261">
        <v>0.69</v>
      </c>
      <c r="I15" s="261">
        <v>73</v>
      </c>
      <c r="J15" s="261">
        <f t="shared" si="0"/>
        <v>50.37</v>
      </c>
      <c r="K15" s="261">
        <v>20</v>
      </c>
      <c r="L15" s="37">
        <v>10</v>
      </c>
      <c r="M15" s="261">
        <f t="shared" si="1"/>
        <v>20.369999999999997</v>
      </c>
      <c r="N15" s="61">
        <v>20190529</v>
      </c>
      <c r="O15" s="261" t="s">
        <v>2656</v>
      </c>
      <c r="P15" s="261">
        <v>73.599999999999994</v>
      </c>
      <c r="Q15" s="261">
        <v>200</v>
      </c>
      <c r="R15" s="261">
        <v>14719.999999999998</v>
      </c>
      <c r="S15" s="94">
        <v>20.380434782608699</v>
      </c>
    </row>
    <row r="16" spans="1:19">
      <c r="A16" s="261" t="s">
        <v>2607</v>
      </c>
      <c r="B16" s="261" t="s">
        <v>2657</v>
      </c>
      <c r="C16" s="261" t="s">
        <v>20</v>
      </c>
      <c r="D16" s="261">
        <v>69</v>
      </c>
      <c r="E16" s="37" t="s">
        <v>2658</v>
      </c>
      <c r="F16" s="261" t="s">
        <v>2659</v>
      </c>
      <c r="G16" s="261">
        <v>8.8000000000000007</v>
      </c>
      <c r="H16" s="261">
        <v>0.61399999999999999</v>
      </c>
      <c r="I16" s="261">
        <v>73</v>
      </c>
      <c r="J16" s="261">
        <f t="shared" si="0"/>
        <v>44.822000000000003</v>
      </c>
      <c r="K16" s="261">
        <v>20</v>
      </c>
      <c r="L16" s="37">
        <v>10</v>
      </c>
      <c r="M16" s="261">
        <f t="shared" si="1"/>
        <v>14.822000000000003</v>
      </c>
      <c r="N16" s="61" t="s">
        <v>371</v>
      </c>
      <c r="O16" s="261"/>
      <c r="P16" s="261"/>
      <c r="Q16" s="261"/>
      <c r="R16" s="261"/>
      <c r="S16" s="261"/>
    </row>
    <row r="17" spans="1:19">
      <c r="A17" s="261" t="s">
        <v>2607</v>
      </c>
      <c r="B17" s="261" t="s">
        <v>2660</v>
      </c>
      <c r="C17" s="261" t="s">
        <v>41</v>
      </c>
      <c r="D17" s="261">
        <v>61</v>
      </c>
      <c r="E17" s="37" t="s">
        <v>2661</v>
      </c>
      <c r="F17" s="261" t="s">
        <v>2662</v>
      </c>
      <c r="G17" s="261">
        <v>9</v>
      </c>
      <c r="H17" s="261">
        <v>0.33400000000000002</v>
      </c>
      <c r="I17" s="261">
        <v>73</v>
      </c>
      <c r="J17" s="261">
        <f t="shared" si="0"/>
        <v>24.382000000000001</v>
      </c>
      <c r="K17" s="261">
        <v>14.195</v>
      </c>
      <c r="L17" s="37">
        <v>10</v>
      </c>
      <c r="M17" s="261">
        <f t="shared" si="1"/>
        <v>0.18700000000000117</v>
      </c>
      <c r="N17" s="61" t="s">
        <v>371</v>
      </c>
      <c r="O17" s="261"/>
      <c r="P17" s="261"/>
      <c r="Q17" s="261"/>
      <c r="R17" s="261"/>
      <c r="S17" s="261"/>
    </row>
    <row r="18" spans="1:19">
      <c r="A18" s="261" t="s">
        <v>2607</v>
      </c>
      <c r="B18" s="261" t="s">
        <v>2663</v>
      </c>
      <c r="C18" s="261" t="s">
        <v>20</v>
      </c>
      <c r="D18" s="261">
        <v>62</v>
      </c>
      <c r="E18" s="37" t="s">
        <v>2664</v>
      </c>
      <c r="F18" s="261" t="s">
        <v>2665</v>
      </c>
      <c r="G18" s="261">
        <v>6.9</v>
      </c>
      <c r="H18" s="261">
        <v>0.38800000000000001</v>
      </c>
      <c r="I18" s="261">
        <v>73</v>
      </c>
      <c r="J18" s="261">
        <f t="shared" si="0"/>
        <v>28.324000000000002</v>
      </c>
      <c r="K18" s="261">
        <v>16.490000000000002</v>
      </c>
      <c r="L18" s="37">
        <v>10</v>
      </c>
      <c r="M18" s="261">
        <f t="shared" si="1"/>
        <v>1.8339999999999996</v>
      </c>
      <c r="N18" s="61" t="s">
        <v>371</v>
      </c>
      <c r="O18" s="261"/>
      <c r="P18" s="261"/>
      <c r="Q18" s="261"/>
      <c r="R18" s="261"/>
      <c r="S18" s="261"/>
    </row>
    <row r="19" spans="1:19">
      <c r="A19" s="261" t="s">
        <v>2607</v>
      </c>
      <c r="B19" s="261" t="s">
        <v>2666</v>
      </c>
      <c r="C19" s="261" t="s">
        <v>41</v>
      </c>
      <c r="D19" s="261">
        <v>50</v>
      </c>
      <c r="E19" s="37" t="s">
        <v>2667</v>
      </c>
      <c r="F19" s="261" t="s">
        <v>2668</v>
      </c>
      <c r="G19" s="261">
        <v>8.9</v>
      </c>
      <c r="H19" s="261">
        <v>0.42399999999999999</v>
      </c>
      <c r="I19" s="261">
        <v>73</v>
      </c>
      <c r="J19" s="261">
        <f t="shared" si="0"/>
        <v>30.951999999999998</v>
      </c>
      <c r="K19" s="261">
        <v>18.02</v>
      </c>
      <c r="L19" s="37">
        <v>10</v>
      </c>
      <c r="M19" s="261">
        <f t="shared" si="1"/>
        <v>2.9319999999999986</v>
      </c>
      <c r="N19" s="61" t="s">
        <v>371</v>
      </c>
      <c r="O19" s="261"/>
      <c r="P19" s="261"/>
      <c r="Q19" s="261"/>
      <c r="R19" s="261"/>
      <c r="S19" s="261"/>
    </row>
    <row r="20" spans="1:19">
      <c r="A20" s="261" t="s">
        <v>2607</v>
      </c>
      <c r="B20" s="261" t="s">
        <v>2669</v>
      </c>
      <c r="C20" s="261" t="s">
        <v>20</v>
      </c>
      <c r="D20" s="261">
        <v>50</v>
      </c>
      <c r="E20" s="37" t="s">
        <v>2670</v>
      </c>
      <c r="F20" s="261" t="s">
        <v>2671</v>
      </c>
      <c r="G20" s="261">
        <v>4</v>
      </c>
      <c r="H20" s="261">
        <v>0.75800000000000001</v>
      </c>
      <c r="I20" s="261">
        <v>42</v>
      </c>
      <c r="J20" s="261">
        <f t="shared" si="0"/>
        <v>31.835999999999999</v>
      </c>
      <c r="K20" s="261">
        <v>20</v>
      </c>
      <c r="L20" s="37">
        <v>10</v>
      </c>
      <c r="M20" s="261">
        <f t="shared" si="1"/>
        <v>1.8359999999999985</v>
      </c>
      <c r="N20" s="61" t="s">
        <v>371</v>
      </c>
      <c r="O20" s="261"/>
      <c r="P20" s="261"/>
      <c r="Q20" s="261"/>
      <c r="R20" s="261"/>
      <c r="S20" s="261"/>
    </row>
    <row r="21" spans="1:19">
      <c r="A21" s="261" t="s">
        <v>2607</v>
      </c>
      <c r="B21" s="261" t="s">
        <v>2672</v>
      </c>
      <c r="C21" s="261" t="s">
        <v>41</v>
      </c>
      <c r="D21" s="261">
        <v>51</v>
      </c>
      <c r="E21" s="37" t="s">
        <v>2673</v>
      </c>
      <c r="F21" s="261" t="s">
        <v>2674</v>
      </c>
      <c r="G21" s="261">
        <v>9.5</v>
      </c>
      <c r="H21" s="261">
        <v>0.49</v>
      </c>
      <c r="I21" s="261">
        <v>73</v>
      </c>
      <c r="J21" s="261">
        <f t="shared" si="0"/>
        <v>35.769999999999996</v>
      </c>
      <c r="K21" s="261">
        <v>20</v>
      </c>
      <c r="L21" s="37">
        <v>10</v>
      </c>
      <c r="M21" s="261">
        <f t="shared" si="1"/>
        <v>5.769999999999996</v>
      </c>
      <c r="N21" s="61" t="s">
        <v>371</v>
      </c>
      <c r="O21" s="261"/>
      <c r="P21" s="261"/>
      <c r="Q21" s="261"/>
      <c r="R21" s="261"/>
      <c r="S21" s="261"/>
    </row>
    <row r="22" spans="1:19">
      <c r="A22" s="261" t="s">
        <v>2607</v>
      </c>
      <c r="B22" s="261" t="s">
        <v>2675</v>
      </c>
      <c r="C22" s="261" t="s">
        <v>20</v>
      </c>
      <c r="D22" s="261">
        <v>51</v>
      </c>
      <c r="E22" s="37" t="s">
        <v>2676</v>
      </c>
      <c r="F22" s="261" t="s">
        <v>2677</v>
      </c>
      <c r="G22" s="261">
        <v>4</v>
      </c>
      <c r="H22" s="261">
        <v>0.75800000000000001</v>
      </c>
      <c r="I22" s="261">
        <v>42</v>
      </c>
      <c r="J22" s="261">
        <f t="shared" si="0"/>
        <v>31.835999999999999</v>
      </c>
      <c r="K22" s="261">
        <v>20</v>
      </c>
      <c r="L22" s="37">
        <v>10</v>
      </c>
      <c r="M22" s="261">
        <f t="shared" si="1"/>
        <v>1.8359999999999985</v>
      </c>
      <c r="N22" s="61" t="s">
        <v>371</v>
      </c>
      <c r="O22" s="261"/>
      <c r="P22" s="261"/>
      <c r="Q22" s="261"/>
      <c r="R22" s="261"/>
      <c r="S22" s="261"/>
    </row>
    <row r="23" spans="1:19">
      <c r="A23" s="261" t="s">
        <v>2607</v>
      </c>
      <c r="B23" s="261" t="s">
        <v>2678</v>
      </c>
      <c r="C23" s="261" t="s">
        <v>20</v>
      </c>
      <c r="D23" s="261">
        <v>60</v>
      </c>
      <c r="E23" s="37" t="s">
        <v>2679</v>
      </c>
      <c r="F23" s="261" t="s">
        <v>2680</v>
      </c>
      <c r="G23" s="261">
        <v>5</v>
      </c>
      <c r="H23" s="261">
        <v>0.86</v>
      </c>
      <c r="I23" s="261">
        <v>42</v>
      </c>
      <c r="J23" s="261">
        <f t="shared" si="0"/>
        <v>36.119999999999997</v>
      </c>
      <c r="K23" s="261">
        <v>20</v>
      </c>
      <c r="L23" s="37">
        <v>10</v>
      </c>
      <c r="M23" s="261">
        <f t="shared" si="1"/>
        <v>6.1199999999999974</v>
      </c>
      <c r="N23" s="61">
        <v>20190529</v>
      </c>
      <c r="O23" s="261" t="s">
        <v>2681</v>
      </c>
      <c r="P23" s="261">
        <v>34.6</v>
      </c>
      <c r="Q23" s="261">
        <v>200</v>
      </c>
      <c r="R23" s="261">
        <v>6920</v>
      </c>
      <c r="S23" s="94">
        <v>43.352601156069362</v>
      </c>
    </row>
    <row r="24" spans="1:19">
      <c r="A24" s="261" t="s">
        <v>2607</v>
      </c>
      <c r="B24" s="261" t="s">
        <v>2682</v>
      </c>
      <c r="C24" s="261" t="s">
        <v>41</v>
      </c>
      <c r="D24" s="261">
        <v>50</v>
      </c>
      <c r="E24" s="37" t="s">
        <v>2683</v>
      </c>
      <c r="F24" s="261" t="s">
        <v>2684</v>
      </c>
      <c r="G24" s="261">
        <v>5.5</v>
      </c>
      <c r="H24" s="261">
        <v>0.52</v>
      </c>
      <c r="I24" s="261">
        <v>42</v>
      </c>
      <c r="J24" s="261">
        <f t="shared" si="0"/>
        <v>21.84</v>
      </c>
      <c r="K24" s="261">
        <v>11.84</v>
      </c>
      <c r="L24" s="37">
        <v>10</v>
      </c>
      <c r="M24" s="261">
        <f t="shared" si="1"/>
        <v>0</v>
      </c>
      <c r="N24" s="61" t="s">
        <v>371</v>
      </c>
      <c r="O24" s="261"/>
      <c r="P24" s="261"/>
      <c r="Q24" s="261"/>
      <c r="R24" s="261"/>
      <c r="S24" s="261"/>
    </row>
    <row r="25" spans="1:19">
      <c r="A25" s="261" t="s">
        <v>2607</v>
      </c>
      <c r="B25" s="261" t="s">
        <v>2685</v>
      </c>
      <c r="C25" s="261" t="s">
        <v>20</v>
      </c>
      <c r="D25" s="261">
        <v>55</v>
      </c>
      <c r="E25" s="37" t="s">
        <v>2686</v>
      </c>
      <c r="F25" s="261" t="s">
        <v>2687</v>
      </c>
      <c r="G25" s="261">
        <v>5</v>
      </c>
      <c r="H25" s="261">
        <v>0.47799999999999998</v>
      </c>
      <c r="I25" s="261">
        <v>42</v>
      </c>
      <c r="J25" s="261">
        <f t="shared" si="0"/>
        <v>20.076000000000001</v>
      </c>
      <c r="K25" s="261">
        <v>10</v>
      </c>
      <c r="L25" s="37">
        <v>10</v>
      </c>
      <c r="M25" s="261">
        <f t="shared" si="1"/>
        <v>7.6000000000000512E-2</v>
      </c>
      <c r="N25" s="61" t="s">
        <v>371</v>
      </c>
      <c r="O25" s="261"/>
      <c r="P25" s="261"/>
      <c r="Q25" s="261"/>
      <c r="R25" s="261"/>
      <c r="S25" s="261"/>
    </row>
    <row r="26" spans="1:19">
      <c r="A26" s="261" t="s">
        <v>2607</v>
      </c>
      <c r="B26" s="261" t="s">
        <v>2688</v>
      </c>
      <c r="C26" s="261" t="s">
        <v>41</v>
      </c>
      <c r="D26" s="261">
        <v>63</v>
      </c>
      <c r="E26" s="37" t="s">
        <v>2689</v>
      </c>
      <c r="F26" s="261" t="s">
        <v>2690</v>
      </c>
      <c r="G26" s="261">
        <v>9</v>
      </c>
      <c r="H26" s="261">
        <v>0.35199999999999998</v>
      </c>
      <c r="I26" s="261">
        <v>67</v>
      </c>
      <c r="J26" s="261">
        <f t="shared" si="0"/>
        <v>23.584</v>
      </c>
      <c r="K26" s="261">
        <v>13.584</v>
      </c>
      <c r="L26" s="37">
        <v>10</v>
      </c>
      <c r="M26" s="261">
        <f t="shared" si="1"/>
        <v>0</v>
      </c>
      <c r="N26" s="61">
        <v>20190529</v>
      </c>
      <c r="O26" s="261" t="s">
        <v>2691</v>
      </c>
      <c r="P26" s="261">
        <v>21.2</v>
      </c>
      <c r="Q26" s="261">
        <v>200</v>
      </c>
      <c r="R26" s="261">
        <v>4240</v>
      </c>
      <c r="S26" s="94">
        <v>70.754716981132077</v>
      </c>
    </row>
    <row r="27" spans="1:19">
      <c r="A27" s="261" t="s">
        <v>2607</v>
      </c>
      <c r="B27" s="261" t="s">
        <v>2692</v>
      </c>
      <c r="C27" s="261" t="s">
        <v>20</v>
      </c>
      <c r="D27" s="261">
        <v>66</v>
      </c>
      <c r="E27" s="37" t="s">
        <v>2693</v>
      </c>
      <c r="F27" s="261" t="s">
        <v>2694</v>
      </c>
      <c r="G27" s="261">
        <v>4.5999999999999996</v>
      </c>
      <c r="H27" s="261">
        <v>0.748</v>
      </c>
      <c r="I27" s="261">
        <v>42</v>
      </c>
      <c r="J27" s="261">
        <f t="shared" si="0"/>
        <v>31.416</v>
      </c>
      <c r="K27" s="261">
        <v>20</v>
      </c>
      <c r="L27" s="37">
        <v>10</v>
      </c>
      <c r="M27" s="261">
        <f t="shared" si="1"/>
        <v>1.4160000000000004</v>
      </c>
      <c r="N27" s="61" t="s">
        <v>371</v>
      </c>
      <c r="O27" s="261"/>
      <c r="P27" s="261"/>
      <c r="Q27" s="261"/>
      <c r="R27" s="261"/>
      <c r="S27" s="261"/>
    </row>
    <row r="28" spans="1:19">
      <c r="A28" s="261" t="s">
        <v>2607</v>
      </c>
      <c r="B28" s="261" t="s">
        <v>2695</v>
      </c>
      <c r="C28" s="261" t="s">
        <v>41</v>
      </c>
      <c r="D28" s="261">
        <v>64</v>
      </c>
      <c r="E28" s="37" t="s">
        <v>2696</v>
      </c>
      <c r="F28" s="261" t="s">
        <v>2697</v>
      </c>
      <c r="G28" s="261">
        <v>9.5</v>
      </c>
      <c r="H28" s="261">
        <v>0.28599999999999998</v>
      </c>
      <c r="I28" s="261">
        <v>67</v>
      </c>
      <c r="J28" s="261">
        <f t="shared" si="0"/>
        <v>19.161999999999999</v>
      </c>
      <c r="K28" s="261">
        <v>9.161999999999999</v>
      </c>
      <c r="L28" s="37">
        <v>10</v>
      </c>
      <c r="M28" s="261">
        <f t="shared" si="1"/>
        <v>0</v>
      </c>
      <c r="N28" s="61" t="s">
        <v>371</v>
      </c>
      <c r="O28" s="261"/>
      <c r="P28" s="261"/>
      <c r="Q28" s="261"/>
      <c r="R28" s="261"/>
      <c r="S28" s="261"/>
    </row>
    <row r="29" spans="1:19">
      <c r="A29" s="261" t="s">
        <v>2607</v>
      </c>
      <c r="B29" s="261" t="s">
        <v>2698</v>
      </c>
      <c r="C29" s="261" t="s">
        <v>41</v>
      </c>
      <c r="D29" s="261">
        <v>64</v>
      </c>
      <c r="E29" s="37" t="s">
        <v>2699</v>
      </c>
      <c r="F29" s="261" t="s">
        <v>2700</v>
      </c>
      <c r="G29" s="261">
        <v>5.8</v>
      </c>
      <c r="H29" s="261">
        <v>0.91400000000000003</v>
      </c>
      <c r="I29" s="261">
        <v>42</v>
      </c>
      <c r="J29" s="261">
        <f t="shared" si="0"/>
        <v>38.387999999999998</v>
      </c>
      <c r="K29" s="261">
        <v>20</v>
      </c>
      <c r="L29" s="37">
        <v>10</v>
      </c>
      <c r="M29" s="261">
        <f t="shared" si="1"/>
        <v>8.3879999999999981</v>
      </c>
      <c r="N29" s="61" t="s">
        <v>371</v>
      </c>
      <c r="O29" s="261"/>
      <c r="P29" s="261"/>
      <c r="Q29" s="261"/>
      <c r="R29" s="261"/>
      <c r="S29" s="261"/>
    </row>
    <row r="30" spans="1:19">
      <c r="A30" s="261" t="s">
        <v>2607</v>
      </c>
      <c r="B30" s="261" t="s">
        <v>2701</v>
      </c>
      <c r="C30" s="261" t="s">
        <v>20</v>
      </c>
      <c r="D30" s="261">
        <v>64</v>
      </c>
      <c r="E30" s="37" t="s">
        <v>2702</v>
      </c>
      <c r="F30" s="261" t="s">
        <v>2703</v>
      </c>
      <c r="G30" s="261">
        <v>8.1999999999999993</v>
      </c>
      <c r="H30" s="261">
        <v>0.38200000000000001</v>
      </c>
      <c r="I30" s="261">
        <v>67</v>
      </c>
      <c r="J30" s="261">
        <f t="shared" si="0"/>
        <v>25.594000000000001</v>
      </c>
      <c r="K30" s="261">
        <v>15.594000000000001</v>
      </c>
      <c r="L30" s="37">
        <v>10</v>
      </c>
      <c r="M30" s="261">
        <f t="shared" si="1"/>
        <v>0</v>
      </c>
      <c r="N30" s="61" t="s">
        <v>371</v>
      </c>
      <c r="O30" s="261"/>
      <c r="P30" s="261"/>
      <c r="Q30" s="261"/>
      <c r="R30" s="261"/>
      <c r="S30" s="261"/>
    </row>
    <row r="31" spans="1:19">
      <c r="A31" s="261" t="s">
        <v>2607</v>
      </c>
      <c r="B31" s="261" t="s">
        <v>2704</v>
      </c>
      <c r="C31" s="261" t="s">
        <v>41</v>
      </c>
      <c r="D31" s="261">
        <v>51</v>
      </c>
      <c r="E31" s="37" t="s">
        <v>2705</v>
      </c>
      <c r="F31" s="261" t="s">
        <v>2706</v>
      </c>
      <c r="G31" s="261">
        <v>5.2</v>
      </c>
      <c r="H31" s="261">
        <v>0.82</v>
      </c>
      <c r="I31" s="261">
        <v>42</v>
      </c>
      <c r="J31" s="261">
        <f t="shared" si="0"/>
        <v>34.44</v>
      </c>
      <c r="K31" s="261">
        <v>20</v>
      </c>
      <c r="L31" s="37">
        <v>10</v>
      </c>
      <c r="M31" s="261">
        <f t="shared" si="1"/>
        <v>4.4399999999999977</v>
      </c>
      <c r="N31" s="61" t="s">
        <v>371</v>
      </c>
      <c r="O31" s="261"/>
      <c r="P31" s="261"/>
      <c r="Q31" s="261"/>
      <c r="R31" s="261"/>
      <c r="S31" s="261"/>
    </row>
    <row r="32" spans="1:19">
      <c r="A32" s="261" t="s">
        <v>2607</v>
      </c>
      <c r="B32" s="261" t="s">
        <v>2707</v>
      </c>
      <c r="C32" s="261" t="s">
        <v>20</v>
      </c>
      <c r="D32" s="261">
        <v>55</v>
      </c>
      <c r="E32" s="37" t="s">
        <v>2708</v>
      </c>
      <c r="F32" s="261" t="s">
        <v>2709</v>
      </c>
      <c r="G32" s="261">
        <v>4.5</v>
      </c>
      <c r="H32" s="261">
        <v>0.748</v>
      </c>
      <c r="I32" s="261">
        <v>42</v>
      </c>
      <c r="J32" s="261">
        <f t="shared" si="0"/>
        <v>31.416</v>
      </c>
      <c r="K32" s="261">
        <v>20</v>
      </c>
      <c r="L32" s="37">
        <v>10</v>
      </c>
      <c r="M32" s="261">
        <f t="shared" si="1"/>
        <v>1.4160000000000004</v>
      </c>
      <c r="N32" s="61" t="s">
        <v>371</v>
      </c>
      <c r="O32" s="261"/>
      <c r="P32" s="261"/>
      <c r="Q32" s="261"/>
      <c r="R32" s="261"/>
      <c r="S32" s="261"/>
    </row>
    <row r="33" spans="1:19">
      <c r="A33" s="261" t="s">
        <v>2607</v>
      </c>
      <c r="B33" s="261" t="s">
        <v>2710</v>
      </c>
      <c r="C33" s="261" t="s">
        <v>41</v>
      </c>
      <c r="D33" s="261">
        <v>61</v>
      </c>
      <c r="E33" s="37" t="s">
        <v>2711</v>
      </c>
      <c r="F33" s="261" t="s">
        <v>2712</v>
      </c>
      <c r="G33" s="261">
        <v>5</v>
      </c>
      <c r="H33" s="261">
        <v>0.878</v>
      </c>
      <c r="I33" s="261">
        <v>42</v>
      </c>
      <c r="J33" s="261">
        <f t="shared" si="0"/>
        <v>36.875999999999998</v>
      </c>
      <c r="K33" s="261">
        <v>20</v>
      </c>
      <c r="L33" s="37">
        <v>10</v>
      </c>
      <c r="M33" s="261">
        <f t="shared" si="1"/>
        <v>6.8759999999999977</v>
      </c>
      <c r="N33" s="61" t="s">
        <v>371</v>
      </c>
      <c r="O33" s="261"/>
      <c r="P33" s="261"/>
      <c r="Q33" s="261"/>
      <c r="R33" s="261"/>
      <c r="S33" s="261"/>
    </row>
    <row r="34" spans="1:19">
      <c r="A34" s="261" t="s">
        <v>2607</v>
      </c>
      <c r="B34" s="261" t="s">
        <v>2713</v>
      </c>
      <c r="C34" s="261" t="s">
        <v>20</v>
      </c>
      <c r="D34" s="261">
        <v>65</v>
      </c>
      <c r="E34" s="37" t="s">
        <v>2714</v>
      </c>
      <c r="F34" s="261" t="s">
        <v>2715</v>
      </c>
      <c r="G34" s="261">
        <v>5.2</v>
      </c>
      <c r="H34" s="261">
        <v>0.496</v>
      </c>
      <c r="I34" s="261">
        <v>42</v>
      </c>
      <c r="J34" s="261">
        <f t="shared" si="0"/>
        <v>20.832000000000001</v>
      </c>
      <c r="K34" s="261">
        <v>10.832000000000001</v>
      </c>
      <c r="L34" s="37">
        <v>10</v>
      </c>
      <c r="M34" s="261">
        <f t="shared" si="1"/>
        <v>0</v>
      </c>
      <c r="N34" s="61">
        <v>20190529</v>
      </c>
      <c r="O34" s="261" t="s">
        <v>2716</v>
      </c>
      <c r="P34" s="261">
        <v>34.799999999999997</v>
      </c>
      <c r="Q34" s="261">
        <v>200</v>
      </c>
      <c r="R34" s="261">
        <v>6959.9999999999991</v>
      </c>
      <c r="S34" s="94">
        <v>43.103448275862071</v>
      </c>
    </row>
    <row r="35" spans="1:19">
      <c r="A35" s="261" t="s">
        <v>2607</v>
      </c>
      <c r="B35" s="261" t="s">
        <v>2717</v>
      </c>
      <c r="C35" s="261" t="s">
        <v>41</v>
      </c>
      <c r="D35" s="261">
        <v>52</v>
      </c>
      <c r="E35" s="37" t="s">
        <v>2718</v>
      </c>
      <c r="F35" s="261" t="s">
        <v>2719</v>
      </c>
      <c r="G35" s="261">
        <v>5.0999999999999996</v>
      </c>
      <c r="H35" s="261">
        <v>0.72</v>
      </c>
      <c r="I35" s="261">
        <v>42</v>
      </c>
      <c r="J35" s="261">
        <f t="shared" si="0"/>
        <v>30.24</v>
      </c>
      <c r="K35" s="261">
        <v>20.239999999999998</v>
      </c>
      <c r="L35" s="37">
        <v>10</v>
      </c>
      <c r="M35" s="261">
        <f t="shared" si="1"/>
        <v>0</v>
      </c>
      <c r="N35" s="61">
        <v>20190529</v>
      </c>
      <c r="O35" s="261" t="s">
        <v>2720</v>
      </c>
      <c r="P35" s="261">
        <v>22.4</v>
      </c>
      <c r="Q35" s="261">
        <v>200</v>
      </c>
      <c r="R35" s="261">
        <v>4480</v>
      </c>
      <c r="S35" s="94">
        <v>66.964285714285722</v>
      </c>
    </row>
    <row r="36" spans="1:19">
      <c r="A36" s="261" t="s">
        <v>2607</v>
      </c>
      <c r="B36" s="261" t="s">
        <v>2721</v>
      </c>
      <c r="C36" s="261" t="s">
        <v>41</v>
      </c>
      <c r="D36" s="261">
        <v>65</v>
      </c>
      <c r="E36" s="37" t="s">
        <v>2722</v>
      </c>
      <c r="F36" s="261" t="s">
        <v>2723</v>
      </c>
      <c r="G36" s="261">
        <v>9.4</v>
      </c>
      <c r="H36" s="261">
        <v>0.432</v>
      </c>
      <c r="I36" s="261">
        <v>67</v>
      </c>
      <c r="J36" s="261">
        <f t="shared" si="0"/>
        <v>28.943999999999999</v>
      </c>
      <c r="K36" s="261">
        <v>18.943999999999999</v>
      </c>
      <c r="L36" s="37">
        <v>10</v>
      </c>
      <c r="M36" s="261">
        <f t="shared" si="1"/>
        <v>0</v>
      </c>
      <c r="N36" s="61">
        <v>20190529</v>
      </c>
      <c r="O36" s="261" t="s">
        <v>2724</v>
      </c>
      <c r="P36" s="261">
        <v>94</v>
      </c>
      <c r="Q36" s="261">
        <v>200</v>
      </c>
      <c r="R36" s="261">
        <v>18800</v>
      </c>
      <c r="S36" s="94">
        <v>15.957446808510639</v>
      </c>
    </row>
    <row r="37" spans="1:19">
      <c r="A37" s="261" t="s">
        <v>2607</v>
      </c>
      <c r="B37" s="261" t="s">
        <v>2725</v>
      </c>
      <c r="C37" s="261" t="s">
        <v>41</v>
      </c>
      <c r="D37" s="261">
        <v>57</v>
      </c>
      <c r="E37" s="37" t="s">
        <v>2726</v>
      </c>
      <c r="F37" s="261" t="s">
        <v>2727</v>
      </c>
      <c r="G37" s="261">
        <v>5.5</v>
      </c>
      <c r="H37" s="261">
        <v>0.92800000000000005</v>
      </c>
      <c r="I37" s="261">
        <v>42</v>
      </c>
      <c r="J37" s="261">
        <f t="shared" si="0"/>
        <v>38.975999999999999</v>
      </c>
      <c r="K37" s="261">
        <v>20</v>
      </c>
      <c r="L37" s="37">
        <v>10</v>
      </c>
      <c r="M37" s="261">
        <f t="shared" si="1"/>
        <v>8.9759999999999991</v>
      </c>
      <c r="N37" s="61">
        <v>20190529</v>
      </c>
      <c r="O37" s="261" t="s">
        <v>2728</v>
      </c>
      <c r="P37" s="261">
        <v>20.8</v>
      </c>
      <c r="Q37" s="261">
        <v>50</v>
      </c>
      <c r="R37" s="261">
        <v>1040</v>
      </c>
      <c r="S37" s="94">
        <v>72.115384615384613</v>
      </c>
    </row>
    <row r="38" spans="1:19">
      <c r="A38" s="261" t="s">
        <v>2729</v>
      </c>
      <c r="B38" s="261" t="s">
        <v>2730</v>
      </c>
      <c r="C38" s="261" t="s">
        <v>41</v>
      </c>
      <c r="D38" s="261">
        <v>51</v>
      </c>
      <c r="E38" s="37" t="s">
        <v>2731</v>
      </c>
      <c r="F38" s="261" t="s">
        <v>2732</v>
      </c>
      <c r="G38" s="261">
        <v>5.5</v>
      </c>
      <c r="H38" s="261">
        <v>0.66</v>
      </c>
      <c r="I38" s="261">
        <v>42</v>
      </c>
      <c r="J38" s="261">
        <f t="shared" si="0"/>
        <v>27.720000000000002</v>
      </c>
      <c r="K38" s="261">
        <v>17.720000000000002</v>
      </c>
      <c r="L38" s="37">
        <v>10</v>
      </c>
      <c r="M38" s="261">
        <f t="shared" si="1"/>
        <v>0</v>
      </c>
      <c r="N38" s="61" t="s">
        <v>371</v>
      </c>
      <c r="O38" s="261"/>
      <c r="P38" s="261"/>
      <c r="Q38" s="261"/>
      <c r="R38" s="261"/>
      <c r="S38" s="261"/>
    </row>
    <row r="39" spans="1:19">
      <c r="A39" s="261" t="s">
        <v>2729</v>
      </c>
      <c r="B39" s="261" t="s">
        <v>2733</v>
      </c>
      <c r="C39" s="261" t="s">
        <v>20</v>
      </c>
      <c r="D39" s="261">
        <v>54</v>
      </c>
      <c r="E39" s="37" t="s">
        <v>2734</v>
      </c>
      <c r="F39" s="261" t="s">
        <v>2735</v>
      </c>
      <c r="G39" s="261">
        <v>4.5</v>
      </c>
      <c r="H39" s="261">
        <v>0.79800000000000004</v>
      </c>
      <c r="I39" s="261">
        <v>42</v>
      </c>
      <c r="J39" s="261">
        <f t="shared" si="0"/>
        <v>33.516000000000005</v>
      </c>
      <c r="K39" s="261">
        <v>20</v>
      </c>
      <c r="L39" s="37">
        <v>10</v>
      </c>
      <c r="M39" s="261">
        <f t="shared" si="1"/>
        <v>3.5160000000000053</v>
      </c>
      <c r="N39" s="61">
        <v>20190529</v>
      </c>
      <c r="O39" s="261" t="s">
        <v>2736</v>
      </c>
      <c r="P39" s="261">
        <v>24.6</v>
      </c>
      <c r="Q39" s="261">
        <v>50</v>
      </c>
      <c r="R39" s="261">
        <v>1230</v>
      </c>
      <c r="S39" s="94">
        <v>60.975609756097555</v>
      </c>
    </row>
    <row r="40" spans="1:19">
      <c r="A40" s="261" t="s">
        <v>2729</v>
      </c>
      <c r="B40" s="261" t="s">
        <v>2737</v>
      </c>
      <c r="C40" s="261" t="s">
        <v>41</v>
      </c>
      <c r="D40" s="261">
        <v>61</v>
      </c>
      <c r="E40" s="37" t="s">
        <v>2738</v>
      </c>
      <c r="F40" s="261" t="s">
        <v>2739</v>
      </c>
      <c r="G40" s="261">
        <v>5.4</v>
      </c>
      <c r="H40" s="261">
        <v>0.51400000000000001</v>
      </c>
      <c r="I40" s="261">
        <v>42</v>
      </c>
      <c r="J40" s="261">
        <f t="shared" si="0"/>
        <v>21.588000000000001</v>
      </c>
      <c r="K40" s="261">
        <v>11.588000000000001</v>
      </c>
      <c r="L40" s="37">
        <v>10</v>
      </c>
      <c r="M40" s="261">
        <f t="shared" si="1"/>
        <v>0</v>
      </c>
      <c r="N40" s="61" t="s">
        <v>371</v>
      </c>
      <c r="O40" s="261"/>
      <c r="P40" s="261"/>
      <c r="Q40" s="261"/>
      <c r="R40" s="261"/>
      <c r="S40" s="261"/>
    </row>
    <row r="41" spans="1:19">
      <c r="A41" s="261" t="s">
        <v>2729</v>
      </c>
      <c r="B41" s="261" t="s">
        <v>2740</v>
      </c>
      <c r="C41" s="261" t="s">
        <v>20</v>
      </c>
      <c r="D41" s="261">
        <v>61</v>
      </c>
      <c r="E41" s="37" t="s">
        <v>2741</v>
      </c>
      <c r="F41" s="261" t="s">
        <v>2742</v>
      </c>
      <c r="G41" s="261">
        <v>5.0999999999999996</v>
      </c>
      <c r="H41" s="261">
        <v>0.89400000000000002</v>
      </c>
      <c r="I41" s="261">
        <v>42</v>
      </c>
      <c r="J41" s="261">
        <f t="shared" si="0"/>
        <v>37.548000000000002</v>
      </c>
      <c r="K41" s="261">
        <v>20</v>
      </c>
      <c r="L41" s="37">
        <v>10</v>
      </c>
      <c r="M41" s="261">
        <f t="shared" si="1"/>
        <v>7.5480000000000018</v>
      </c>
      <c r="N41" s="61" t="s">
        <v>371</v>
      </c>
      <c r="O41" s="261"/>
      <c r="P41" s="261"/>
      <c r="Q41" s="261"/>
      <c r="R41" s="261"/>
      <c r="S41" s="261"/>
    </row>
    <row r="42" spans="1:19">
      <c r="A42" s="261" t="s">
        <v>2729</v>
      </c>
      <c r="B42" s="261" t="s">
        <v>2743</v>
      </c>
      <c r="C42" s="261" t="s">
        <v>41</v>
      </c>
      <c r="D42" s="261">
        <v>55</v>
      </c>
      <c r="E42" s="37" t="s">
        <v>2744</v>
      </c>
      <c r="F42" s="261" t="s">
        <v>2745</v>
      </c>
      <c r="G42" s="261">
        <v>5</v>
      </c>
      <c r="H42" s="261">
        <v>0.75600000000000001</v>
      </c>
      <c r="I42" s="261">
        <v>42</v>
      </c>
      <c r="J42" s="261">
        <f t="shared" si="0"/>
        <v>31.751999999999999</v>
      </c>
      <c r="K42" s="261">
        <v>20</v>
      </c>
      <c r="L42" s="37">
        <v>10</v>
      </c>
      <c r="M42" s="261">
        <f t="shared" si="1"/>
        <v>1.7519999999999989</v>
      </c>
      <c r="N42" s="61" t="s">
        <v>371</v>
      </c>
      <c r="O42" s="261"/>
      <c r="P42" s="261"/>
      <c r="Q42" s="261"/>
      <c r="R42" s="261"/>
      <c r="S42" s="261"/>
    </row>
    <row r="43" spans="1:19">
      <c r="A43" s="261" t="s">
        <v>2729</v>
      </c>
      <c r="B43" s="261" t="s">
        <v>2746</v>
      </c>
      <c r="C43" s="261" t="s">
        <v>41</v>
      </c>
      <c r="D43" s="261">
        <v>56</v>
      </c>
      <c r="E43" s="37" t="s">
        <v>2747</v>
      </c>
      <c r="F43" s="261" t="s">
        <v>2748</v>
      </c>
      <c r="G43" s="261">
        <v>5.2</v>
      </c>
      <c r="H43" s="261">
        <v>0.5</v>
      </c>
      <c r="I43" s="261">
        <v>42</v>
      </c>
      <c r="J43" s="261">
        <f t="shared" si="0"/>
        <v>21</v>
      </c>
      <c r="K43" s="261">
        <v>11</v>
      </c>
      <c r="L43" s="37">
        <v>10</v>
      </c>
      <c r="M43" s="261">
        <f t="shared" si="1"/>
        <v>0</v>
      </c>
      <c r="N43" s="61" t="s">
        <v>371</v>
      </c>
      <c r="O43" s="261"/>
      <c r="P43" s="261"/>
      <c r="Q43" s="261"/>
      <c r="R43" s="261"/>
      <c r="S43" s="261"/>
    </row>
    <row r="44" spans="1:19">
      <c r="A44" s="261" t="s">
        <v>2729</v>
      </c>
      <c r="B44" s="261" t="s">
        <v>2749</v>
      </c>
      <c r="C44" s="261" t="s">
        <v>41</v>
      </c>
      <c r="D44" s="261">
        <v>55</v>
      </c>
      <c r="E44" s="37" t="s">
        <v>2750</v>
      </c>
      <c r="F44" s="261" t="s">
        <v>2751</v>
      </c>
      <c r="G44" s="261">
        <v>5.6</v>
      </c>
      <c r="H44" s="261">
        <v>0.66200000000000003</v>
      </c>
      <c r="I44" s="261">
        <v>42</v>
      </c>
      <c r="J44" s="261">
        <f t="shared" si="0"/>
        <v>27.804000000000002</v>
      </c>
      <c r="K44" s="261">
        <v>17.804000000000002</v>
      </c>
      <c r="L44" s="37">
        <v>10</v>
      </c>
      <c r="M44" s="261">
        <f t="shared" si="1"/>
        <v>0</v>
      </c>
      <c r="N44" s="61" t="s">
        <v>371</v>
      </c>
      <c r="O44" s="261"/>
      <c r="P44" s="261"/>
      <c r="Q44" s="261"/>
      <c r="R44" s="261"/>
      <c r="S44" s="261"/>
    </row>
    <row r="45" spans="1:19">
      <c r="A45" s="261" t="s">
        <v>2729</v>
      </c>
      <c r="B45" s="261" t="s">
        <v>2752</v>
      </c>
      <c r="C45" s="261" t="s">
        <v>41</v>
      </c>
      <c r="D45" s="261">
        <v>58</v>
      </c>
      <c r="E45" s="37" t="s">
        <v>2753</v>
      </c>
      <c r="F45" s="261" t="s">
        <v>2754</v>
      </c>
      <c r="G45" s="261">
        <v>5.3</v>
      </c>
      <c r="H45" s="261">
        <v>0.70199999999999996</v>
      </c>
      <c r="I45" s="261">
        <v>42</v>
      </c>
      <c r="J45" s="261">
        <f t="shared" si="0"/>
        <v>29.483999999999998</v>
      </c>
      <c r="K45" s="261">
        <v>19.483999999999998</v>
      </c>
      <c r="L45" s="37">
        <v>10</v>
      </c>
      <c r="M45" s="261">
        <f t="shared" si="1"/>
        <v>0</v>
      </c>
      <c r="N45" s="61" t="s">
        <v>371</v>
      </c>
      <c r="O45" s="261"/>
      <c r="P45" s="261"/>
      <c r="Q45" s="261"/>
      <c r="R45" s="261"/>
      <c r="S45" s="261"/>
    </row>
    <row r="46" spans="1:19">
      <c r="A46" s="261" t="s">
        <v>2729</v>
      </c>
      <c r="B46" s="261" t="s">
        <v>2755</v>
      </c>
      <c r="C46" s="261" t="s">
        <v>20</v>
      </c>
      <c r="D46" s="261">
        <v>56</v>
      </c>
      <c r="E46" s="37" t="s">
        <v>2756</v>
      </c>
      <c r="F46" s="261" t="s">
        <v>2757</v>
      </c>
      <c r="G46" s="261">
        <v>8.8000000000000007</v>
      </c>
      <c r="H46" s="261">
        <v>0.33400000000000002</v>
      </c>
      <c r="I46" s="261">
        <v>67</v>
      </c>
      <c r="J46" s="261">
        <f t="shared" si="0"/>
        <v>22.378</v>
      </c>
      <c r="K46" s="261">
        <v>12.378</v>
      </c>
      <c r="L46" s="37">
        <v>10</v>
      </c>
      <c r="M46" s="261">
        <f t="shared" si="1"/>
        <v>0</v>
      </c>
      <c r="N46" s="61" t="s">
        <v>371</v>
      </c>
      <c r="O46" s="261"/>
      <c r="P46" s="261"/>
      <c r="Q46" s="261"/>
      <c r="R46" s="261"/>
      <c r="S46" s="261"/>
    </row>
    <row r="47" spans="1:19">
      <c r="A47" s="261" t="s">
        <v>2729</v>
      </c>
      <c r="B47" s="261" t="s">
        <v>2758</v>
      </c>
      <c r="C47" s="261" t="s">
        <v>41</v>
      </c>
      <c r="D47" s="261">
        <v>54</v>
      </c>
      <c r="E47" s="37" t="s">
        <v>2759</v>
      </c>
      <c r="F47" s="261" t="s">
        <v>2760</v>
      </c>
      <c r="G47" s="261">
        <v>5.4</v>
      </c>
      <c r="H47" s="261">
        <v>0.60199999999999998</v>
      </c>
      <c r="I47" s="261">
        <v>42</v>
      </c>
      <c r="J47" s="261">
        <f t="shared" si="0"/>
        <v>25.283999999999999</v>
      </c>
      <c r="K47" s="261">
        <v>15.283999999999999</v>
      </c>
      <c r="L47" s="37">
        <v>10</v>
      </c>
      <c r="M47" s="261">
        <f t="shared" si="1"/>
        <v>0</v>
      </c>
      <c r="N47" s="61" t="s">
        <v>371</v>
      </c>
      <c r="O47" s="261"/>
      <c r="P47" s="261"/>
      <c r="Q47" s="261"/>
      <c r="R47" s="261"/>
      <c r="S47" s="261"/>
    </row>
    <row r="48" spans="1:19">
      <c r="A48" s="261" t="s">
        <v>2729</v>
      </c>
      <c r="B48" s="261" t="s">
        <v>2761</v>
      </c>
      <c r="C48" s="261" t="s">
        <v>20</v>
      </c>
      <c r="D48" s="261">
        <v>51</v>
      </c>
      <c r="E48" s="37" t="s">
        <v>2762</v>
      </c>
      <c r="F48" s="261" t="s">
        <v>2763</v>
      </c>
      <c r="G48" s="261">
        <v>8.3000000000000007</v>
      </c>
      <c r="H48" s="261">
        <v>0.24</v>
      </c>
      <c r="I48" s="261">
        <v>67</v>
      </c>
      <c r="J48" s="261">
        <f t="shared" si="0"/>
        <v>16.079999999999998</v>
      </c>
      <c r="K48" s="261">
        <v>6.0799999999999983</v>
      </c>
      <c r="L48" s="37">
        <v>10</v>
      </c>
      <c r="M48" s="261">
        <f t="shared" si="1"/>
        <v>0</v>
      </c>
      <c r="N48" s="61" t="s">
        <v>371</v>
      </c>
      <c r="O48" s="261"/>
      <c r="P48" s="261"/>
      <c r="Q48" s="261"/>
      <c r="R48" s="261"/>
      <c r="S48" s="261"/>
    </row>
    <row r="49" spans="1:19">
      <c r="A49" s="261" t="s">
        <v>2729</v>
      </c>
      <c r="B49" s="261" t="s">
        <v>2764</v>
      </c>
      <c r="C49" s="261" t="s">
        <v>41</v>
      </c>
      <c r="D49" s="261">
        <v>69</v>
      </c>
      <c r="E49" s="37" t="s">
        <v>2765</v>
      </c>
      <c r="F49" s="261" t="s">
        <v>2766</v>
      </c>
      <c r="G49" s="261">
        <v>5.3</v>
      </c>
      <c r="H49" s="261">
        <v>0.53400000000000003</v>
      </c>
      <c r="I49" s="261">
        <v>42</v>
      </c>
      <c r="J49" s="261">
        <f t="shared" si="0"/>
        <v>22.428000000000001</v>
      </c>
      <c r="K49" s="261">
        <v>12.428000000000001</v>
      </c>
      <c r="L49" s="37">
        <v>10</v>
      </c>
      <c r="M49" s="261">
        <f t="shared" si="1"/>
        <v>0</v>
      </c>
      <c r="N49" s="61">
        <v>20190529</v>
      </c>
      <c r="O49" s="261" t="s">
        <v>2767</v>
      </c>
      <c r="P49" s="261">
        <v>65.400000000000006</v>
      </c>
      <c r="Q49" s="261">
        <v>200</v>
      </c>
      <c r="R49" s="261">
        <v>13080.000000000002</v>
      </c>
      <c r="S49" s="94">
        <v>22.935779816513758</v>
      </c>
    </row>
    <row r="50" spans="1:19">
      <c r="A50" s="261" t="s">
        <v>2729</v>
      </c>
      <c r="B50" s="261" t="s">
        <v>2768</v>
      </c>
      <c r="C50" s="261" t="s">
        <v>20</v>
      </c>
      <c r="D50" s="261">
        <v>65</v>
      </c>
      <c r="E50" s="37" t="s">
        <v>2769</v>
      </c>
      <c r="F50" s="261" t="s">
        <v>2770</v>
      </c>
      <c r="G50" s="261">
        <v>8.1</v>
      </c>
      <c r="H50" s="261">
        <v>0.39600000000000002</v>
      </c>
      <c r="I50" s="261">
        <v>67</v>
      </c>
      <c r="J50" s="261">
        <f t="shared" si="0"/>
        <v>26.532</v>
      </c>
      <c r="K50" s="261">
        <v>16.532</v>
      </c>
      <c r="L50" s="37">
        <v>10</v>
      </c>
      <c r="M50" s="261">
        <f t="shared" si="1"/>
        <v>0</v>
      </c>
      <c r="N50" s="61" t="s">
        <v>371</v>
      </c>
      <c r="O50" s="261"/>
      <c r="P50" s="261"/>
      <c r="Q50" s="261"/>
      <c r="R50" s="261"/>
      <c r="S50" s="261"/>
    </row>
    <row r="51" spans="1:19">
      <c r="A51" s="261" t="s">
        <v>2729</v>
      </c>
      <c r="B51" s="261" t="s">
        <v>2771</v>
      </c>
      <c r="C51" s="261" t="s">
        <v>20</v>
      </c>
      <c r="D51" s="261">
        <v>54</v>
      </c>
      <c r="E51" s="37" t="s">
        <v>2772</v>
      </c>
      <c r="F51" s="261" t="s">
        <v>2773</v>
      </c>
      <c r="G51" s="261">
        <v>8.9</v>
      </c>
      <c r="H51" s="261">
        <v>0.318</v>
      </c>
      <c r="I51" s="261">
        <v>67</v>
      </c>
      <c r="J51" s="261">
        <f t="shared" si="0"/>
        <v>21.306000000000001</v>
      </c>
      <c r="K51" s="261">
        <v>11.306000000000001</v>
      </c>
      <c r="L51" s="37">
        <v>10</v>
      </c>
      <c r="M51" s="261">
        <f t="shared" si="1"/>
        <v>0</v>
      </c>
      <c r="N51" s="61" t="s">
        <v>371</v>
      </c>
      <c r="O51" s="261"/>
      <c r="P51" s="261"/>
      <c r="Q51" s="261"/>
      <c r="R51" s="261"/>
      <c r="S51" s="261"/>
    </row>
    <row r="52" spans="1:19">
      <c r="A52" s="261" t="s">
        <v>2729</v>
      </c>
      <c r="B52" s="261" t="s">
        <v>2774</v>
      </c>
      <c r="C52" s="261" t="s">
        <v>20</v>
      </c>
      <c r="D52" s="261">
        <v>64</v>
      </c>
      <c r="E52" s="37" t="s">
        <v>2775</v>
      </c>
      <c r="F52" s="261" t="s">
        <v>2776</v>
      </c>
      <c r="G52" s="261">
        <v>4.5</v>
      </c>
      <c r="H52" s="261">
        <v>0.91</v>
      </c>
      <c r="I52" s="261">
        <v>42</v>
      </c>
      <c r="J52" s="261">
        <f t="shared" si="0"/>
        <v>38.22</v>
      </c>
      <c r="K52" s="261">
        <v>20</v>
      </c>
      <c r="L52" s="37">
        <v>10</v>
      </c>
      <c r="M52" s="261">
        <f t="shared" si="1"/>
        <v>8.2199999999999989</v>
      </c>
      <c r="N52" s="61" t="s">
        <v>371</v>
      </c>
      <c r="O52" s="261"/>
      <c r="P52" s="261"/>
      <c r="Q52" s="261"/>
      <c r="R52" s="261"/>
      <c r="S52" s="261"/>
    </row>
    <row r="53" spans="1:19">
      <c r="A53" s="261" t="s">
        <v>2729</v>
      </c>
      <c r="B53" s="261" t="s">
        <v>2777</v>
      </c>
      <c r="C53" s="261" t="s">
        <v>41</v>
      </c>
      <c r="D53" s="261">
        <v>63</v>
      </c>
      <c r="E53" s="37" t="s">
        <v>2778</v>
      </c>
      <c r="F53" s="261" t="s">
        <v>2779</v>
      </c>
      <c r="G53" s="261">
        <v>5.3</v>
      </c>
      <c r="H53" s="261">
        <v>0.62</v>
      </c>
      <c r="I53" s="261">
        <v>42</v>
      </c>
      <c r="J53" s="261">
        <f t="shared" si="0"/>
        <v>26.04</v>
      </c>
      <c r="K53" s="261">
        <v>16.04</v>
      </c>
      <c r="L53" s="37">
        <v>10</v>
      </c>
      <c r="M53" s="261">
        <f t="shared" si="1"/>
        <v>0</v>
      </c>
      <c r="N53" s="61" t="s">
        <v>371</v>
      </c>
      <c r="O53" s="261"/>
      <c r="P53" s="261"/>
      <c r="Q53" s="261"/>
      <c r="R53" s="261"/>
      <c r="S53" s="261"/>
    </row>
    <row r="54" spans="1:19">
      <c r="A54" s="261" t="s">
        <v>2729</v>
      </c>
      <c r="B54" s="261" t="s">
        <v>2780</v>
      </c>
      <c r="C54" s="261" t="s">
        <v>20</v>
      </c>
      <c r="D54" s="261">
        <v>54</v>
      </c>
      <c r="E54" s="37" t="s">
        <v>2781</v>
      </c>
      <c r="F54" s="261" t="s">
        <v>2782</v>
      </c>
      <c r="G54" s="261">
        <v>7.5</v>
      </c>
      <c r="H54" s="261">
        <v>0.374</v>
      </c>
      <c r="I54" s="261">
        <v>67</v>
      </c>
      <c r="J54" s="261">
        <f t="shared" si="0"/>
        <v>25.058</v>
      </c>
      <c r="K54" s="261">
        <v>15.058</v>
      </c>
      <c r="L54" s="37">
        <v>10</v>
      </c>
      <c r="M54" s="261">
        <f t="shared" si="1"/>
        <v>0</v>
      </c>
      <c r="N54" s="61" t="s">
        <v>371</v>
      </c>
      <c r="O54" s="261"/>
      <c r="P54" s="261"/>
      <c r="Q54" s="261"/>
      <c r="R54" s="261"/>
      <c r="S54" s="261"/>
    </row>
    <row r="55" spans="1:19">
      <c r="A55" s="261" t="s">
        <v>2729</v>
      </c>
      <c r="B55" s="261" t="s">
        <v>2783</v>
      </c>
      <c r="C55" s="261" t="s">
        <v>41</v>
      </c>
      <c r="D55" s="261">
        <v>59</v>
      </c>
      <c r="E55" s="37" t="s">
        <v>2784</v>
      </c>
      <c r="F55" s="261" t="s">
        <v>2785</v>
      </c>
      <c r="G55" s="261">
        <v>5.5</v>
      </c>
      <c r="H55" s="261">
        <v>0.81399999999999995</v>
      </c>
      <c r="I55" s="261">
        <v>42</v>
      </c>
      <c r="J55" s="261">
        <f t="shared" si="0"/>
        <v>34.187999999999995</v>
      </c>
      <c r="K55" s="261">
        <v>20</v>
      </c>
      <c r="L55" s="37">
        <v>10</v>
      </c>
      <c r="M55" s="261">
        <f t="shared" si="1"/>
        <v>4.1879999999999953</v>
      </c>
      <c r="N55" s="61">
        <v>20190529</v>
      </c>
      <c r="O55" s="261" t="s">
        <v>2786</v>
      </c>
      <c r="P55" s="261">
        <v>83.8</v>
      </c>
      <c r="Q55" s="261">
        <v>200</v>
      </c>
      <c r="R55" s="261">
        <v>16760</v>
      </c>
      <c r="S55" s="94">
        <v>17.899761336515514</v>
      </c>
    </row>
    <row r="56" spans="1:19">
      <c r="A56" s="261" t="s">
        <v>2729</v>
      </c>
      <c r="B56" s="261" t="s">
        <v>2787</v>
      </c>
      <c r="C56" s="261" t="s">
        <v>20</v>
      </c>
      <c r="D56" s="261">
        <v>68</v>
      </c>
      <c r="E56" s="37" t="s">
        <v>2788</v>
      </c>
      <c r="F56" s="261" t="s">
        <v>2789</v>
      </c>
      <c r="G56" s="261">
        <v>5</v>
      </c>
      <c r="H56" s="261">
        <v>0.54</v>
      </c>
      <c r="I56" s="261">
        <v>42</v>
      </c>
      <c r="J56" s="261">
        <f t="shared" si="0"/>
        <v>22.68</v>
      </c>
      <c r="K56" s="261">
        <v>12.68</v>
      </c>
      <c r="L56" s="37">
        <v>10</v>
      </c>
      <c r="M56" s="261">
        <f t="shared" si="1"/>
        <v>0</v>
      </c>
      <c r="N56" s="61" t="s">
        <v>371</v>
      </c>
      <c r="O56" s="261"/>
      <c r="P56" s="261"/>
      <c r="Q56" s="261"/>
      <c r="R56" s="261"/>
      <c r="S56" s="261"/>
    </row>
    <row r="57" spans="1:19">
      <c r="A57" s="261" t="s">
        <v>2729</v>
      </c>
      <c r="B57" s="261" t="s">
        <v>2790</v>
      </c>
      <c r="C57" s="261" t="s">
        <v>41</v>
      </c>
      <c r="D57" s="261">
        <v>57</v>
      </c>
      <c r="E57" s="37" t="s">
        <v>2791</v>
      </c>
      <c r="F57" s="261" t="s">
        <v>2792</v>
      </c>
      <c r="G57" s="261">
        <v>5.5</v>
      </c>
      <c r="H57" s="261">
        <v>0.63400000000000001</v>
      </c>
      <c r="I57" s="261">
        <v>42</v>
      </c>
      <c r="J57" s="261">
        <f t="shared" si="0"/>
        <v>26.628</v>
      </c>
      <c r="K57" s="261">
        <v>16.628</v>
      </c>
      <c r="L57" s="37">
        <v>10</v>
      </c>
      <c r="M57" s="261">
        <f t="shared" si="1"/>
        <v>0</v>
      </c>
      <c r="N57" s="61" t="s">
        <v>371</v>
      </c>
      <c r="O57" s="261"/>
      <c r="P57" s="261"/>
      <c r="Q57" s="261"/>
      <c r="R57" s="261"/>
      <c r="S57" s="261"/>
    </row>
    <row r="58" spans="1:19">
      <c r="A58" s="261" t="s">
        <v>2729</v>
      </c>
      <c r="B58" s="261" t="s">
        <v>2793</v>
      </c>
      <c r="C58" s="261" t="s">
        <v>20</v>
      </c>
      <c r="D58" s="261">
        <v>61</v>
      </c>
      <c r="E58" s="37" t="s">
        <v>2794</v>
      </c>
      <c r="F58" s="261" t="s">
        <v>2795</v>
      </c>
      <c r="G58" s="261">
        <v>5</v>
      </c>
      <c r="H58" s="261">
        <v>0.51600000000000001</v>
      </c>
      <c r="I58" s="261">
        <v>42</v>
      </c>
      <c r="J58" s="261">
        <f t="shared" si="0"/>
        <v>21.672000000000001</v>
      </c>
      <c r="K58" s="261">
        <v>11.672000000000001</v>
      </c>
      <c r="L58" s="37">
        <v>10</v>
      </c>
      <c r="M58" s="261">
        <f t="shared" si="1"/>
        <v>0</v>
      </c>
      <c r="N58" s="61" t="s">
        <v>371</v>
      </c>
      <c r="O58" s="261"/>
      <c r="P58" s="261"/>
      <c r="Q58" s="261"/>
      <c r="R58" s="261"/>
      <c r="S58" s="261"/>
    </row>
    <row r="59" spans="1:19">
      <c r="A59" s="261" t="s">
        <v>2729</v>
      </c>
      <c r="B59" s="261" t="s">
        <v>2796</v>
      </c>
      <c r="C59" s="261" t="s">
        <v>20</v>
      </c>
      <c r="D59" s="261">
        <v>54</v>
      </c>
      <c r="E59" s="37" t="s">
        <v>2797</v>
      </c>
      <c r="F59" s="261" t="s">
        <v>2798</v>
      </c>
      <c r="G59" s="261">
        <v>4.5999999999999996</v>
      </c>
      <c r="H59" s="261">
        <v>0.68200000000000005</v>
      </c>
      <c r="I59" s="261">
        <v>42</v>
      </c>
      <c r="J59" s="261">
        <f t="shared" si="0"/>
        <v>28.644000000000002</v>
      </c>
      <c r="K59" s="261">
        <v>18.644000000000002</v>
      </c>
      <c r="L59" s="37">
        <v>10</v>
      </c>
      <c r="M59" s="261">
        <f t="shared" si="1"/>
        <v>0</v>
      </c>
      <c r="N59" s="61" t="s">
        <v>371</v>
      </c>
      <c r="O59" s="261"/>
      <c r="P59" s="261"/>
      <c r="Q59" s="261"/>
      <c r="R59" s="261"/>
      <c r="S59" s="261"/>
    </row>
    <row r="60" spans="1:19">
      <c r="A60" s="261" t="s">
        <v>2729</v>
      </c>
      <c r="B60" s="261" t="s">
        <v>2799</v>
      </c>
      <c r="C60" s="261" t="s">
        <v>41</v>
      </c>
      <c r="D60" s="261">
        <v>52</v>
      </c>
      <c r="E60" s="37" t="s">
        <v>2800</v>
      </c>
      <c r="F60" s="261" t="s">
        <v>2801</v>
      </c>
      <c r="G60" s="261">
        <v>5.5</v>
      </c>
      <c r="H60" s="261">
        <v>0.49</v>
      </c>
      <c r="I60" s="261">
        <v>42</v>
      </c>
      <c r="J60" s="261">
        <f t="shared" si="0"/>
        <v>20.58</v>
      </c>
      <c r="K60" s="261">
        <v>10.579999999999998</v>
      </c>
      <c r="L60" s="37">
        <v>10</v>
      </c>
      <c r="M60" s="261">
        <f t="shared" si="1"/>
        <v>0</v>
      </c>
      <c r="N60" s="61" t="s">
        <v>371</v>
      </c>
      <c r="O60" s="261"/>
      <c r="P60" s="261"/>
      <c r="Q60" s="261"/>
      <c r="R60" s="261"/>
      <c r="S60" s="261"/>
    </row>
    <row r="61" spans="1:19">
      <c r="A61" s="261" t="s">
        <v>2729</v>
      </c>
      <c r="B61" s="261" t="s">
        <v>2802</v>
      </c>
      <c r="C61" s="261" t="s">
        <v>41</v>
      </c>
      <c r="D61" s="261">
        <v>50</v>
      </c>
      <c r="E61" s="37" t="s">
        <v>2803</v>
      </c>
      <c r="F61" s="261" t="s">
        <v>2804</v>
      </c>
      <c r="G61" s="261">
        <v>9.6999999999999993</v>
      </c>
      <c r="H61" s="261">
        <v>0.49399999999999999</v>
      </c>
      <c r="I61" s="261">
        <v>67</v>
      </c>
      <c r="J61" s="261">
        <f t="shared" si="0"/>
        <v>33.097999999999999</v>
      </c>
      <c r="K61" s="261">
        <v>20</v>
      </c>
      <c r="L61" s="37">
        <v>10</v>
      </c>
      <c r="M61" s="261">
        <f t="shared" si="1"/>
        <v>3.097999999999999</v>
      </c>
      <c r="N61" s="61">
        <v>20190529</v>
      </c>
      <c r="O61" s="261" t="s">
        <v>2805</v>
      </c>
      <c r="P61" s="261">
        <v>22.6</v>
      </c>
      <c r="Q61" s="261">
        <v>50</v>
      </c>
      <c r="R61" s="261">
        <v>1130</v>
      </c>
      <c r="S61" s="94">
        <v>66.371681415929203</v>
      </c>
    </row>
    <row r="62" spans="1:19">
      <c r="A62" s="261" t="s">
        <v>2729</v>
      </c>
      <c r="B62" s="261" t="s">
        <v>2806</v>
      </c>
      <c r="C62" s="261" t="s">
        <v>20</v>
      </c>
      <c r="D62" s="261">
        <v>52</v>
      </c>
      <c r="E62" s="37" t="s">
        <v>2807</v>
      </c>
      <c r="F62" s="261" t="s">
        <v>2808</v>
      </c>
      <c r="G62" s="261">
        <v>5.5</v>
      </c>
      <c r="H62" s="261">
        <v>0.73199999999999998</v>
      </c>
      <c r="I62" s="261">
        <v>42</v>
      </c>
      <c r="J62" s="261">
        <f t="shared" si="0"/>
        <v>30.744</v>
      </c>
      <c r="K62" s="261">
        <v>20.744</v>
      </c>
      <c r="L62" s="37">
        <v>10</v>
      </c>
      <c r="M62" s="261">
        <f t="shared" si="1"/>
        <v>0</v>
      </c>
      <c r="N62" s="61" t="s">
        <v>371</v>
      </c>
      <c r="O62" s="261"/>
      <c r="P62" s="261"/>
      <c r="Q62" s="261"/>
      <c r="R62" s="261"/>
      <c r="S62" s="261"/>
    </row>
    <row r="63" spans="1:19">
      <c r="A63" s="261" t="s">
        <v>2729</v>
      </c>
      <c r="B63" s="261" t="s">
        <v>2809</v>
      </c>
      <c r="C63" s="261" t="s">
        <v>20</v>
      </c>
      <c r="D63" s="261">
        <v>52</v>
      </c>
      <c r="E63" s="37" t="s">
        <v>2810</v>
      </c>
      <c r="F63" s="261" t="s">
        <v>2811</v>
      </c>
      <c r="G63" s="261">
        <v>7.4</v>
      </c>
      <c r="H63" s="261">
        <v>0.40799999999999997</v>
      </c>
      <c r="I63" s="261">
        <v>67</v>
      </c>
      <c r="J63" s="261">
        <f t="shared" si="0"/>
        <v>27.335999999999999</v>
      </c>
      <c r="K63" s="261">
        <v>17.335999999999999</v>
      </c>
      <c r="L63" s="37">
        <v>10</v>
      </c>
      <c r="M63" s="261">
        <f t="shared" si="1"/>
        <v>0</v>
      </c>
      <c r="N63" s="61">
        <v>20190529</v>
      </c>
      <c r="O63" s="261" t="s">
        <v>2812</v>
      </c>
      <c r="P63" s="261">
        <v>31.8</v>
      </c>
      <c r="Q63" s="261">
        <v>200</v>
      </c>
      <c r="R63" s="261">
        <v>6360</v>
      </c>
      <c r="S63" s="94">
        <v>47.169811320754718</v>
      </c>
    </row>
    <row r="64" spans="1:19">
      <c r="A64" s="261" t="s">
        <v>2813</v>
      </c>
      <c r="B64" s="261" t="s">
        <v>2814</v>
      </c>
      <c r="C64" s="261" t="s">
        <v>20</v>
      </c>
      <c r="D64" s="261">
        <v>57</v>
      </c>
      <c r="E64" s="37" t="s">
        <v>2815</v>
      </c>
      <c r="F64" s="261" t="s">
        <v>2816</v>
      </c>
      <c r="G64" s="261">
        <v>7.6</v>
      </c>
      <c r="H64" s="261">
        <v>0.35599999999999998</v>
      </c>
      <c r="I64" s="261">
        <v>67</v>
      </c>
      <c r="J64" s="261">
        <f t="shared" si="0"/>
        <v>23.852</v>
      </c>
      <c r="K64" s="261">
        <v>13.852</v>
      </c>
      <c r="L64" s="37">
        <v>10</v>
      </c>
      <c r="M64" s="261">
        <f t="shared" si="1"/>
        <v>0</v>
      </c>
      <c r="N64" s="61" t="s">
        <v>371</v>
      </c>
      <c r="O64" s="261"/>
      <c r="P64" s="261"/>
      <c r="Q64" s="261"/>
      <c r="R64" s="261"/>
      <c r="S64" s="261"/>
    </row>
    <row r="65" spans="1:19">
      <c r="A65" s="261" t="s">
        <v>2813</v>
      </c>
      <c r="B65" s="261" t="s">
        <v>2817</v>
      </c>
      <c r="C65" s="261" t="s">
        <v>41</v>
      </c>
      <c r="D65" s="261">
        <v>55</v>
      </c>
      <c r="E65" s="37" t="s">
        <v>2818</v>
      </c>
      <c r="F65" s="261" t="s">
        <v>2819</v>
      </c>
      <c r="G65" s="261">
        <v>5.6</v>
      </c>
      <c r="H65" s="261">
        <v>0.56999999999999995</v>
      </c>
      <c r="I65" s="261">
        <v>42</v>
      </c>
      <c r="J65" s="261">
        <f t="shared" si="0"/>
        <v>23.939999999999998</v>
      </c>
      <c r="K65" s="261">
        <v>13.939999999999998</v>
      </c>
      <c r="L65" s="37">
        <v>10</v>
      </c>
      <c r="M65" s="261">
        <f t="shared" si="1"/>
        <v>0</v>
      </c>
      <c r="N65" s="61">
        <v>20190529</v>
      </c>
      <c r="O65" s="261" t="s">
        <v>2820</v>
      </c>
      <c r="P65" s="261">
        <v>46.2</v>
      </c>
      <c r="Q65" s="261">
        <v>200</v>
      </c>
      <c r="R65" s="261">
        <v>9240</v>
      </c>
      <c r="S65" s="94">
        <v>32.467532467532465</v>
      </c>
    </row>
    <row r="66" spans="1:19">
      <c r="A66" s="261" t="s">
        <v>2813</v>
      </c>
      <c r="B66" s="261" t="s">
        <v>2821</v>
      </c>
      <c r="C66" s="261" t="s">
        <v>41</v>
      </c>
      <c r="D66" s="261">
        <v>58</v>
      </c>
      <c r="E66" s="37" t="s">
        <v>2822</v>
      </c>
      <c r="F66" s="261" t="s">
        <v>2823</v>
      </c>
      <c r="G66" s="261">
        <v>5.5</v>
      </c>
      <c r="H66" s="261">
        <v>0.61</v>
      </c>
      <c r="I66" s="261">
        <v>42</v>
      </c>
      <c r="J66" s="261">
        <f t="shared" si="0"/>
        <v>25.62</v>
      </c>
      <c r="K66" s="261">
        <v>15.620000000000001</v>
      </c>
      <c r="L66" s="37">
        <v>10</v>
      </c>
      <c r="M66" s="261">
        <f t="shared" si="1"/>
        <v>0</v>
      </c>
      <c r="N66" s="61">
        <v>20190529</v>
      </c>
      <c r="O66" s="261" t="s">
        <v>2824</v>
      </c>
      <c r="P66" s="261">
        <v>37.799999999999997</v>
      </c>
      <c r="Q66" s="261">
        <v>200</v>
      </c>
      <c r="R66" s="261">
        <v>7559.9999999999991</v>
      </c>
      <c r="S66" s="94">
        <v>39.682539682539684</v>
      </c>
    </row>
    <row r="67" spans="1:19">
      <c r="A67" s="261" t="s">
        <v>2813</v>
      </c>
      <c r="B67" s="261" t="s">
        <v>2825</v>
      </c>
      <c r="C67" s="261" t="s">
        <v>20</v>
      </c>
      <c r="D67" s="261">
        <v>62</v>
      </c>
      <c r="E67" s="37" t="s">
        <v>2826</v>
      </c>
      <c r="F67" s="261" t="s">
        <v>2827</v>
      </c>
      <c r="G67" s="261">
        <v>4.3</v>
      </c>
      <c r="H67" s="261">
        <v>0.54</v>
      </c>
      <c r="I67" s="261">
        <v>42</v>
      </c>
      <c r="J67" s="261">
        <f t="shared" ref="J67:J97" si="2">H67*I67</f>
        <v>22.68</v>
      </c>
      <c r="K67" s="261">
        <v>12.68</v>
      </c>
      <c r="L67" s="37">
        <v>10</v>
      </c>
      <c r="M67" s="261">
        <f t="shared" ref="M67:M97" si="3">J67-K67-L67</f>
        <v>0</v>
      </c>
      <c r="N67" s="61" t="s">
        <v>371</v>
      </c>
      <c r="O67" s="261"/>
      <c r="P67" s="261"/>
      <c r="Q67" s="261"/>
      <c r="R67" s="261"/>
      <c r="S67" s="261"/>
    </row>
    <row r="68" spans="1:19">
      <c r="A68" s="261" t="s">
        <v>2813</v>
      </c>
      <c r="B68" s="261" t="s">
        <v>2828</v>
      </c>
      <c r="C68" s="261" t="s">
        <v>41</v>
      </c>
      <c r="D68" s="261">
        <v>62</v>
      </c>
      <c r="E68" s="37" t="s">
        <v>2829</v>
      </c>
      <c r="F68" s="261" t="s">
        <v>2830</v>
      </c>
      <c r="G68" s="261">
        <v>5</v>
      </c>
      <c r="H68" s="261">
        <v>0.69599999999999995</v>
      </c>
      <c r="I68" s="261">
        <v>42</v>
      </c>
      <c r="J68" s="261">
        <f t="shared" si="2"/>
        <v>29.231999999999999</v>
      </c>
      <c r="K68" s="261">
        <v>19.231999999999999</v>
      </c>
      <c r="L68" s="37">
        <v>10</v>
      </c>
      <c r="M68" s="261">
        <f t="shared" si="3"/>
        <v>0</v>
      </c>
      <c r="N68" s="61">
        <v>20190529</v>
      </c>
      <c r="O68" s="261" t="s">
        <v>2831</v>
      </c>
      <c r="P68" s="261">
        <v>50</v>
      </c>
      <c r="Q68" s="261">
        <v>200</v>
      </c>
      <c r="R68" s="261">
        <v>10000</v>
      </c>
      <c r="S68" s="94">
        <v>30</v>
      </c>
    </row>
    <row r="69" spans="1:19">
      <c r="A69" s="261" t="s">
        <v>2813</v>
      </c>
      <c r="B69" s="261" t="s">
        <v>2832</v>
      </c>
      <c r="C69" s="261" t="s">
        <v>41</v>
      </c>
      <c r="D69" s="261">
        <v>55</v>
      </c>
      <c r="E69" s="37" t="s">
        <v>2833</v>
      </c>
      <c r="F69" s="261" t="s">
        <v>2834</v>
      </c>
      <c r="G69" s="261">
        <v>5.7</v>
      </c>
      <c r="H69" s="261">
        <v>0.97599999999999998</v>
      </c>
      <c r="I69" s="261">
        <v>42</v>
      </c>
      <c r="J69" s="261">
        <f t="shared" si="2"/>
        <v>40.991999999999997</v>
      </c>
      <c r="K69" s="261">
        <v>20</v>
      </c>
      <c r="L69" s="37">
        <v>10</v>
      </c>
      <c r="M69" s="261">
        <f t="shared" si="3"/>
        <v>10.991999999999997</v>
      </c>
      <c r="N69" s="61">
        <v>20190529</v>
      </c>
      <c r="O69" s="261" t="s">
        <v>2835</v>
      </c>
      <c r="P69" s="261">
        <v>32.6</v>
      </c>
      <c r="Q69" s="261">
        <v>200</v>
      </c>
      <c r="R69" s="261">
        <v>6520</v>
      </c>
      <c r="S69" s="94">
        <v>46.012269938650306</v>
      </c>
    </row>
    <row r="70" spans="1:19">
      <c r="A70" s="261" t="s">
        <v>2813</v>
      </c>
      <c r="B70" s="261" t="s">
        <v>2836</v>
      </c>
      <c r="C70" s="261" t="s">
        <v>41</v>
      </c>
      <c r="D70" s="261">
        <v>60</v>
      </c>
      <c r="E70" s="37" t="s">
        <v>2837</v>
      </c>
      <c r="F70" s="261" t="s">
        <v>2838</v>
      </c>
      <c r="G70" s="261">
        <v>5.5</v>
      </c>
      <c r="H70" s="261">
        <v>0.60399999999999998</v>
      </c>
      <c r="I70" s="261">
        <v>42</v>
      </c>
      <c r="J70" s="261">
        <f t="shared" si="2"/>
        <v>25.367999999999999</v>
      </c>
      <c r="K70" s="261">
        <v>15.367999999999999</v>
      </c>
      <c r="L70" s="37">
        <v>10</v>
      </c>
      <c r="M70" s="261">
        <f t="shared" si="3"/>
        <v>0</v>
      </c>
      <c r="N70" s="61">
        <v>20190529</v>
      </c>
      <c r="O70" s="261" t="s">
        <v>2839</v>
      </c>
      <c r="P70" s="261">
        <v>27</v>
      </c>
      <c r="Q70" s="261">
        <v>50</v>
      </c>
      <c r="R70" s="261">
        <v>1350</v>
      </c>
      <c r="S70" s="94">
        <v>55.555555555555557</v>
      </c>
    </row>
    <row r="71" spans="1:19">
      <c r="A71" s="261" t="s">
        <v>2813</v>
      </c>
      <c r="B71" s="261" t="s">
        <v>2840</v>
      </c>
      <c r="C71" s="261" t="s">
        <v>20</v>
      </c>
      <c r="D71" s="261">
        <v>70</v>
      </c>
      <c r="E71" s="37" t="s">
        <v>2841</v>
      </c>
      <c r="F71" s="261" t="s">
        <v>2842</v>
      </c>
      <c r="G71" s="261">
        <v>9.1</v>
      </c>
      <c r="H71" s="261">
        <v>0.32400000000000001</v>
      </c>
      <c r="I71" s="261">
        <v>67</v>
      </c>
      <c r="J71" s="261">
        <f t="shared" si="2"/>
        <v>21.708000000000002</v>
      </c>
      <c r="K71" s="261">
        <v>11.708000000000002</v>
      </c>
      <c r="L71" s="37">
        <v>10</v>
      </c>
      <c r="M71" s="261">
        <f t="shared" si="3"/>
        <v>0</v>
      </c>
      <c r="N71" s="61" t="s">
        <v>371</v>
      </c>
      <c r="O71" s="261"/>
      <c r="P71" s="261"/>
      <c r="Q71" s="261"/>
      <c r="R71" s="261"/>
      <c r="S71" s="261"/>
    </row>
    <row r="72" spans="1:19">
      <c r="A72" s="261" t="s">
        <v>2813</v>
      </c>
      <c r="B72" s="261" t="s">
        <v>2843</v>
      </c>
      <c r="C72" s="261" t="s">
        <v>41</v>
      </c>
      <c r="D72" s="261">
        <v>63</v>
      </c>
      <c r="E72" s="37" t="s">
        <v>2844</v>
      </c>
      <c r="F72" s="261" t="s">
        <v>2845</v>
      </c>
      <c r="G72" s="261">
        <v>9.5</v>
      </c>
      <c r="H72" s="261">
        <v>0.39800000000000002</v>
      </c>
      <c r="I72" s="261">
        <v>67</v>
      </c>
      <c r="J72" s="261">
        <f t="shared" si="2"/>
        <v>26.666</v>
      </c>
      <c r="K72" s="261">
        <v>16.666</v>
      </c>
      <c r="L72" s="37">
        <v>10</v>
      </c>
      <c r="M72" s="261">
        <f t="shared" si="3"/>
        <v>0</v>
      </c>
      <c r="N72" s="61">
        <v>20190529</v>
      </c>
      <c r="O72" s="261" t="s">
        <v>2846</v>
      </c>
      <c r="P72" s="261">
        <v>28.4</v>
      </c>
      <c r="Q72" s="261">
        <v>50</v>
      </c>
      <c r="R72" s="261">
        <v>1420</v>
      </c>
      <c r="S72" s="94">
        <v>52.816901408450704</v>
      </c>
    </row>
    <row r="73" spans="1:19">
      <c r="A73" s="261" t="s">
        <v>2813</v>
      </c>
      <c r="B73" s="261" t="s">
        <v>2847</v>
      </c>
      <c r="C73" s="261" t="s">
        <v>41</v>
      </c>
      <c r="D73" s="261">
        <v>53</v>
      </c>
      <c r="E73" s="37" t="s">
        <v>2848</v>
      </c>
      <c r="F73" s="261" t="s">
        <v>2849</v>
      </c>
      <c r="G73" s="261">
        <v>5</v>
      </c>
      <c r="H73" s="261">
        <v>0.624</v>
      </c>
      <c r="I73" s="261">
        <v>42</v>
      </c>
      <c r="J73" s="261">
        <f t="shared" si="2"/>
        <v>26.207999999999998</v>
      </c>
      <c r="K73" s="261">
        <v>16.207999999999998</v>
      </c>
      <c r="L73" s="37">
        <v>10</v>
      </c>
      <c r="M73" s="261">
        <f t="shared" si="3"/>
        <v>0</v>
      </c>
      <c r="N73" s="61" t="s">
        <v>371</v>
      </c>
      <c r="O73" s="261"/>
      <c r="P73" s="261"/>
      <c r="Q73" s="261"/>
      <c r="R73" s="261"/>
      <c r="S73" s="261"/>
    </row>
    <row r="74" spans="1:19">
      <c r="A74" s="261" t="s">
        <v>2813</v>
      </c>
      <c r="B74" s="261" t="s">
        <v>2850</v>
      </c>
      <c r="C74" s="261" t="s">
        <v>20</v>
      </c>
      <c r="D74" s="261">
        <v>54</v>
      </c>
      <c r="E74" s="37" t="s">
        <v>2851</v>
      </c>
      <c r="F74" s="261" t="s">
        <v>2852</v>
      </c>
      <c r="G74" s="261">
        <v>8.3000000000000007</v>
      </c>
      <c r="H74" s="261">
        <v>0.28799999999999998</v>
      </c>
      <c r="I74" s="261">
        <v>67</v>
      </c>
      <c r="J74" s="261">
        <f t="shared" si="2"/>
        <v>19.295999999999999</v>
      </c>
      <c r="K74" s="261">
        <v>9.2959999999999994</v>
      </c>
      <c r="L74" s="37">
        <v>10</v>
      </c>
      <c r="M74" s="261">
        <f t="shared" si="3"/>
        <v>0</v>
      </c>
      <c r="N74" s="61" t="s">
        <v>371</v>
      </c>
      <c r="O74" s="261"/>
      <c r="P74" s="261"/>
      <c r="Q74" s="261"/>
      <c r="R74" s="261"/>
      <c r="S74" s="261"/>
    </row>
    <row r="75" spans="1:19">
      <c r="A75" s="261" t="s">
        <v>2813</v>
      </c>
      <c r="B75" s="261" t="s">
        <v>2853</v>
      </c>
      <c r="C75" s="261" t="s">
        <v>20</v>
      </c>
      <c r="D75" s="261">
        <v>66</v>
      </c>
      <c r="E75" s="37" t="s">
        <v>2854</v>
      </c>
      <c r="F75" s="261" t="s">
        <v>2855</v>
      </c>
      <c r="G75" s="261">
        <v>5.4</v>
      </c>
      <c r="H75" s="261">
        <v>0.76400000000000001</v>
      </c>
      <c r="I75" s="261">
        <v>42</v>
      </c>
      <c r="J75" s="261">
        <f t="shared" si="2"/>
        <v>32.088000000000001</v>
      </c>
      <c r="K75" s="261">
        <v>22.088000000000001</v>
      </c>
      <c r="L75" s="37">
        <v>10</v>
      </c>
      <c r="M75" s="261">
        <f t="shared" si="3"/>
        <v>0</v>
      </c>
      <c r="N75" s="61">
        <v>20190529</v>
      </c>
      <c r="O75" s="261" t="s">
        <v>2856</v>
      </c>
      <c r="P75" s="261">
        <v>43.8</v>
      </c>
      <c r="Q75" s="261">
        <v>200</v>
      </c>
      <c r="R75" s="261">
        <v>8760</v>
      </c>
      <c r="S75" s="94">
        <v>34.246575342465754</v>
      </c>
    </row>
    <row r="76" spans="1:19">
      <c r="A76" s="261" t="s">
        <v>2813</v>
      </c>
      <c r="B76" s="261" t="s">
        <v>2857</v>
      </c>
      <c r="C76" s="261" t="s">
        <v>20</v>
      </c>
      <c r="D76" s="261">
        <v>56</v>
      </c>
      <c r="E76" s="37" t="s">
        <v>2858</v>
      </c>
      <c r="F76" s="261" t="s">
        <v>2859</v>
      </c>
      <c r="G76" s="261">
        <v>7.7</v>
      </c>
      <c r="H76" s="261">
        <v>0.33400000000000002</v>
      </c>
      <c r="I76" s="261">
        <v>67</v>
      </c>
      <c r="J76" s="261">
        <f t="shared" si="2"/>
        <v>22.378</v>
      </c>
      <c r="K76" s="261">
        <v>12.378</v>
      </c>
      <c r="L76" s="37">
        <v>10</v>
      </c>
      <c r="M76" s="261">
        <f t="shared" si="3"/>
        <v>0</v>
      </c>
      <c r="N76" s="61" t="s">
        <v>371</v>
      </c>
      <c r="O76" s="261"/>
      <c r="P76" s="261"/>
      <c r="Q76" s="261"/>
      <c r="R76" s="261"/>
      <c r="S76" s="261"/>
    </row>
    <row r="77" spans="1:19">
      <c r="A77" s="261" t="s">
        <v>2813</v>
      </c>
      <c r="B77" s="261" t="s">
        <v>2860</v>
      </c>
      <c r="C77" s="261" t="s">
        <v>20</v>
      </c>
      <c r="D77" s="261">
        <v>62</v>
      </c>
      <c r="E77" s="37" t="s">
        <v>2861</v>
      </c>
      <c r="F77" s="261" t="s">
        <v>2862</v>
      </c>
      <c r="G77" s="261">
        <v>5</v>
      </c>
      <c r="H77" s="261">
        <v>0.55600000000000005</v>
      </c>
      <c r="I77" s="261">
        <v>42</v>
      </c>
      <c r="J77" s="261">
        <f t="shared" si="2"/>
        <v>23.352000000000004</v>
      </c>
      <c r="K77" s="261">
        <v>13.352000000000004</v>
      </c>
      <c r="L77" s="37">
        <v>10</v>
      </c>
      <c r="M77" s="261">
        <f t="shared" si="3"/>
        <v>0</v>
      </c>
      <c r="N77" s="61">
        <v>20190529</v>
      </c>
      <c r="O77" s="261" t="s">
        <v>2863</v>
      </c>
      <c r="P77" s="261">
        <v>42.2</v>
      </c>
      <c r="Q77" s="261">
        <v>200</v>
      </c>
      <c r="R77" s="261">
        <v>8440</v>
      </c>
      <c r="S77" s="94">
        <v>35.545023696682463</v>
      </c>
    </row>
    <row r="78" spans="1:19">
      <c r="A78" s="261" t="s">
        <v>2813</v>
      </c>
      <c r="B78" s="261" t="s">
        <v>2864</v>
      </c>
      <c r="C78" s="261" t="s">
        <v>41</v>
      </c>
      <c r="D78" s="261">
        <v>52</v>
      </c>
      <c r="E78" s="37" t="s">
        <v>2865</v>
      </c>
      <c r="F78" s="261" t="s">
        <v>2866</v>
      </c>
      <c r="G78" s="261">
        <v>9</v>
      </c>
      <c r="H78" s="261">
        <v>0.36399999999999999</v>
      </c>
      <c r="I78" s="261">
        <v>67</v>
      </c>
      <c r="J78" s="261">
        <f t="shared" si="2"/>
        <v>24.387999999999998</v>
      </c>
      <c r="K78" s="261">
        <v>14</v>
      </c>
      <c r="L78" s="37">
        <v>10</v>
      </c>
      <c r="M78" s="261">
        <f t="shared" si="3"/>
        <v>0.38799999999999812</v>
      </c>
      <c r="N78" s="61" t="s">
        <v>371</v>
      </c>
      <c r="O78" s="261"/>
      <c r="P78" s="261"/>
      <c r="Q78" s="261"/>
      <c r="R78" s="261"/>
      <c r="S78" s="261"/>
    </row>
    <row r="79" spans="1:19">
      <c r="A79" s="261" t="s">
        <v>2813</v>
      </c>
      <c r="B79" s="261" t="s">
        <v>2867</v>
      </c>
      <c r="C79" s="261" t="s">
        <v>41</v>
      </c>
      <c r="D79" s="261">
        <v>64</v>
      </c>
      <c r="E79" s="37" t="s">
        <v>2868</v>
      </c>
      <c r="F79" s="261" t="s">
        <v>2869</v>
      </c>
      <c r="G79" s="261">
        <v>8.6</v>
      </c>
      <c r="H79" s="261">
        <v>0.32400000000000001</v>
      </c>
      <c r="I79" s="261">
        <v>67</v>
      </c>
      <c r="J79" s="261">
        <f t="shared" si="2"/>
        <v>21.708000000000002</v>
      </c>
      <c r="K79" s="261">
        <v>11.708000000000002</v>
      </c>
      <c r="L79" s="37">
        <v>10</v>
      </c>
      <c r="M79" s="261">
        <f t="shared" si="3"/>
        <v>0</v>
      </c>
      <c r="N79" s="61">
        <v>20190529</v>
      </c>
      <c r="O79" s="261" t="s">
        <v>2870</v>
      </c>
      <c r="P79" s="261">
        <v>47.2</v>
      </c>
      <c r="Q79" s="261">
        <v>50</v>
      </c>
      <c r="R79" s="261">
        <v>2360</v>
      </c>
      <c r="S79" s="94">
        <v>31.779661016949152</v>
      </c>
    </row>
    <row r="80" spans="1:19">
      <c r="A80" s="261" t="s">
        <v>2813</v>
      </c>
      <c r="B80" s="261" t="s">
        <v>2871</v>
      </c>
      <c r="C80" s="261" t="s">
        <v>41</v>
      </c>
      <c r="D80" s="261">
        <v>60</v>
      </c>
      <c r="E80" s="37" t="s">
        <v>2872</v>
      </c>
      <c r="F80" s="261" t="s">
        <v>2873</v>
      </c>
      <c r="G80" s="261">
        <v>5.4</v>
      </c>
      <c r="H80" s="261">
        <v>0.55800000000000005</v>
      </c>
      <c r="I80" s="261">
        <v>42</v>
      </c>
      <c r="J80" s="261">
        <f t="shared" si="2"/>
        <v>23.436000000000003</v>
      </c>
      <c r="K80" s="261">
        <v>13.436000000000003</v>
      </c>
      <c r="L80" s="37">
        <v>10</v>
      </c>
      <c r="M80" s="261">
        <f t="shared" si="3"/>
        <v>0</v>
      </c>
      <c r="N80" s="61">
        <v>20190529</v>
      </c>
      <c r="O80" s="261" t="s">
        <v>2874</v>
      </c>
      <c r="P80" s="261">
        <v>29.6</v>
      </c>
      <c r="Q80" s="261">
        <v>200</v>
      </c>
      <c r="R80" s="261">
        <v>5920</v>
      </c>
      <c r="S80" s="94">
        <v>50.67567567567567</v>
      </c>
    </row>
    <row r="81" spans="1:19">
      <c r="A81" s="261" t="s">
        <v>2813</v>
      </c>
      <c r="B81" s="261" t="s">
        <v>2875</v>
      </c>
      <c r="C81" s="261" t="s">
        <v>41</v>
      </c>
      <c r="D81" s="261">
        <v>61</v>
      </c>
      <c r="E81" s="37" t="s">
        <v>2876</v>
      </c>
      <c r="F81" s="261" t="s">
        <v>2877</v>
      </c>
      <c r="G81" s="261">
        <v>8.1</v>
      </c>
      <c r="H81" s="261">
        <v>0.43</v>
      </c>
      <c r="I81" s="261">
        <v>62</v>
      </c>
      <c r="J81" s="261">
        <f t="shared" si="2"/>
        <v>26.66</v>
      </c>
      <c r="K81" s="261">
        <v>16.66</v>
      </c>
      <c r="L81" s="37">
        <v>10</v>
      </c>
      <c r="M81" s="261">
        <f t="shared" si="3"/>
        <v>0</v>
      </c>
      <c r="N81" s="61" t="s">
        <v>371</v>
      </c>
      <c r="O81" s="261"/>
      <c r="P81" s="261"/>
      <c r="Q81" s="261"/>
      <c r="R81" s="261"/>
      <c r="S81" s="261"/>
    </row>
    <row r="82" spans="1:19">
      <c r="A82" s="261" t="s">
        <v>2813</v>
      </c>
      <c r="B82" s="261" t="s">
        <v>2878</v>
      </c>
      <c r="C82" s="261" t="s">
        <v>41</v>
      </c>
      <c r="D82" s="261">
        <v>57</v>
      </c>
      <c r="E82" s="37" t="s">
        <v>2879</v>
      </c>
      <c r="F82" s="261" t="s">
        <v>2880</v>
      </c>
      <c r="G82" s="261">
        <v>4.9000000000000004</v>
      </c>
      <c r="H82" s="261">
        <v>0.47799999999999998</v>
      </c>
      <c r="I82" s="261">
        <v>42</v>
      </c>
      <c r="J82" s="261">
        <f t="shared" si="2"/>
        <v>20.076000000000001</v>
      </c>
      <c r="K82" s="261">
        <v>10.076000000000001</v>
      </c>
      <c r="L82" s="37">
        <v>10</v>
      </c>
      <c r="M82" s="261">
        <f t="shared" si="3"/>
        <v>0</v>
      </c>
      <c r="N82" s="61" t="s">
        <v>371</v>
      </c>
      <c r="O82" s="261"/>
      <c r="P82" s="261"/>
      <c r="Q82" s="261"/>
      <c r="R82" s="261"/>
      <c r="S82" s="261"/>
    </row>
    <row r="83" spans="1:19">
      <c r="A83" s="261" t="s">
        <v>2813</v>
      </c>
      <c r="B83" s="261" t="s">
        <v>2881</v>
      </c>
      <c r="C83" s="261" t="s">
        <v>20</v>
      </c>
      <c r="D83" s="261">
        <v>53</v>
      </c>
      <c r="E83" s="37" t="s">
        <v>2882</v>
      </c>
      <c r="F83" s="261" t="s">
        <v>2883</v>
      </c>
      <c r="G83" s="261">
        <v>7.9</v>
      </c>
      <c r="H83" s="261">
        <v>0.48399999999999999</v>
      </c>
      <c r="I83" s="261">
        <v>62</v>
      </c>
      <c r="J83" s="261">
        <f t="shared" si="2"/>
        <v>30.007999999999999</v>
      </c>
      <c r="K83" s="261">
        <v>20.007999999999999</v>
      </c>
      <c r="L83" s="37">
        <v>10</v>
      </c>
      <c r="M83" s="261">
        <f t="shared" si="3"/>
        <v>0</v>
      </c>
      <c r="N83" s="61">
        <v>20190529</v>
      </c>
      <c r="O83" s="261" t="s">
        <v>2884</v>
      </c>
      <c r="P83" s="261">
        <v>27.6</v>
      </c>
      <c r="Q83" s="261">
        <v>200</v>
      </c>
      <c r="R83" s="261">
        <v>5520</v>
      </c>
      <c r="S83" s="94">
        <v>54.347826086956516</v>
      </c>
    </row>
    <row r="84" spans="1:19">
      <c r="A84" s="261" t="s">
        <v>2813</v>
      </c>
      <c r="B84" s="261" t="s">
        <v>2885</v>
      </c>
      <c r="C84" s="261" t="s">
        <v>20</v>
      </c>
      <c r="D84" s="261">
        <v>65</v>
      </c>
      <c r="E84" s="37" t="s">
        <v>2886</v>
      </c>
      <c r="F84" s="261" t="s">
        <v>2887</v>
      </c>
      <c r="G84" s="261">
        <v>7.5</v>
      </c>
      <c r="H84" s="261">
        <v>0.46200000000000002</v>
      </c>
      <c r="I84" s="261">
        <v>62</v>
      </c>
      <c r="J84" s="261">
        <f t="shared" si="2"/>
        <v>28.644000000000002</v>
      </c>
      <c r="K84" s="261">
        <v>18.644000000000002</v>
      </c>
      <c r="L84" s="37">
        <v>10</v>
      </c>
      <c r="M84" s="261">
        <f t="shared" si="3"/>
        <v>0</v>
      </c>
      <c r="N84" s="61" t="s">
        <v>371</v>
      </c>
      <c r="O84" s="261"/>
      <c r="P84" s="261"/>
      <c r="Q84" s="261"/>
      <c r="R84" s="261"/>
      <c r="S84" s="261"/>
    </row>
    <row r="85" spans="1:19">
      <c r="A85" s="261" t="s">
        <v>2813</v>
      </c>
      <c r="B85" s="261" t="s">
        <v>2888</v>
      </c>
      <c r="C85" s="261" t="s">
        <v>41</v>
      </c>
      <c r="D85" s="261">
        <v>60</v>
      </c>
      <c r="E85" s="37" t="s">
        <v>2889</v>
      </c>
      <c r="F85" s="261" t="s">
        <v>2890</v>
      </c>
      <c r="G85" s="261">
        <v>8.5</v>
      </c>
      <c r="H85" s="261">
        <v>0.47199999999999998</v>
      </c>
      <c r="I85" s="261">
        <v>62</v>
      </c>
      <c r="J85" s="261">
        <f t="shared" si="2"/>
        <v>29.263999999999999</v>
      </c>
      <c r="K85" s="261">
        <v>19.263999999999999</v>
      </c>
      <c r="L85" s="37">
        <v>10</v>
      </c>
      <c r="M85" s="261">
        <f t="shared" si="3"/>
        <v>0</v>
      </c>
      <c r="N85" s="61" t="s">
        <v>371</v>
      </c>
      <c r="O85" s="261"/>
      <c r="P85" s="261"/>
      <c r="Q85" s="261"/>
      <c r="R85" s="261"/>
      <c r="S85" s="261"/>
    </row>
    <row r="86" spans="1:19">
      <c r="A86" s="261" t="s">
        <v>2813</v>
      </c>
      <c r="B86" s="261" t="s">
        <v>2891</v>
      </c>
      <c r="C86" s="261" t="s">
        <v>20</v>
      </c>
      <c r="D86" s="261">
        <v>62</v>
      </c>
      <c r="E86" s="37" t="s">
        <v>2892</v>
      </c>
      <c r="F86" s="261" t="s">
        <v>2893</v>
      </c>
      <c r="G86" s="261">
        <v>9.4</v>
      </c>
      <c r="H86" s="261">
        <v>0.38800000000000001</v>
      </c>
      <c r="I86" s="261">
        <v>62</v>
      </c>
      <c r="J86" s="261">
        <f t="shared" si="2"/>
        <v>24.056000000000001</v>
      </c>
      <c r="K86" s="261">
        <v>14.056000000000001</v>
      </c>
      <c r="L86" s="37">
        <v>10</v>
      </c>
      <c r="M86" s="261">
        <f t="shared" si="3"/>
        <v>0</v>
      </c>
      <c r="N86" s="61" t="s">
        <v>371</v>
      </c>
      <c r="O86" s="261"/>
      <c r="P86" s="261"/>
      <c r="Q86" s="261"/>
      <c r="R86" s="261"/>
      <c r="S86" s="261"/>
    </row>
    <row r="87" spans="1:19">
      <c r="A87" s="261" t="s">
        <v>2813</v>
      </c>
      <c r="B87" s="261" t="s">
        <v>2894</v>
      </c>
      <c r="C87" s="261" t="s">
        <v>41</v>
      </c>
      <c r="D87" s="261">
        <v>64</v>
      </c>
      <c r="E87" s="37" t="s">
        <v>2895</v>
      </c>
      <c r="F87" s="261" t="s">
        <v>2896</v>
      </c>
      <c r="G87" s="261">
        <v>9.4</v>
      </c>
      <c r="H87" s="261">
        <v>0.40600000000000003</v>
      </c>
      <c r="I87" s="261">
        <v>62</v>
      </c>
      <c r="J87" s="261">
        <f t="shared" si="2"/>
        <v>25.172000000000001</v>
      </c>
      <c r="K87" s="261">
        <v>15.172000000000001</v>
      </c>
      <c r="L87" s="37">
        <v>10</v>
      </c>
      <c r="M87" s="261">
        <f t="shared" si="3"/>
        <v>0</v>
      </c>
      <c r="N87" s="61" t="s">
        <v>371</v>
      </c>
      <c r="O87" s="261"/>
      <c r="P87" s="261"/>
      <c r="Q87" s="261"/>
      <c r="R87" s="261"/>
      <c r="S87" s="261"/>
    </row>
    <row r="88" spans="1:19">
      <c r="A88" s="261" t="s">
        <v>2813</v>
      </c>
      <c r="B88" s="261" t="s">
        <v>2897</v>
      </c>
      <c r="C88" s="261" t="s">
        <v>41</v>
      </c>
      <c r="D88" s="261">
        <v>55</v>
      </c>
      <c r="E88" s="37" t="s">
        <v>2898</v>
      </c>
      <c r="F88" s="261" t="s">
        <v>2899</v>
      </c>
      <c r="G88" s="261">
        <v>5.5</v>
      </c>
      <c r="H88" s="261">
        <v>0.52600000000000002</v>
      </c>
      <c r="I88" s="261">
        <v>42</v>
      </c>
      <c r="J88" s="261">
        <f t="shared" si="2"/>
        <v>22.092000000000002</v>
      </c>
      <c r="K88" s="261">
        <v>12.092000000000002</v>
      </c>
      <c r="L88" s="37">
        <v>10</v>
      </c>
      <c r="M88" s="261">
        <f t="shared" si="3"/>
        <v>0</v>
      </c>
      <c r="N88" s="61" t="s">
        <v>371</v>
      </c>
      <c r="O88" s="261"/>
      <c r="P88" s="261"/>
      <c r="Q88" s="261"/>
      <c r="R88" s="261"/>
      <c r="S88" s="261"/>
    </row>
    <row r="89" spans="1:19">
      <c r="A89" s="261" t="s">
        <v>2813</v>
      </c>
      <c r="B89" s="261" t="s">
        <v>2900</v>
      </c>
      <c r="C89" s="261" t="s">
        <v>41</v>
      </c>
      <c r="D89" s="261">
        <v>55</v>
      </c>
      <c r="E89" s="37" t="s">
        <v>2901</v>
      </c>
      <c r="F89" s="261" t="s">
        <v>2902</v>
      </c>
      <c r="G89" s="261">
        <v>5.6</v>
      </c>
      <c r="H89" s="261">
        <v>0.59599999999999997</v>
      </c>
      <c r="I89" s="261">
        <v>42</v>
      </c>
      <c r="J89" s="261">
        <f t="shared" si="2"/>
        <v>25.032</v>
      </c>
      <c r="K89" s="261">
        <v>15.032</v>
      </c>
      <c r="L89" s="37">
        <v>10</v>
      </c>
      <c r="M89" s="261">
        <f t="shared" si="3"/>
        <v>0</v>
      </c>
      <c r="N89" s="61" t="s">
        <v>371</v>
      </c>
      <c r="O89" s="261"/>
      <c r="P89" s="261"/>
      <c r="Q89" s="261"/>
      <c r="R89" s="261"/>
      <c r="S89" s="261"/>
    </row>
    <row r="90" spans="1:19">
      <c r="A90" s="261" t="s">
        <v>2813</v>
      </c>
      <c r="B90" s="261" t="s">
        <v>2903</v>
      </c>
      <c r="C90" s="261" t="s">
        <v>20</v>
      </c>
      <c r="D90" s="261">
        <v>54</v>
      </c>
      <c r="E90" s="37" t="s">
        <v>2904</v>
      </c>
      <c r="F90" s="261" t="s">
        <v>2905</v>
      </c>
      <c r="G90" s="261">
        <v>8.1</v>
      </c>
      <c r="H90" s="261">
        <v>0.27600000000000002</v>
      </c>
      <c r="I90" s="261">
        <v>62</v>
      </c>
      <c r="J90" s="261">
        <f t="shared" si="2"/>
        <v>17.112000000000002</v>
      </c>
      <c r="K90" s="261">
        <v>7.1120000000000019</v>
      </c>
      <c r="L90" s="37">
        <v>10</v>
      </c>
      <c r="M90" s="261">
        <f t="shared" si="3"/>
        <v>0</v>
      </c>
      <c r="N90" s="61" t="s">
        <v>371</v>
      </c>
      <c r="O90" s="261"/>
      <c r="P90" s="261"/>
      <c r="Q90" s="261"/>
      <c r="R90" s="261"/>
      <c r="S90" s="261"/>
    </row>
    <row r="91" spans="1:19">
      <c r="A91" s="261" t="s">
        <v>2813</v>
      </c>
      <c r="B91" s="261" t="s">
        <v>2906</v>
      </c>
      <c r="C91" s="261" t="s">
        <v>41</v>
      </c>
      <c r="D91" s="261">
        <v>65</v>
      </c>
      <c r="E91" s="37" t="s">
        <v>2907</v>
      </c>
      <c r="F91" s="261" t="s">
        <v>2908</v>
      </c>
      <c r="G91" s="261">
        <v>4.7</v>
      </c>
      <c r="H91" s="261">
        <v>0.79</v>
      </c>
      <c r="I91" s="261">
        <v>42</v>
      </c>
      <c r="J91" s="261">
        <f t="shared" si="2"/>
        <v>33.18</v>
      </c>
      <c r="K91" s="261">
        <v>23.18</v>
      </c>
      <c r="L91" s="37">
        <v>10</v>
      </c>
      <c r="M91" s="261">
        <f t="shared" si="3"/>
        <v>0</v>
      </c>
      <c r="N91" s="61" t="s">
        <v>371</v>
      </c>
      <c r="O91" s="261"/>
      <c r="P91" s="261"/>
      <c r="Q91" s="261"/>
      <c r="R91" s="261"/>
      <c r="S91" s="261"/>
    </row>
    <row r="92" spans="1:19">
      <c r="A92" s="261" t="s">
        <v>2813</v>
      </c>
      <c r="B92" s="261" t="s">
        <v>2909</v>
      </c>
      <c r="C92" s="261" t="s">
        <v>41</v>
      </c>
      <c r="D92" s="261">
        <v>59</v>
      </c>
      <c r="E92" s="37" t="s">
        <v>2910</v>
      </c>
      <c r="F92" s="261" t="s">
        <v>2911</v>
      </c>
      <c r="G92" s="261">
        <v>9.3000000000000007</v>
      </c>
      <c r="H92" s="261">
        <v>0.372</v>
      </c>
      <c r="I92" s="261">
        <v>62</v>
      </c>
      <c r="J92" s="261">
        <f t="shared" si="2"/>
        <v>23.064</v>
      </c>
      <c r="K92" s="261">
        <v>13.064</v>
      </c>
      <c r="L92" s="37">
        <v>10</v>
      </c>
      <c r="M92" s="261">
        <f t="shared" si="3"/>
        <v>0</v>
      </c>
      <c r="N92" s="61" t="s">
        <v>371</v>
      </c>
      <c r="O92" s="261"/>
      <c r="P92" s="261"/>
      <c r="Q92" s="261"/>
      <c r="R92" s="261"/>
      <c r="S92" s="261"/>
    </row>
    <row r="93" spans="1:19">
      <c r="A93" s="261" t="s">
        <v>2813</v>
      </c>
      <c r="B93" s="261" t="s">
        <v>2912</v>
      </c>
      <c r="C93" s="261" t="s">
        <v>41</v>
      </c>
      <c r="D93" s="261">
        <v>62</v>
      </c>
      <c r="E93" s="37" t="s">
        <v>2913</v>
      </c>
      <c r="F93" s="261" t="s">
        <v>2914</v>
      </c>
      <c r="G93" s="261">
        <v>4.9000000000000004</v>
      </c>
      <c r="H93" s="261">
        <v>0.57399999999999995</v>
      </c>
      <c r="I93" s="261">
        <v>42</v>
      </c>
      <c r="J93" s="261">
        <f t="shared" si="2"/>
        <v>24.107999999999997</v>
      </c>
      <c r="K93" s="261">
        <v>14.107999999999997</v>
      </c>
      <c r="L93" s="37">
        <v>10</v>
      </c>
      <c r="M93" s="261">
        <f t="shared" si="3"/>
        <v>0</v>
      </c>
      <c r="N93" s="61">
        <v>20190529</v>
      </c>
      <c r="O93" s="261" t="s">
        <v>2915</v>
      </c>
      <c r="P93" s="261">
        <v>39</v>
      </c>
      <c r="Q93" s="261">
        <v>200</v>
      </c>
      <c r="R93" s="261">
        <v>7800</v>
      </c>
      <c r="S93" s="94">
        <v>38.46153846153846</v>
      </c>
    </row>
    <row r="94" spans="1:19">
      <c r="A94" s="261" t="s">
        <v>2813</v>
      </c>
      <c r="B94" s="261" t="s">
        <v>2916</v>
      </c>
      <c r="C94" s="261" t="s">
        <v>41</v>
      </c>
      <c r="D94" s="261">
        <v>51</v>
      </c>
      <c r="E94" s="37" t="s">
        <v>2917</v>
      </c>
      <c r="F94" s="261" t="s">
        <v>2918</v>
      </c>
      <c r="G94" s="261">
        <v>5.5</v>
      </c>
      <c r="H94" s="261">
        <v>0.51400000000000001</v>
      </c>
      <c r="I94" s="261">
        <v>42</v>
      </c>
      <c r="J94" s="261">
        <f t="shared" si="2"/>
        <v>21.588000000000001</v>
      </c>
      <c r="K94" s="261">
        <v>11.588000000000001</v>
      </c>
      <c r="L94" s="37">
        <v>10</v>
      </c>
      <c r="M94" s="261">
        <f t="shared" si="3"/>
        <v>0</v>
      </c>
      <c r="N94" s="61" t="s">
        <v>371</v>
      </c>
      <c r="O94" s="261"/>
      <c r="P94" s="261"/>
      <c r="Q94" s="261"/>
      <c r="R94" s="261"/>
      <c r="S94" s="261"/>
    </row>
    <row r="95" spans="1:19">
      <c r="A95" s="261" t="s">
        <v>2813</v>
      </c>
      <c r="B95" s="261" t="s">
        <v>2919</v>
      </c>
      <c r="C95" s="261" t="s">
        <v>20</v>
      </c>
      <c r="D95" s="261">
        <v>55</v>
      </c>
      <c r="E95" s="37" t="s">
        <v>2920</v>
      </c>
      <c r="F95" s="261" t="s">
        <v>2921</v>
      </c>
      <c r="G95" s="261">
        <v>8.4</v>
      </c>
      <c r="H95" s="261">
        <v>0.30599999999999999</v>
      </c>
      <c r="I95" s="261">
        <v>62</v>
      </c>
      <c r="J95" s="261">
        <f t="shared" si="2"/>
        <v>18.972000000000001</v>
      </c>
      <c r="K95" s="261">
        <v>8.9720000000000013</v>
      </c>
      <c r="L95" s="37">
        <v>10</v>
      </c>
      <c r="M95" s="261">
        <f t="shared" si="3"/>
        <v>0</v>
      </c>
      <c r="N95" s="61" t="s">
        <v>371</v>
      </c>
      <c r="O95" s="261"/>
      <c r="P95" s="261"/>
      <c r="Q95" s="261"/>
      <c r="R95" s="261"/>
      <c r="S95" s="261"/>
    </row>
    <row r="96" spans="1:19">
      <c r="A96" s="261" t="s">
        <v>2813</v>
      </c>
      <c r="B96" s="261" t="s">
        <v>2922</v>
      </c>
      <c r="C96" s="261" t="s">
        <v>41</v>
      </c>
      <c r="D96" s="261">
        <v>56</v>
      </c>
      <c r="E96" s="37" t="s">
        <v>2923</v>
      </c>
      <c r="F96" s="261" t="s">
        <v>2924</v>
      </c>
      <c r="G96" s="261">
        <v>8</v>
      </c>
      <c r="H96" s="261">
        <v>0.54800000000000004</v>
      </c>
      <c r="I96" s="261">
        <v>42</v>
      </c>
      <c r="J96" s="261">
        <f t="shared" si="2"/>
        <v>23.016000000000002</v>
      </c>
      <c r="K96" s="261">
        <v>13.016000000000002</v>
      </c>
      <c r="L96" s="37">
        <v>10</v>
      </c>
      <c r="M96" s="261">
        <f t="shared" si="3"/>
        <v>0</v>
      </c>
      <c r="N96" s="61">
        <v>20190529</v>
      </c>
      <c r="O96" s="261" t="s">
        <v>2925</v>
      </c>
      <c r="P96" s="261">
        <v>54.4</v>
      </c>
      <c r="Q96" s="261">
        <v>200</v>
      </c>
      <c r="R96" s="261">
        <v>10880</v>
      </c>
      <c r="S96" s="94">
        <v>27.573529411764707</v>
      </c>
    </row>
    <row r="97" spans="1:14">
      <c r="A97" s="261" t="s">
        <v>2813</v>
      </c>
      <c r="B97" s="261" t="s">
        <v>2926</v>
      </c>
      <c r="C97" s="261" t="s">
        <v>20</v>
      </c>
      <c r="D97" s="261">
        <v>59</v>
      </c>
      <c r="E97" s="37" t="s">
        <v>2927</v>
      </c>
      <c r="F97" s="261" t="s">
        <v>2928</v>
      </c>
      <c r="G97" s="261">
        <v>8</v>
      </c>
      <c r="H97" s="261">
        <v>0.78800000000000003</v>
      </c>
      <c r="I97" s="261">
        <v>42</v>
      </c>
      <c r="J97" s="261">
        <f t="shared" si="2"/>
        <v>33.096000000000004</v>
      </c>
      <c r="K97" s="261">
        <v>20</v>
      </c>
      <c r="L97" s="37">
        <v>10</v>
      </c>
      <c r="M97" s="261">
        <f t="shared" si="3"/>
        <v>3.0960000000000036</v>
      </c>
      <c r="N97" s="61" t="s">
        <v>371</v>
      </c>
    </row>
  </sheetData>
  <autoFilter ref="A1:S97" xr:uid="{00000000-0009-0000-0000-000007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0"/>
  <sheetViews>
    <sheetView topLeftCell="D1" zoomScaleNormal="100" workbookViewId="0">
      <pane ySplit="1" topLeftCell="A91" activePane="bottomLeft" state="frozen"/>
      <selection pane="bottomLeft" activeCell="J104" sqref="J104"/>
    </sheetView>
  </sheetViews>
  <sheetFormatPr defaultRowHeight="14.25"/>
  <cols>
    <col min="4" max="5" width="9" style="42"/>
    <col min="9" max="9" width="11.625" bestFit="1" customWidth="1"/>
    <col min="10" max="10" width="16.875" customWidth="1"/>
    <col min="11" max="18" width="5.875" customWidth="1"/>
    <col min="19" max="19" width="7.125" customWidth="1"/>
    <col min="21" max="21" width="5.875" customWidth="1"/>
  </cols>
  <sheetData>
    <row r="1" spans="1:21">
      <c r="A1" s="261" t="s">
        <v>2929</v>
      </c>
      <c r="B1" s="261" t="s">
        <v>1</v>
      </c>
      <c r="C1" s="261" t="s">
        <v>2</v>
      </c>
      <c r="D1" s="42" t="s">
        <v>2930</v>
      </c>
      <c r="E1" s="42" t="s">
        <v>2931</v>
      </c>
      <c r="F1" s="261" t="s">
        <v>4</v>
      </c>
      <c r="G1" s="261" t="s">
        <v>5</v>
      </c>
      <c r="H1" s="261" t="s">
        <v>8</v>
      </c>
      <c r="I1" s="261" t="s">
        <v>2932</v>
      </c>
      <c r="J1" s="261" t="s">
        <v>2933</v>
      </c>
      <c r="K1" s="261" t="s">
        <v>11</v>
      </c>
      <c r="L1" s="261" t="s">
        <v>12</v>
      </c>
      <c r="M1" s="261" t="s">
        <v>13</v>
      </c>
      <c r="N1" s="261" t="s">
        <v>14</v>
      </c>
      <c r="O1" s="261" t="s">
        <v>15</v>
      </c>
      <c r="P1" s="261" t="s">
        <v>16</v>
      </c>
      <c r="Q1" s="261" t="s">
        <v>17</v>
      </c>
      <c r="R1" s="261" t="s">
        <v>2934</v>
      </c>
      <c r="S1" s="261" t="s">
        <v>2935</v>
      </c>
      <c r="T1" s="261"/>
      <c r="U1" s="261" t="s">
        <v>357</v>
      </c>
    </row>
    <row r="2" spans="1:21">
      <c r="A2" s="261"/>
      <c r="B2" s="47">
        <v>2198</v>
      </c>
      <c r="C2" s="261" t="s">
        <v>2936</v>
      </c>
      <c r="D2" s="42" t="s">
        <v>2937</v>
      </c>
      <c r="E2" s="42" t="s">
        <v>2938</v>
      </c>
      <c r="F2" s="42" t="s">
        <v>20</v>
      </c>
      <c r="G2" s="42">
        <v>59</v>
      </c>
      <c r="H2" s="42">
        <v>2198</v>
      </c>
      <c r="I2" s="53" t="s">
        <v>2939</v>
      </c>
      <c r="J2" s="53" t="s">
        <v>2940</v>
      </c>
      <c r="K2" s="261"/>
      <c r="L2" s="261"/>
      <c r="M2" s="261"/>
      <c r="N2" s="261"/>
      <c r="O2" s="48">
        <v>13.5</v>
      </c>
      <c r="P2" s="261">
        <v>10</v>
      </c>
      <c r="Q2" s="261"/>
      <c r="R2" s="261" t="s">
        <v>2941</v>
      </c>
      <c r="S2" s="261">
        <v>66.8</v>
      </c>
      <c r="T2" s="261"/>
      <c r="U2" s="261"/>
    </row>
    <row r="3" spans="1:21">
      <c r="A3" s="261"/>
      <c r="B3" s="47">
        <v>2212</v>
      </c>
      <c r="C3" s="261" t="s">
        <v>2936</v>
      </c>
      <c r="D3" s="42" t="s">
        <v>2937</v>
      </c>
      <c r="E3" s="42" t="s">
        <v>2938</v>
      </c>
      <c r="F3" s="42" t="s">
        <v>20</v>
      </c>
      <c r="G3" s="42">
        <v>51</v>
      </c>
      <c r="H3" s="42">
        <v>2212</v>
      </c>
      <c r="I3" s="48" t="s">
        <v>2942</v>
      </c>
      <c r="J3" s="48" t="s">
        <v>2943</v>
      </c>
      <c r="K3" s="261"/>
      <c r="L3" s="261"/>
      <c r="M3" s="261"/>
      <c r="N3" s="261"/>
      <c r="O3" s="48">
        <v>26.46</v>
      </c>
      <c r="P3" s="261">
        <v>10</v>
      </c>
      <c r="Q3" s="261"/>
      <c r="R3" s="261" t="s">
        <v>2944</v>
      </c>
      <c r="S3" s="261"/>
      <c r="T3" s="261"/>
      <c r="U3" s="53" t="s">
        <v>2945</v>
      </c>
    </row>
    <row r="4" spans="1:21">
      <c r="A4" s="261"/>
      <c r="B4" s="47">
        <v>2336</v>
      </c>
      <c r="C4" s="261" t="s">
        <v>2936</v>
      </c>
      <c r="D4" s="42" t="s">
        <v>2937</v>
      </c>
      <c r="E4" s="42" t="s">
        <v>2946</v>
      </c>
      <c r="F4" s="42" t="s">
        <v>20</v>
      </c>
      <c r="G4" s="42">
        <v>37</v>
      </c>
      <c r="H4" s="42">
        <v>2336</v>
      </c>
      <c r="I4" s="53" t="s">
        <v>2947</v>
      </c>
      <c r="J4" s="53" t="s">
        <v>2948</v>
      </c>
      <c r="K4" s="261"/>
      <c r="L4" s="261"/>
      <c r="M4" s="261"/>
      <c r="N4" s="261"/>
      <c r="O4" s="48">
        <v>22.5</v>
      </c>
      <c r="P4" s="261">
        <v>10</v>
      </c>
      <c r="Q4" s="261"/>
      <c r="R4" s="261" t="s">
        <v>2944</v>
      </c>
      <c r="S4" s="261"/>
      <c r="T4" s="261"/>
      <c r="U4" s="261"/>
    </row>
    <row r="5" spans="1:21">
      <c r="A5" s="261"/>
      <c r="B5" s="47">
        <v>2295</v>
      </c>
      <c r="C5" s="261" t="s">
        <v>2936</v>
      </c>
      <c r="D5" s="42" t="s">
        <v>2937</v>
      </c>
      <c r="E5" s="42" t="s">
        <v>273</v>
      </c>
      <c r="F5" s="42" t="s">
        <v>41</v>
      </c>
      <c r="G5" s="42">
        <v>51</v>
      </c>
      <c r="H5" s="42">
        <v>2295</v>
      </c>
      <c r="I5" s="53" t="s">
        <v>2949</v>
      </c>
      <c r="J5" s="53" t="s">
        <v>2950</v>
      </c>
      <c r="K5" s="261"/>
      <c r="L5" s="261"/>
      <c r="M5" s="261"/>
      <c r="N5" s="261"/>
      <c r="O5" s="48">
        <v>22.572000000000003</v>
      </c>
      <c r="P5" s="261">
        <v>10</v>
      </c>
      <c r="Q5" s="261"/>
      <c r="R5" s="261" t="s">
        <v>2941</v>
      </c>
      <c r="S5" s="261">
        <v>65</v>
      </c>
      <c r="T5" s="261"/>
      <c r="U5" s="261"/>
    </row>
    <row r="6" spans="1:21">
      <c r="A6" s="261"/>
      <c r="B6" s="47">
        <v>2296</v>
      </c>
      <c r="C6" s="261" t="s">
        <v>2936</v>
      </c>
      <c r="D6" s="42" t="s">
        <v>2937</v>
      </c>
      <c r="E6" s="42" t="s">
        <v>2951</v>
      </c>
      <c r="F6" s="42" t="s">
        <v>20</v>
      </c>
      <c r="G6" s="42">
        <v>55</v>
      </c>
      <c r="H6" s="42">
        <v>2296</v>
      </c>
      <c r="I6" s="53" t="s">
        <v>2952</v>
      </c>
      <c r="J6" s="53" t="s">
        <v>2953</v>
      </c>
      <c r="K6" s="261"/>
      <c r="L6" s="261"/>
      <c r="M6" s="261"/>
      <c r="N6" s="261"/>
      <c r="O6" s="48">
        <v>81.179999999999993</v>
      </c>
      <c r="P6" s="261">
        <v>10</v>
      </c>
      <c r="Q6" s="261"/>
      <c r="R6" s="261" t="s">
        <v>2944</v>
      </c>
      <c r="S6" s="261"/>
      <c r="T6" s="261"/>
      <c r="U6" s="261"/>
    </row>
    <row r="7" spans="1:21">
      <c r="A7" s="261"/>
      <c r="B7" s="47">
        <v>2297</v>
      </c>
      <c r="C7" s="261" t="s">
        <v>2936</v>
      </c>
      <c r="D7" s="42" t="s">
        <v>2937</v>
      </c>
      <c r="E7" s="42" t="s">
        <v>2938</v>
      </c>
      <c r="F7" s="42" t="s">
        <v>41</v>
      </c>
      <c r="G7" s="42">
        <v>79</v>
      </c>
      <c r="H7" s="42">
        <v>2297</v>
      </c>
      <c r="I7" s="53" t="s">
        <v>2954</v>
      </c>
      <c r="J7" s="53" t="s">
        <v>2955</v>
      </c>
      <c r="K7" s="261"/>
      <c r="L7" s="261"/>
      <c r="M7" s="261"/>
      <c r="N7" s="261"/>
      <c r="O7" s="48">
        <v>39.6</v>
      </c>
      <c r="P7" s="261">
        <v>10</v>
      </c>
      <c r="Q7" s="261"/>
      <c r="R7" s="261" t="s">
        <v>2944</v>
      </c>
      <c r="S7" s="261"/>
      <c r="T7" s="261"/>
      <c r="U7" s="261"/>
    </row>
    <row r="8" spans="1:21">
      <c r="A8" s="261"/>
      <c r="B8" s="47">
        <v>2323</v>
      </c>
      <c r="C8" s="261" t="s">
        <v>2936</v>
      </c>
      <c r="D8" s="42" t="s">
        <v>2937</v>
      </c>
      <c r="E8" s="42" t="s">
        <v>2938</v>
      </c>
      <c r="F8" s="42" t="s">
        <v>20</v>
      </c>
      <c r="G8" s="42">
        <v>69</v>
      </c>
      <c r="H8" s="42">
        <v>2323</v>
      </c>
      <c r="I8" s="48" t="s">
        <v>2956</v>
      </c>
      <c r="J8" s="48" t="s">
        <v>2956</v>
      </c>
      <c r="K8" s="261"/>
      <c r="L8" s="261"/>
      <c r="M8" s="261"/>
      <c r="N8" s="261"/>
      <c r="O8" s="48">
        <v>75.239999999999995</v>
      </c>
      <c r="P8" s="261">
        <v>10</v>
      </c>
      <c r="Q8" s="261"/>
      <c r="R8" s="261" t="s">
        <v>2941</v>
      </c>
      <c r="S8" s="261">
        <v>70.400000000000006</v>
      </c>
      <c r="T8" s="261"/>
      <c r="U8" s="261"/>
    </row>
    <row r="9" spans="1:21">
      <c r="A9" s="261"/>
      <c r="B9" s="47">
        <v>2330</v>
      </c>
      <c r="C9" s="261" t="s">
        <v>2936</v>
      </c>
      <c r="D9" s="42" t="s">
        <v>2937</v>
      </c>
      <c r="E9" s="42" t="s">
        <v>2946</v>
      </c>
      <c r="F9" s="42" t="s">
        <v>41</v>
      </c>
      <c r="G9" s="42">
        <v>66</v>
      </c>
      <c r="H9" s="42">
        <v>2330</v>
      </c>
      <c r="I9" s="48" t="s">
        <v>2957</v>
      </c>
      <c r="J9" s="48" t="s">
        <v>2957</v>
      </c>
      <c r="K9" s="261"/>
      <c r="L9" s="261"/>
      <c r="M9" s="261"/>
      <c r="N9" s="261"/>
      <c r="O9" s="48">
        <v>37.879999999999995</v>
      </c>
      <c r="P9" s="261">
        <v>10</v>
      </c>
      <c r="Q9" s="261"/>
      <c r="R9" s="261" t="s">
        <v>2944</v>
      </c>
      <c r="S9" s="261"/>
      <c r="T9" s="261"/>
      <c r="U9" s="261"/>
    </row>
    <row r="10" spans="1:21">
      <c r="A10" s="261"/>
      <c r="B10" s="47">
        <v>2197</v>
      </c>
      <c r="C10" s="261" t="s">
        <v>2936</v>
      </c>
      <c r="D10" s="42" t="s">
        <v>2937</v>
      </c>
      <c r="E10" s="42" t="s">
        <v>2958</v>
      </c>
      <c r="F10" s="42" t="s">
        <v>41</v>
      </c>
      <c r="G10" s="42">
        <v>57</v>
      </c>
      <c r="H10" s="42">
        <v>2197</v>
      </c>
      <c r="I10" s="53" t="s">
        <v>2959</v>
      </c>
      <c r="J10" s="53" t="s">
        <v>2960</v>
      </c>
      <c r="K10" s="261"/>
      <c r="L10" s="261"/>
      <c r="M10" s="261"/>
      <c r="N10" s="261"/>
      <c r="O10" s="48">
        <v>49.06</v>
      </c>
      <c r="P10" s="261">
        <v>10</v>
      </c>
      <c r="Q10" s="261"/>
      <c r="R10" s="261" t="s">
        <v>2941</v>
      </c>
      <c r="S10" s="261">
        <v>48.4</v>
      </c>
      <c r="T10" s="261"/>
      <c r="U10" s="261"/>
    </row>
    <row r="11" spans="1:21">
      <c r="A11" s="261"/>
      <c r="B11" s="47">
        <v>2269</v>
      </c>
      <c r="C11" s="261" t="s">
        <v>2936</v>
      </c>
      <c r="D11" s="42" t="s">
        <v>2937</v>
      </c>
      <c r="E11" s="42" t="s">
        <v>2961</v>
      </c>
      <c r="F11" s="42" t="s">
        <v>41</v>
      </c>
      <c r="G11" s="42">
        <v>40</v>
      </c>
      <c r="H11" s="42">
        <v>2269</v>
      </c>
      <c r="I11" s="53" t="s">
        <v>2962</v>
      </c>
      <c r="J11" s="53" t="s">
        <v>2963</v>
      </c>
      <c r="K11" s="261"/>
      <c r="L11" s="261"/>
      <c r="M11" s="261"/>
      <c r="N11" s="261"/>
      <c r="O11" s="48">
        <v>64.400000000000006</v>
      </c>
      <c r="P11" s="261">
        <v>10</v>
      </c>
      <c r="Q11" s="261"/>
      <c r="R11" s="261" t="s">
        <v>2944</v>
      </c>
      <c r="S11" s="261"/>
      <c r="T11" s="261"/>
      <c r="U11" s="261"/>
    </row>
    <row r="12" spans="1:21">
      <c r="A12" s="261"/>
      <c r="B12" s="47">
        <v>2294</v>
      </c>
      <c r="C12" s="261" t="s">
        <v>2936</v>
      </c>
      <c r="D12" s="42" t="s">
        <v>2937</v>
      </c>
      <c r="E12" s="42" t="s">
        <v>273</v>
      </c>
      <c r="F12" s="42" t="s">
        <v>41</v>
      </c>
      <c r="G12" s="42">
        <v>52</v>
      </c>
      <c r="H12" s="42">
        <v>2294</v>
      </c>
      <c r="I12" s="53" t="s">
        <v>2964</v>
      </c>
      <c r="J12" s="53" t="s">
        <v>2965</v>
      </c>
      <c r="K12" s="261"/>
      <c r="L12" s="261"/>
      <c r="M12" s="261"/>
      <c r="N12" s="261"/>
      <c r="O12" s="48">
        <v>15.423999999999999</v>
      </c>
      <c r="P12" s="261">
        <v>10</v>
      </c>
      <c r="Q12" s="261"/>
      <c r="R12" s="261" t="s">
        <v>2944</v>
      </c>
      <c r="S12" s="261"/>
      <c r="T12" s="261"/>
      <c r="U12" s="261"/>
    </row>
    <row r="13" spans="1:21">
      <c r="A13" s="261"/>
      <c r="B13" s="47" t="s">
        <v>2966</v>
      </c>
      <c r="C13" s="261" t="s">
        <v>2936</v>
      </c>
      <c r="E13" s="42" t="s">
        <v>273</v>
      </c>
      <c r="F13" s="42" t="s">
        <v>41</v>
      </c>
      <c r="G13" s="42">
        <v>56</v>
      </c>
      <c r="H13" s="42" t="s">
        <v>2967</v>
      </c>
      <c r="I13" s="53" t="s">
        <v>2968</v>
      </c>
      <c r="J13" s="53" t="s">
        <v>2969</v>
      </c>
      <c r="K13" s="261"/>
      <c r="L13" s="261"/>
      <c r="M13" s="261"/>
      <c r="N13" s="261"/>
      <c r="O13" s="48">
        <v>36.799999999999997</v>
      </c>
      <c r="P13" s="261">
        <v>10</v>
      </c>
      <c r="Q13" s="261"/>
      <c r="R13" s="261" t="s">
        <v>2941</v>
      </c>
      <c r="S13" s="261">
        <v>108</v>
      </c>
      <c r="T13" s="261"/>
      <c r="U13" s="261"/>
    </row>
    <row r="14" spans="1:21">
      <c r="A14" s="261"/>
      <c r="B14" s="47" t="s">
        <v>2970</v>
      </c>
      <c r="C14" s="261" t="s">
        <v>2936</v>
      </c>
      <c r="E14" s="42" t="s">
        <v>2946</v>
      </c>
      <c r="F14" s="42" t="s">
        <v>41</v>
      </c>
      <c r="G14" s="42">
        <v>54</v>
      </c>
      <c r="H14" s="42" t="s">
        <v>2971</v>
      </c>
      <c r="I14" s="48" t="s">
        <v>2972</v>
      </c>
      <c r="J14" s="48"/>
      <c r="K14" s="261"/>
      <c r="L14" s="261"/>
      <c r="M14" s="261"/>
      <c r="N14" s="261"/>
      <c r="O14" s="48">
        <v>51.2</v>
      </c>
      <c r="P14" s="261"/>
      <c r="Q14" s="261"/>
      <c r="R14" s="261" t="s">
        <v>2941</v>
      </c>
      <c r="S14" s="261">
        <v>38.799999999999997</v>
      </c>
      <c r="T14" s="261"/>
      <c r="U14" s="261"/>
    </row>
    <row r="15" spans="1:21">
      <c r="A15" s="261"/>
      <c r="B15" s="47" t="s">
        <v>2973</v>
      </c>
      <c r="C15" s="261" t="s">
        <v>2936</v>
      </c>
      <c r="E15" s="42" t="s">
        <v>2938</v>
      </c>
      <c r="F15" s="42"/>
      <c r="G15" s="42">
        <v>74</v>
      </c>
      <c r="H15" s="42" t="s">
        <v>2974</v>
      </c>
      <c r="I15" s="53" t="s">
        <v>2975</v>
      </c>
      <c r="J15" s="53" t="s">
        <v>2976</v>
      </c>
      <c r="K15" s="261"/>
      <c r="L15" s="261"/>
      <c r="M15" s="261"/>
      <c r="N15" s="261"/>
      <c r="O15" s="48">
        <v>27.52</v>
      </c>
      <c r="P15" s="261">
        <v>10</v>
      </c>
      <c r="Q15" s="261"/>
      <c r="R15" s="261" t="s">
        <v>2941</v>
      </c>
      <c r="S15" s="261">
        <v>87.2</v>
      </c>
      <c r="T15" s="261"/>
      <c r="U15" s="261"/>
    </row>
    <row r="16" spans="1:21">
      <c r="A16" s="261"/>
      <c r="B16" s="47" t="s">
        <v>2977</v>
      </c>
      <c r="C16" s="261" t="s">
        <v>2936</v>
      </c>
      <c r="E16" s="42" t="s">
        <v>2938</v>
      </c>
      <c r="F16" s="42" t="s">
        <v>41</v>
      </c>
      <c r="G16" s="42">
        <v>58</v>
      </c>
      <c r="H16" s="42" t="s">
        <v>2978</v>
      </c>
      <c r="I16" s="48" t="s">
        <v>2979</v>
      </c>
      <c r="J16" s="48"/>
      <c r="K16" s="261"/>
      <c r="L16" s="261"/>
      <c r="M16" s="261"/>
      <c r="N16" s="261"/>
      <c r="O16" s="48">
        <v>7.68</v>
      </c>
      <c r="P16" s="261"/>
      <c r="Q16" s="261"/>
      <c r="R16" s="261" t="s">
        <v>2944</v>
      </c>
      <c r="S16" s="261"/>
      <c r="T16" s="261"/>
      <c r="U16" s="261"/>
    </row>
    <row r="17" spans="2:19">
      <c r="B17" s="47" t="s">
        <v>2980</v>
      </c>
      <c r="C17" s="261" t="s">
        <v>2936</v>
      </c>
      <c r="E17" s="42" t="s">
        <v>2938</v>
      </c>
      <c r="F17" s="42" t="s">
        <v>20</v>
      </c>
      <c r="G17" s="42">
        <v>78</v>
      </c>
      <c r="H17" s="42" t="s">
        <v>2981</v>
      </c>
      <c r="I17" s="53" t="s">
        <v>2982</v>
      </c>
      <c r="J17" s="53" t="s">
        <v>2983</v>
      </c>
      <c r="K17" s="261"/>
      <c r="L17" s="261"/>
      <c r="M17" s="261"/>
      <c r="N17" s="261"/>
      <c r="O17" s="48">
        <v>18.751999999999999</v>
      </c>
      <c r="P17" s="261">
        <v>10</v>
      </c>
      <c r="Q17" s="261"/>
      <c r="R17" s="261" t="s">
        <v>2944</v>
      </c>
      <c r="S17" s="261"/>
    </row>
    <row r="18" spans="2:19">
      <c r="B18" s="47" t="s">
        <v>2984</v>
      </c>
      <c r="C18" s="261" t="s">
        <v>2936</v>
      </c>
      <c r="E18" s="42" t="s">
        <v>2938</v>
      </c>
      <c r="F18" s="42" t="s">
        <v>41</v>
      </c>
      <c r="G18" s="42">
        <v>68</v>
      </c>
      <c r="H18" s="42" t="s">
        <v>2985</v>
      </c>
      <c r="I18" s="48" t="s">
        <v>2986</v>
      </c>
      <c r="J18" s="48"/>
      <c r="K18" s="261"/>
      <c r="L18" s="261"/>
      <c r="M18" s="261"/>
      <c r="N18" s="261"/>
      <c r="O18" s="48">
        <v>27.456</v>
      </c>
      <c r="P18" s="261"/>
      <c r="Q18" s="261"/>
      <c r="R18" s="261" t="s">
        <v>2944</v>
      </c>
      <c r="S18" s="261"/>
    </row>
    <row r="19" spans="2:19">
      <c r="B19" s="47" t="s">
        <v>2987</v>
      </c>
      <c r="C19" s="261" t="s">
        <v>2936</v>
      </c>
      <c r="E19" s="42" t="s">
        <v>2938</v>
      </c>
      <c r="F19" s="42" t="s">
        <v>41</v>
      </c>
      <c r="G19" s="42">
        <v>53</v>
      </c>
      <c r="H19" s="42" t="s">
        <v>2988</v>
      </c>
      <c r="I19" s="53" t="s">
        <v>2989</v>
      </c>
      <c r="J19" s="53" t="s">
        <v>2990</v>
      </c>
      <c r="K19" s="261"/>
      <c r="L19" s="261"/>
      <c r="M19" s="261"/>
      <c r="N19" s="261"/>
      <c r="O19" s="48">
        <v>13.247999999999999</v>
      </c>
      <c r="P19" s="261">
        <v>10</v>
      </c>
      <c r="Q19" s="261"/>
      <c r="R19" s="261" t="s">
        <v>2944</v>
      </c>
      <c r="S19" s="261"/>
    </row>
    <row r="20" spans="2:19">
      <c r="B20" s="47" t="s">
        <v>2991</v>
      </c>
      <c r="C20" s="261" t="s">
        <v>2936</v>
      </c>
      <c r="E20" s="42" t="s">
        <v>2951</v>
      </c>
      <c r="F20" s="42" t="s">
        <v>41</v>
      </c>
      <c r="G20" s="42">
        <v>58</v>
      </c>
      <c r="H20" s="42" t="s">
        <v>2992</v>
      </c>
      <c r="I20" s="53" t="s">
        <v>2993</v>
      </c>
      <c r="J20" s="53" t="s">
        <v>2994</v>
      </c>
      <c r="K20" s="261"/>
      <c r="L20" s="261"/>
      <c r="M20" s="261"/>
      <c r="N20" s="261"/>
      <c r="O20" s="48">
        <v>5.056</v>
      </c>
      <c r="P20" s="261">
        <v>10</v>
      </c>
      <c r="Q20" s="261"/>
      <c r="R20" s="261" t="s">
        <v>2941</v>
      </c>
      <c r="S20" s="261">
        <v>42.6</v>
      </c>
    </row>
    <row r="21" spans="2:19">
      <c r="B21" s="47" t="s">
        <v>2995</v>
      </c>
      <c r="C21" s="261" t="s">
        <v>2936</v>
      </c>
      <c r="E21" s="42" t="s">
        <v>2946</v>
      </c>
      <c r="F21" s="42" t="s">
        <v>20</v>
      </c>
      <c r="G21" s="42">
        <v>73</v>
      </c>
      <c r="H21" s="42" t="s">
        <v>2996</v>
      </c>
      <c r="I21" s="48" t="s">
        <v>2997</v>
      </c>
      <c r="J21" s="48"/>
      <c r="K21" s="261"/>
      <c r="L21" s="261"/>
      <c r="M21" s="261"/>
      <c r="N21" s="261"/>
      <c r="O21" s="48">
        <v>43.2</v>
      </c>
      <c r="P21" s="261"/>
      <c r="Q21" s="261"/>
      <c r="R21" s="261" t="s">
        <v>2944</v>
      </c>
      <c r="S21" s="261"/>
    </row>
    <row r="22" spans="2:19">
      <c r="B22" s="47" t="s">
        <v>2998</v>
      </c>
      <c r="C22" s="261" t="s">
        <v>2936</v>
      </c>
      <c r="E22" s="42" t="s">
        <v>2951</v>
      </c>
      <c r="F22" s="42" t="s">
        <v>20</v>
      </c>
      <c r="G22" s="42">
        <v>39</v>
      </c>
      <c r="H22" s="42" t="s">
        <v>2999</v>
      </c>
      <c r="I22" s="48" t="s">
        <v>3000</v>
      </c>
      <c r="J22" s="48" t="s">
        <v>3000</v>
      </c>
      <c r="K22" s="261"/>
      <c r="L22" s="261"/>
      <c r="M22" s="261"/>
      <c r="N22" s="261"/>
      <c r="O22" s="48">
        <v>20</v>
      </c>
      <c r="P22" s="261">
        <v>10</v>
      </c>
      <c r="Q22" s="261"/>
      <c r="R22" s="261" t="s">
        <v>2944</v>
      </c>
      <c r="S22" s="261"/>
    </row>
    <row r="23" spans="2:19">
      <c r="B23" s="47" t="s">
        <v>3001</v>
      </c>
      <c r="C23" s="261" t="s">
        <v>2936</v>
      </c>
      <c r="E23" s="42" t="s">
        <v>3002</v>
      </c>
      <c r="F23" s="42" t="s">
        <v>20</v>
      </c>
      <c r="G23" s="42">
        <v>36</v>
      </c>
      <c r="H23" s="42" t="s">
        <v>3003</v>
      </c>
      <c r="I23" s="48" t="s">
        <v>3004</v>
      </c>
      <c r="J23" s="48" t="s">
        <v>3004</v>
      </c>
      <c r="K23" s="261"/>
      <c r="L23" s="261"/>
      <c r="M23" s="261"/>
      <c r="N23" s="261"/>
      <c r="O23" s="48">
        <v>13.44</v>
      </c>
      <c r="P23" s="261">
        <v>10</v>
      </c>
      <c r="Q23" s="261"/>
      <c r="R23" s="261" t="s">
        <v>2944</v>
      </c>
      <c r="S23" s="261"/>
    </row>
    <row r="24" spans="2:19">
      <c r="B24" s="47" t="s">
        <v>3005</v>
      </c>
      <c r="C24" s="261" t="s">
        <v>2936</v>
      </c>
      <c r="E24" s="42" t="s">
        <v>273</v>
      </c>
      <c r="F24" s="42" t="s">
        <v>41</v>
      </c>
      <c r="G24" s="42">
        <v>44</v>
      </c>
      <c r="H24" s="42" t="s">
        <v>3006</v>
      </c>
      <c r="I24" s="48" t="s">
        <v>3007</v>
      </c>
      <c r="J24" s="48"/>
      <c r="K24" s="261"/>
      <c r="L24" s="261"/>
      <c r="M24" s="261"/>
      <c r="N24" s="261"/>
      <c r="O24" s="48">
        <v>20</v>
      </c>
      <c r="P24" s="261"/>
      <c r="Q24" s="261"/>
      <c r="R24" s="261" t="s">
        <v>2944</v>
      </c>
      <c r="S24" s="261"/>
    </row>
    <row r="25" spans="2:19" ht="15.75" thickBot="1">
      <c r="B25" s="47" t="s">
        <v>3008</v>
      </c>
      <c r="C25" s="261" t="s">
        <v>2936</v>
      </c>
      <c r="D25" s="56" t="s">
        <v>3009</v>
      </c>
      <c r="E25" s="42" t="s">
        <v>3010</v>
      </c>
      <c r="F25" s="42" t="s">
        <v>20</v>
      </c>
      <c r="G25" s="42">
        <v>54</v>
      </c>
      <c r="H25" s="42" t="s">
        <v>3011</v>
      </c>
      <c r="I25" s="55" t="s">
        <v>3012</v>
      </c>
      <c r="J25" s="53" t="s">
        <v>3012</v>
      </c>
      <c r="K25" s="261"/>
      <c r="L25" s="261"/>
      <c r="M25" s="261"/>
      <c r="N25" s="261"/>
      <c r="O25" s="60">
        <v>29.7</v>
      </c>
      <c r="P25" s="261">
        <v>10</v>
      </c>
      <c r="Q25" s="261"/>
      <c r="R25" s="261" t="s">
        <v>2944</v>
      </c>
      <c r="S25" s="261"/>
    </row>
    <row r="26" spans="2:19">
      <c r="B26" s="47" t="s">
        <v>3013</v>
      </c>
      <c r="C26" s="261" t="s">
        <v>2936</v>
      </c>
      <c r="D26" s="42" t="s">
        <v>3014</v>
      </c>
      <c r="E26" s="42" t="s">
        <v>3015</v>
      </c>
      <c r="F26" s="42" t="s">
        <v>20</v>
      </c>
      <c r="G26" s="42">
        <v>44</v>
      </c>
      <c r="H26" s="42" t="s">
        <v>3016</v>
      </c>
      <c r="I26" s="49"/>
      <c r="J26" s="48" t="s">
        <v>3017</v>
      </c>
      <c r="K26" s="261"/>
      <c r="L26" s="261"/>
      <c r="M26" s="261"/>
      <c r="N26" s="261"/>
      <c r="O26" s="48"/>
      <c r="P26" s="261">
        <v>10</v>
      </c>
      <c r="Q26" s="261"/>
      <c r="R26" s="261" t="s">
        <v>2944</v>
      </c>
      <c r="S26" s="261"/>
    </row>
    <row r="27" spans="2:19">
      <c r="B27" s="47" t="s">
        <v>3018</v>
      </c>
      <c r="C27" s="261" t="s">
        <v>2936</v>
      </c>
      <c r="E27" s="42" t="s">
        <v>3019</v>
      </c>
      <c r="F27" s="42" t="s">
        <v>20</v>
      </c>
      <c r="G27" s="42">
        <v>65</v>
      </c>
      <c r="H27" s="42" t="s">
        <v>3020</v>
      </c>
      <c r="I27" s="50" t="s">
        <v>3021</v>
      </c>
      <c r="J27" s="48" t="s">
        <v>3022</v>
      </c>
      <c r="K27" s="261"/>
      <c r="L27" s="261"/>
      <c r="M27" s="261"/>
      <c r="N27" s="261"/>
      <c r="O27" s="48">
        <v>25</v>
      </c>
      <c r="P27" s="261">
        <v>10</v>
      </c>
      <c r="Q27" s="261"/>
      <c r="R27" s="261" t="s">
        <v>2944</v>
      </c>
      <c r="S27" s="261"/>
    </row>
    <row r="28" spans="2:19">
      <c r="B28" s="47" t="s">
        <v>3023</v>
      </c>
      <c r="C28" s="261" t="s">
        <v>2936</v>
      </c>
      <c r="D28" s="42" t="s">
        <v>2937</v>
      </c>
      <c r="E28" s="42" t="s">
        <v>2951</v>
      </c>
      <c r="F28" s="42" t="s">
        <v>41</v>
      </c>
      <c r="G28" s="42">
        <v>52</v>
      </c>
      <c r="H28" s="42">
        <v>2070</v>
      </c>
      <c r="I28" s="48" t="s">
        <v>3024</v>
      </c>
      <c r="J28" s="48"/>
      <c r="K28" s="261"/>
      <c r="L28" s="261"/>
      <c r="M28" s="261"/>
      <c r="N28" s="261"/>
      <c r="O28" s="48">
        <v>21.299999999999997</v>
      </c>
      <c r="P28" s="261"/>
      <c r="Q28" s="261"/>
      <c r="R28" s="261" t="s">
        <v>2944</v>
      </c>
      <c r="S28" s="261"/>
    </row>
    <row r="29" spans="2:19">
      <c r="B29" s="47" t="s">
        <v>3025</v>
      </c>
      <c r="C29" s="261" t="s">
        <v>2936</v>
      </c>
      <c r="D29" s="42" t="s">
        <v>2937</v>
      </c>
      <c r="E29" s="42" t="s">
        <v>2946</v>
      </c>
      <c r="F29" s="42" t="s">
        <v>41</v>
      </c>
      <c r="G29" s="42">
        <v>45</v>
      </c>
      <c r="H29" s="42">
        <v>2328</v>
      </c>
      <c r="I29" s="48" t="s">
        <v>3026</v>
      </c>
      <c r="J29" s="48"/>
      <c r="K29" s="261"/>
      <c r="L29" s="261"/>
      <c r="M29" s="261"/>
      <c r="N29" s="261"/>
      <c r="O29" s="48">
        <v>22.5</v>
      </c>
      <c r="P29" s="261"/>
      <c r="Q29" s="261"/>
      <c r="R29" s="261" t="s">
        <v>2944</v>
      </c>
      <c r="S29" s="261"/>
    </row>
    <row r="30" spans="2:19">
      <c r="B30" s="47" t="s">
        <v>3027</v>
      </c>
      <c r="C30" s="261" t="s">
        <v>2936</v>
      </c>
      <c r="D30" s="42" t="s">
        <v>3028</v>
      </c>
      <c r="E30" s="42" t="s">
        <v>2946</v>
      </c>
      <c r="F30" s="42" t="s">
        <v>20</v>
      </c>
      <c r="G30" s="42">
        <v>63</v>
      </c>
      <c r="H30" s="42">
        <v>2075</v>
      </c>
      <c r="I30" s="48" t="s">
        <v>3029</v>
      </c>
      <c r="J30" s="48"/>
      <c r="K30" s="261"/>
      <c r="L30" s="261"/>
      <c r="M30" s="261"/>
      <c r="N30" s="261"/>
      <c r="O30" s="48">
        <v>21.599999999999998</v>
      </c>
      <c r="P30" s="261"/>
      <c r="Q30" s="261"/>
      <c r="R30" s="261" t="s">
        <v>2941</v>
      </c>
      <c r="S30" s="261">
        <v>102</v>
      </c>
    </row>
    <row r="31" spans="2:19">
      <c r="B31" s="47" t="s">
        <v>3030</v>
      </c>
      <c r="C31" s="261" t="s">
        <v>2936</v>
      </c>
      <c r="D31" s="42" t="s">
        <v>21</v>
      </c>
      <c r="E31" s="42" t="s">
        <v>2951</v>
      </c>
      <c r="F31" s="42" t="s">
        <v>41</v>
      </c>
      <c r="G31" s="42">
        <v>65</v>
      </c>
      <c r="H31" s="42">
        <v>2058</v>
      </c>
      <c r="I31" s="48" t="s">
        <v>3031</v>
      </c>
      <c r="J31" s="48"/>
      <c r="K31" s="261"/>
      <c r="L31" s="261"/>
      <c r="M31" s="261"/>
      <c r="N31" s="261"/>
      <c r="O31" s="48">
        <v>24</v>
      </c>
      <c r="P31" s="261"/>
      <c r="Q31" s="261"/>
      <c r="R31" s="261" t="s">
        <v>2944</v>
      </c>
      <c r="S31" s="261"/>
    </row>
    <row r="32" spans="2:19">
      <c r="B32" s="47" t="s">
        <v>3032</v>
      </c>
      <c r="C32" s="261" t="s">
        <v>2936</v>
      </c>
      <c r="D32" s="42" t="s">
        <v>2937</v>
      </c>
      <c r="E32" s="42" t="s">
        <v>2938</v>
      </c>
      <c r="F32" s="42" t="s">
        <v>20</v>
      </c>
      <c r="G32" s="42">
        <v>68</v>
      </c>
      <c r="H32" s="42">
        <v>2097</v>
      </c>
      <c r="I32" s="48" t="s">
        <v>3033</v>
      </c>
      <c r="J32" s="48"/>
      <c r="K32" s="261"/>
      <c r="L32" s="261"/>
      <c r="M32" s="261"/>
      <c r="N32" s="261"/>
      <c r="O32" s="48">
        <v>19.5</v>
      </c>
      <c r="P32" s="261"/>
      <c r="Q32" s="261"/>
      <c r="R32" s="261" t="s">
        <v>2941</v>
      </c>
      <c r="S32" s="261">
        <v>75.8</v>
      </c>
    </row>
    <row r="33" spans="2:19">
      <c r="B33" s="47" t="s">
        <v>3034</v>
      </c>
      <c r="C33" s="261" t="s">
        <v>2936</v>
      </c>
      <c r="D33" s="42" t="s">
        <v>2937</v>
      </c>
      <c r="E33" s="42" t="s">
        <v>2951</v>
      </c>
      <c r="F33" s="42" t="s">
        <v>41</v>
      </c>
      <c r="G33" s="42">
        <v>72</v>
      </c>
      <c r="H33" s="42">
        <v>2162</v>
      </c>
      <c r="I33" s="48" t="s">
        <v>3035</v>
      </c>
      <c r="J33" s="48" t="s">
        <v>3035</v>
      </c>
      <c r="K33" s="261"/>
      <c r="L33" s="261"/>
      <c r="M33" s="261"/>
      <c r="N33" s="261"/>
      <c r="O33" s="48">
        <v>34.44</v>
      </c>
      <c r="P33" s="261">
        <v>10</v>
      </c>
      <c r="Q33" s="261"/>
      <c r="R33" s="261" t="s">
        <v>2941</v>
      </c>
      <c r="S33" s="261">
        <v>106</v>
      </c>
    </row>
    <row r="34" spans="2:19">
      <c r="B34" s="47" t="s">
        <v>3036</v>
      </c>
      <c r="C34" s="261" t="s">
        <v>2936</v>
      </c>
      <c r="D34" s="42" t="s">
        <v>2937</v>
      </c>
      <c r="E34" s="42" t="s">
        <v>273</v>
      </c>
      <c r="F34" s="42" t="s">
        <v>41</v>
      </c>
      <c r="G34" s="42">
        <v>65</v>
      </c>
      <c r="H34" s="42">
        <v>2318</v>
      </c>
      <c r="I34" s="48" t="s">
        <v>3037</v>
      </c>
      <c r="J34" s="48" t="s">
        <v>3037</v>
      </c>
      <c r="K34" s="261"/>
      <c r="L34" s="261"/>
      <c r="M34" s="261"/>
      <c r="N34" s="261"/>
      <c r="O34" s="48">
        <v>32.76</v>
      </c>
      <c r="P34" s="261">
        <v>10</v>
      </c>
      <c r="Q34" s="261"/>
      <c r="R34" s="261" t="s">
        <v>2941</v>
      </c>
      <c r="S34" s="261">
        <v>68.2</v>
      </c>
    </row>
    <row r="35" spans="2:19">
      <c r="B35" s="47" t="s">
        <v>3038</v>
      </c>
      <c r="C35" s="261" t="s">
        <v>2936</v>
      </c>
      <c r="D35" s="42" t="s">
        <v>2937</v>
      </c>
      <c r="E35" s="42" t="s">
        <v>2938</v>
      </c>
      <c r="F35" s="42" t="s">
        <v>41</v>
      </c>
      <c r="G35" s="42">
        <v>71</v>
      </c>
      <c r="H35" s="42">
        <v>2100</v>
      </c>
      <c r="I35" s="48" t="s">
        <v>3039</v>
      </c>
      <c r="J35" s="48" t="s">
        <v>3039</v>
      </c>
      <c r="K35" s="261"/>
      <c r="L35" s="261"/>
      <c r="M35" s="261"/>
      <c r="N35" s="261"/>
      <c r="O35" s="48">
        <v>31.92</v>
      </c>
      <c r="P35" s="261">
        <v>10</v>
      </c>
      <c r="Q35" s="261"/>
      <c r="R35" s="261" t="s">
        <v>2944</v>
      </c>
      <c r="S35" s="261"/>
    </row>
    <row r="36" spans="2:19">
      <c r="B36" s="47" t="s">
        <v>3040</v>
      </c>
      <c r="C36" s="261" t="s">
        <v>2936</v>
      </c>
      <c r="D36" s="42" t="s">
        <v>2937</v>
      </c>
      <c r="E36" s="42" t="s">
        <v>2938</v>
      </c>
      <c r="F36" s="42" t="s">
        <v>20</v>
      </c>
      <c r="G36" s="42">
        <v>79</v>
      </c>
      <c r="H36" s="42">
        <v>2119</v>
      </c>
      <c r="I36" s="48" t="s">
        <v>3041</v>
      </c>
      <c r="J36" s="48"/>
      <c r="K36" s="261"/>
      <c r="L36" s="261"/>
      <c r="M36" s="261"/>
      <c r="N36" s="261"/>
      <c r="O36" s="48">
        <v>22.5</v>
      </c>
      <c r="P36" s="261"/>
      <c r="Q36" s="261"/>
      <c r="R36" s="261" t="s">
        <v>2944</v>
      </c>
      <c r="S36" s="261"/>
    </row>
    <row r="37" spans="2:19">
      <c r="B37" s="47" t="s">
        <v>3042</v>
      </c>
      <c r="C37" s="261" t="s">
        <v>2936</v>
      </c>
      <c r="D37" s="42" t="s">
        <v>3043</v>
      </c>
      <c r="E37" s="42" t="s">
        <v>2951</v>
      </c>
      <c r="F37" s="42" t="s">
        <v>20</v>
      </c>
      <c r="G37" s="42">
        <v>64</v>
      </c>
      <c r="H37" s="42">
        <v>2083</v>
      </c>
      <c r="I37" s="48" t="s">
        <v>3044</v>
      </c>
      <c r="J37" s="48" t="s">
        <v>3044</v>
      </c>
      <c r="K37" s="261"/>
      <c r="L37" s="261"/>
      <c r="M37" s="261"/>
      <c r="N37" s="261"/>
      <c r="O37" s="48">
        <v>40.991999999999997</v>
      </c>
      <c r="P37" s="261">
        <v>10</v>
      </c>
      <c r="Q37" s="261"/>
      <c r="R37" s="261" t="s">
        <v>2941</v>
      </c>
      <c r="S37" s="261">
        <v>104</v>
      </c>
    </row>
    <row r="38" spans="2:19">
      <c r="B38" s="47" t="s">
        <v>3045</v>
      </c>
      <c r="C38" s="261" t="s">
        <v>2936</v>
      </c>
      <c r="D38" s="42" t="s">
        <v>2937</v>
      </c>
      <c r="E38" s="42" t="s">
        <v>2938</v>
      </c>
      <c r="F38" s="42" t="s">
        <v>20</v>
      </c>
      <c r="G38" s="42">
        <v>75</v>
      </c>
      <c r="H38" s="42">
        <v>2414</v>
      </c>
      <c r="I38" s="48" t="s">
        <v>3046</v>
      </c>
      <c r="J38" s="48" t="s">
        <v>3046</v>
      </c>
      <c r="K38" s="261"/>
      <c r="L38" s="261"/>
      <c r="M38" s="261"/>
      <c r="N38" s="261"/>
      <c r="O38" s="48">
        <v>39.06</v>
      </c>
      <c r="P38" s="261">
        <v>10</v>
      </c>
      <c r="Q38" s="261"/>
      <c r="R38" s="261" t="s">
        <v>2944</v>
      </c>
      <c r="S38" s="261"/>
    </row>
    <row r="39" spans="2:19">
      <c r="B39" s="47" t="s">
        <v>3047</v>
      </c>
      <c r="C39" s="261" t="s">
        <v>2936</v>
      </c>
      <c r="D39" s="42" t="s">
        <v>3043</v>
      </c>
      <c r="E39" s="42" t="s">
        <v>2946</v>
      </c>
      <c r="F39" s="42" t="s">
        <v>20</v>
      </c>
      <c r="G39" s="42">
        <v>70</v>
      </c>
      <c r="H39" s="42">
        <v>2156</v>
      </c>
      <c r="I39" s="48" t="s">
        <v>3048</v>
      </c>
      <c r="J39" s="48"/>
      <c r="K39" s="261"/>
      <c r="L39" s="261"/>
      <c r="M39" s="261"/>
      <c r="N39" s="261"/>
      <c r="O39" s="48">
        <v>18</v>
      </c>
      <c r="P39" s="261"/>
      <c r="Q39" s="261"/>
      <c r="R39" s="261" t="s">
        <v>2941</v>
      </c>
      <c r="S39" s="261">
        <v>104</v>
      </c>
    </row>
    <row r="40" spans="2:19">
      <c r="B40" s="47" t="s">
        <v>3049</v>
      </c>
      <c r="C40" s="261" t="s">
        <v>2936</v>
      </c>
      <c r="D40" s="42" t="s">
        <v>2937</v>
      </c>
      <c r="E40" s="42" t="s">
        <v>2938</v>
      </c>
      <c r="F40" s="42" t="s">
        <v>41</v>
      </c>
      <c r="G40" s="42">
        <v>60</v>
      </c>
      <c r="H40" s="42">
        <v>2030</v>
      </c>
      <c r="I40" s="48" t="s">
        <v>3050</v>
      </c>
      <c r="J40" s="48"/>
      <c r="K40" s="261"/>
      <c r="L40" s="261"/>
      <c r="M40" s="261"/>
      <c r="N40" s="261"/>
      <c r="O40" s="48">
        <v>24</v>
      </c>
      <c r="P40" s="261"/>
      <c r="Q40" s="261"/>
      <c r="R40" s="261" t="s">
        <v>2941</v>
      </c>
      <c r="S40" s="261">
        <v>104</v>
      </c>
    </row>
    <row r="41" spans="2:19">
      <c r="B41" s="47" t="s">
        <v>3051</v>
      </c>
      <c r="C41" s="261" t="s">
        <v>2936</v>
      </c>
      <c r="D41" s="42" t="s">
        <v>2937</v>
      </c>
      <c r="E41" s="42" t="s">
        <v>2951</v>
      </c>
      <c r="F41" s="42" t="s">
        <v>41</v>
      </c>
      <c r="G41" s="42">
        <v>54</v>
      </c>
      <c r="H41" s="42">
        <v>2124</v>
      </c>
      <c r="I41" s="48" t="s">
        <v>3052</v>
      </c>
      <c r="J41" s="48"/>
      <c r="K41" s="261"/>
      <c r="L41" s="261"/>
      <c r="M41" s="261"/>
      <c r="N41" s="261"/>
      <c r="O41" s="48">
        <v>21</v>
      </c>
      <c r="P41" s="261"/>
      <c r="Q41" s="261"/>
      <c r="R41" s="261" t="s">
        <v>2941</v>
      </c>
      <c r="S41" s="261">
        <v>73.2</v>
      </c>
    </row>
    <row r="42" spans="2:19">
      <c r="B42" s="47" t="s">
        <v>3053</v>
      </c>
      <c r="C42" s="261" t="s">
        <v>2936</v>
      </c>
      <c r="D42" s="42" t="s">
        <v>3054</v>
      </c>
      <c r="E42" s="42" t="s">
        <v>2938</v>
      </c>
      <c r="F42" s="42" t="s">
        <v>20</v>
      </c>
      <c r="G42" s="42">
        <v>72</v>
      </c>
      <c r="H42" s="42">
        <v>2403</v>
      </c>
      <c r="I42" s="48" t="s">
        <v>3055</v>
      </c>
      <c r="J42" s="48" t="s">
        <v>3055</v>
      </c>
      <c r="K42" s="261"/>
      <c r="L42" s="261"/>
      <c r="M42" s="261"/>
      <c r="N42" s="261"/>
      <c r="O42" s="52">
        <v>15.708</v>
      </c>
      <c r="P42" s="261">
        <v>10</v>
      </c>
      <c r="Q42" s="261"/>
      <c r="R42" s="261" t="s">
        <v>2944</v>
      </c>
      <c r="S42" s="261"/>
    </row>
    <row r="43" spans="2:19">
      <c r="B43" s="47" t="s">
        <v>3056</v>
      </c>
      <c r="C43" s="261" t="s">
        <v>2936</v>
      </c>
      <c r="D43" s="42" t="s">
        <v>21</v>
      </c>
      <c r="E43" s="42" t="s">
        <v>2938</v>
      </c>
      <c r="F43" s="42" t="s">
        <v>20</v>
      </c>
      <c r="G43" s="42">
        <v>39</v>
      </c>
      <c r="H43" s="42">
        <v>2032</v>
      </c>
      <c r="I43" s="48" t="s">
        <v>3057</v>
      </c>
      <c r="J43" s="48" t="s">
        <v>3057</v>
      </c>
      <c r="K43" s="261"/>
      <c r="L43" s="261"/>
      <c r="M43" s="261"/>
      <c r="N43" s="261"/>
      <c r="O43" s="52">
        <v>21.588000000000001</v>
      </c>
      <c r="P43" s="261">
        <v>10</v>
      </c>
      <c r="Q43" s="261"/>
      <c r="R43" s="261" t="s">
        <v>2944</v>
      </c>
      <c r="S43" s="261"/>
    </row>
    <row r="44" spans="2:19">
      <c r="B44" s="47" t="s">
        <v>3058</v>
      </c>
      <c r="C44" s="261" t="s">
        <v>2936</v>
      </c>
      <c r="D44" s="42" t="s">
        <v>2937</v>
      </c>
      <c r="E44" s="42" t="s">
        <v>2938</v>
      </c>
      <c r="F44" s="42" t="s">
        <v>41</v>
      </c>
      <c r="G44" s="42">
        <v>46</v>
      </c>
      <c r="H44" s="42">
        <v>2280</v>
      </c>
      <c r="I44" s="48" t="s">
        <v>3059</v>
      </c>
      <c r="J44" s="48" t="s">
        <v>3059</v>
      </c>
      <c r="K44" s="261"/>
      <c r="L44" s="261"/>
      <c r="M44" s="261"/>
      <c r="N44" s="261"/>
      <c r="O44" s="52">
        <v>19.404</v>
      </c>
      <c r="P44" s="261">
        <v>10</v>
      </c>
      <c r="Q44" s="261"/>
      <c r="R44" s="261" t="s">
        <v>2941</v>
      </c>
      <c r="S44" s="261">
        <v>73.2</v>
      </c>
    </row>
    <row r="45" spans="2:19">
      <c r="B45" s="47" t="s">
        <v>3060</v>
      </c>
      <c r="C45" s="261" t="s">
        <v>2936</v>
      </c>
      <c r="D45" s="42" t="s">
        <v>265</v>
      </c>
      <c r="E45" s="42" t="s">
        <v>2946</v>
      </c>
      <c r="F45" s="42" t="s">
        <v>20</v>
      </c>
      <c r="G45" s="42">
        <v>67</v>
      </c>
      <c r="H45" s="42">
        <v>2014</v>
      </c>
      <c r="I45" s="48" t="s">
        <v>3061</v>
      </c>
      <c r="J45" s="48" t="s">
        <v>3061</v>
      </c>
      <c r="K45" s="261"/>
      <c r="L45" s="261"/>
      <c r="M45" s="261"/>
      <c r="N45" s="261"/>
      <c r="O45" s="52">
        <v>17.22</v>
      </c>
      <c r="P45" s="261">
        <v>10</v>
      </c>
      <c r="Q45" s="261"/>
      <c r="R45" s="261" t="s">
        <v>2944</v>
      </c>
      <c r="S45" s="261"/>
    </row>
    <row r="46" spans="2:19">
      <c r="B46" s="47" t="s">
        <v>3062</v>
      </c>
      <c r="C46" s="261" t="s">
        <v>2936</v>
      </c>
      <c r="D46" s="42" t="s">
        <v>3063</v>
      </c>
      <c r="E46" s="42" t="s">
        <v>2938</v>
      </c>
      <c r="F46" s="42" t="s">
        <v>20</v>
      </c>
      <c r="G46" s="42">
        <v>57</v>
      </c>
      <c r="H46" s="42">
        <v>2315</v>
      </c>
      <c r="I46" s="48" t="s">
        <v>3064</v>
      </c>
      <c r="J46" s="48" t="s">
        <v>3064</v>
      </c>
      <c r="K46" s="261"/>
      <c r="L46" s="261"/>
      <c r="M46" s="261"/>
      <c r="N46" s="261"/>
      <c r="O46" s="52">
        <v>23.520000000000003</v>
      </c>
      <c r="P46" s="261">
        <v>10</v>
      </c>
      <c r="Q46" s="261"/>
      <c r="R46" s="261" t="s">
        <v>2941</v>
      </c>
      <c r="S46" s="261">
        <v>120</v>
      </c>
    </row>
    <row r="47" spans="2:19">
      <c r="B47" s="47" t="s">
        <v>3065</v>
      </c>
      <c r="C47" s="261" t="s">
        <v>2936</v>
      </c>
      <c r="D47" s="42" t="s">
        <v>2937</v>
      </c>
      <c r="E47" s="42" t="s">
        <v>2951</v>
      </c>
      <c r="F47" s="42" t="s">
        <v>20</v>
      </c>
      <c r="G47" s="42">
        <v>46</v>
      </c>
      <c r="H47" s="42">
        <v>2164</v>
      </c>
      <c r="I47" s="48" t="s">
        <v>3066</v>
      </c>
      <c r="J47" s="48" t="s">
        <v>3066</v>
      </c>
      <c r="K47" s="261"/>
      <c r="L47" s="261"/>
      <c r="M47" s="261"/>
      <c r="N47" s="261"/>
      <c r="O47" s="52">
        <v>24.36</v>
      </c>
      <c r="P47" s="261">
        <v>10</v>
      </c>
      <c r="Q47" s="261"/>
      <c r="R47" s="261" t="s">
        <v>2941</v>
      </c>
      <c r="S47" s="261">
        <v>99.6</v>
      </c>
    </row>
    <row r="48" spans="2:19">
      <c r="B48" s="47" t="s">
        <v>3067</v>
      </c>
      <c r="C48" s="261" t="s">
        <v>2936</v>
      </c>
      <c r="D48" s="42" t="s">
        <v>3028</v>
      </c>
      <c r="E48" s="42" t="s">
        <v>2946</v>
      </c>
      <c r="F48" s="42" t="s">
        <v>20</v>
      </c>
      <c r="G48" s="42">
        <v>61</v>
      </c>
      <c r="H48" s="42">
        <v>2352</v>
      </c>
      <c r="I48" s="48" t="s">
        <v>3068</v>
      </c>
      <c r="J48" s="48" t="s">
        <v>3068</v>
      </c>
      <c r="K48" s="261"/>
      <c r="L48" s="261"/>
      <c r="M48" s="261"/>
      <c r="N48" s="261"/>
      <c r="O48" s="52">
        <v>25.116</v>
      </c>
      <c r="P48" s="261">
        <v>10</v>
      </c>
      <c r="Q48" s="261"/>
      <c r="R48" s="261" t="s">
        <v>2944</v>
      </c>
      <c r="S48" s="261"/>
    </row>
    <row r="49" spans="2:19">
      <c r="B49" s="47" t="s">
        <v>3069</v>
      </c>
      <c r="C49" s="261" t="s">
        <v>2936</v>
      </c>
      <c r="D49" s="42" t="s">
        <v>3054</v>
      </c>
      <c r="E49" s="42" t="s">
        <v>2938</v>
      </c>
      <c r="F49" s="42" t="s">
        <v>20</v>
      </c>
      <c r="G49" s="42">
        <v>69</v>
      </c>
      <c r="H49" s="42" t="s">
        <v>3070</v>
      </c>
      <c r="I49" s="48" t="s">
        <v>3071</v>
      </c>
      <c r="J49" s="48" t="s">
        <v>3071</v>
      </c>
      <c r="K49" s="261"/>
      <c r="L49" s="261"/>
      <c r="M49" s="261"/>
      <c r="N49" s="261"/>
      <c r="O49" s="52">
        <v>26.292000000000002</v>
      </c>
      <c r="P49" s="261">
        <v>10</v>
      </c>
      <c r="Q49" s="261"/>
      <c r="R49" s="261" t="s">
        <v>2944</v>
      </c>
      <c r="S49" s="261"/>
    </row>
    <row r="50" spans="2:19">
      <c r="B50" s="47" t="s">
        <v>3072</v>
      </c>
      <c r="C50" s="261" t="s">
        <v>2936</v>
      </c>
      <c r="D50" s="42" t="s">
        <v>21</v>
      </c>
      <c r="E50" s="42" t="s">
        <v>2951</v>
      </c>
      <c r="F50" s="42" t="s">
        <v>20</v>
      </c>
      <c r="G50" s="42">
        <v>78</v>
      </c>
      <c r="H50" s="42">
        <v>2029</v>
      </c>
      <c r="I50" s="48" t="s">
        <v>3073</v>
      </c>
      <c r="J50" s="48" t="s">
        <v>3073</v>
      </c>
      <c r="K50" s="261"/>
      <c r="L50" s="261"/>
      <c r="M50" s="261"/>
      <c r="N50" s="261"/>
      <c r="O50" s="52">
        <v>26.628</v>
      </c>
      <c r="P50" s="261">
        <v>10</v>
      </c>
      <c r="Q50" s="261"/>
      <c r="R50" s="261" t="s">
        <v>2941</v>
      </c>
      <c r="S50" s="261">
        <v>26.8</v>
      </c>
    </row>
    <row r="51" spans="2:19">
      <c r="B51" s="47" t="s">
        <v>3074</v>
      </c>
      <c r="C51" s="261" t="s">
        <v>2936</v>
      </c>
      <c r="D51" s="42" t="s">
        <v>2937</v>
      </c>
      <c r="E51" s="42" t="s">
        <v>2946</v>
      </c>
      <c r="F51" s="42" t="s">
        <v>20</v>
      </c>
      <c r="G51" s="42">
        <v>86</v>
      </c>
      <c r="H51" s="42">
        <v>2366</v>
      </c>
      <c r="I51" s="48" t="s">
        <v>3075</v>
      </c>
      <c r="J51" s="48" t="s">
        <v>3075</v>
      </c>
      <c r="K51" s="261"/>
      <c r="L51" s="261"/>
      <c r="M51" s="261"/>
      <c r="N51" s="261"/>
      <c r="O51" s="52">
        <v>32.171999999999997</v>
      </c>
      <c r="P51" s="261">
        <v>10</v>
      </c>
      <c r="Q51" s="261"/>
      <c r="R51" s="261" t="s">
        <v>2944</v>
      </c>
      <c r="S51" s="261"/>
    </row>
    <row r="52" spans="2:19">
      <c r="B52" s="47" t="s">
        <v>3076</v>
      </c>
      <c r="C52" s="261" t="s">
        <v>2936</v>
      </c>
      <c r="D52" s="42" t="s">
        <v>3043</v>
      </c>
      <c r="E52" s="42" t="s">
        <v>2951</v>
      </c>
      <c r="F52" s="42" t="s">
        <v>20</v>
      </c>
      <c r="G52" s="42">
        <v>66</v>
      </c>
      <c r="H52" s="42">
        <v>1828</v>
      </c>
      <c r="I52" s="48" t="s">
        <v>3077</v>
      </c>
      <c r="J52" s="48" t="s">
        <v>3077</v>
      </c>
      <c r="K52" s="261"/>
      <c r="L52" s="261"/>
      <c r="M52" s="261"/>
      <c r="N52" s="261"/>
      <c r="O52" s="52">
        <v>32.171999999999997</v>
      </c>
      <c r="P52" s="261">
        <v>10</v>
      </c>
      <c r="Q52" s="261"/>
      <c r="R52" s="261" t="s">
        <v>2941</v>
      </c>
      <c r="S52" s="261">
        <v>108</v>
      </c>
    </row>
    <row r="53" spans="2:19">
      <c r="B53" s="47" t="s">
        <v>3078</v>
      </c>
      <c r="C53" s="261" t="s">
        <v>2936</v>
      </c>
      <c r="D53" s="42" t="s">
        <v>2937</v>
      </c>
      <c r="E53" s="42" t="s">
        <v>2938</v>
      </c>
      <c r="F53" s="42" t="s">
        <v>20</v>
      </c>
      <c r="G53" s="42">
        <v>58</v>
      </c>
      <c r="H53" s="42">
        <v>2327</v>
      </c>
      <c r="I53" s="48" t="s">
        <v>3079</v>
      </c>
      <c r="J53" s="48" t="s">
        <v>3079</v>
      </c>
      <c r="K53" s="261"/>
      <c r="L53" s="261"/>
      <c r="M53" s="261"/>
      <c r="N53" s="261"/>
      <c r="O53" s="52">
        <v>32.256</v>
      </c>
      <c r="P53" s="261">
        <v>10</v>
      </c>
      <c r="Q53" s="261"/>
      <c r="R53" s="261" t="s">
        <v>2944</v>
      </c>
      <c r="S53" s="261"/>
    </row>
    <row r="54" spans="2:19">
      <c r="B54" s="47" t="s">
        <v>3080</v>
      </c>
      <c r="C54" s="261" t="s">
        <v>2936</v>
      </c>
      <c r="D54" s="42" t="s">
        <v>2937</v>
      </c>
      <c r="E54" s="42" t="s">
        <v>2946</v>
      </c>
      <c r="F54" s="42" t="s">
        <v>20</v>
      </c>
      <c r="G54" s="42">
        <v>60</v>
      </c>
      <c r="H54" s="42">
        <v>2034</v>
      </c>
      <c r="I54" s="48" t="s">
        <v>3081</v>
      </c>
      <c r="J54" s="48" t="s">
        <v>3081</v>
      </c>
      <c r="K54" s="261"/>
      <c r="L54" s="261"/>
      <c r="M54" s="261"/>
      <c r="N54" s="261"/>
      <c r="O54" s="52">
        <v>33.684000000000005</v>
      </c>
      <c r="P54" s="261">
        <v>10</v>
      </c>
      <c r="Q54" s="261"/>
      <c r="R54" s="261" t="s">
        <v>2944</v>
      </c>
      <c r="S54" s="261"/>
    </row>
    <row r="55" spans="2:19">
      <c r="B55" s="47" t="s">
        <v>3082</v>
      </c>
      <c r="C55" s="261" t="s">
        <v>2936</v>
      </c>
      <c r="D55" s="42" t="s">
        <v>2937</v>
      </c>
      <c r="E55" s="42" t="s">
        <v>3002</v>
      </c>
      <c r="F55" s="42" t="s">
        <v>3083</v>
      </c>
      <c r="G55" s="42">
        <v>78</v>
      </c>
      <c r="H55" s="42">
        <v>2286</v>
      </c>
      <c r="I55" s="48" t="s">
        <v>3084</v>
      </c>
      <c r="J55" s="48" t="s">
        <v>3084</v>
      </c>
      <c r="K55" s="261"/>
      <c r="L55" s="261"/>
      <c r="M55" s="261"/>
      <c r="N55" s="261"/>
      <c r="O55" s="52">
        <v>33.936</v>
      </c>
      <c r="P55" s="261">
        <v>10</v>
      </c>
      <c r="Q55" s="261"/>
      <c r="R55" s="261" t="s">
        <v>2941</v>
      </c>
      <c r="S55" s="261">
        <v>106</v>
      </c>
    </row>
    <row r="56" spans="2:19">
      <c r="B56" s="47" t="s">
        <v>3085</v>
      </c>
      <c r="C56" s="261" t="s">
        <v>2936</v>
      </c>
      <c r="D56" s="42" t="s">
        <v>2937</v>
      </c>
      <c r="E56" s="42" t="s">
        <v>2951</v>
      </c>
      <c r="F56" s="42" t="s">
        <v>41</v>
      </c>
      <c r="G56" s="42">
        <v>62</v>
      </c>
      <c r="H56" s="42">
        <v>2303</v>
      </c>
      <c r="I56" s="48" t="s">
        <v>3086</v>
      </c>
      <c r="J56" s="48" t="s">
        <v>3086</v>
      </c>
      <c r="K56" s="261"/>
      <c r="L56" s="261"/>
      <c r="M56" s="261"/>
      <c r="N56" s="261"/>
      <c r="O56" s="52">
        <v>35.363999999999997</v>
      </c>
      <c r="P56" s="261">
        <v>10</v>
      </c>
      <c r="Q56" s="261"/>
      <c r="R56" s="261" t="s">
        <v>2941</v>
      </c>
      <c r="S56" s="261">
        <v>116</v>
      </c>
    </row>
    <row r="57" spans="2:19">
      <c r="B57" s="47" t="s">
        <v>3087</v>
      </c>
      <c r="C57" s="261" t="s">
        <v>2936</v>
      </c>
      <c r="D57" s="42" t="s">
        <v>3043</v>
      </c>
      <c r="E57" s="42" t="s">
        <v>3088</v>
      </c>
      <c r="F57" s="42" t="s">
        <v>20</v>
      </c>
      <c r="G57" s="42">
        <v>69</v>
      </c>
      <c r="H57" s="42">
        <v>2116</v>
      </c>
      <c r="I57" s="48" t="s">
        <v>3089</v>
      </c>
      <c r="J57" s="48" t="s">
        <v>3089</v>
      </c>
      <c r="K57" s="261"/>
      <c r="L57" s="261"/>
      <c r="M57" s="261"/>
      <c r="N57" s="261"/>
      <c r="O57" s="48">
        <v>30</v>
      </c>
      <c r="P57" s="261">
        <v>10</v>
      </c>
      <c r="Q57" s="261"/>
      <c r="R57" s="261" t="s">
        <v>2941</v>
      </c>
      <c r="S57" s="261">
        <v>73.2</v>
      </c>
    </row>
    <row r="58" spans="2:19">
      <c r="B58" s="47" t="s">
        <v>3090</v>
      </c>
      <c r="C58" s="261" t="s">
        <v>2936</v>
      </c>
      <c r="D58" s="42" t="s">
        <v>2937</v>
      </c>
      <c r="E58" s="42" t="s">
        <v>2946</v>
      </c>
      <c r="F58" s="42" t="s">
        <v>41</v>
      </c>
      <c r="G58" s="42">
        <v>66</v>
      </c>
      <c r="H58" s="42">
        <v>2330</v>
      </c>
      <c r="I58" s="48" t="s">
        <v>3091</v>
      </c>
      <c r="J58" s="48" t="s">
        <v>3091</v>
      </c>
      <c r="K58" s="261"/>
      <c r="L58" s="261"/>
      <c r="M58" s="261"/>
      <c r="N58" s="261"/>
      <c r="O58" s="48">
        <v>30</v>
      </c>
      <c r="P58" s="261">
        <v>10</v>
      </c>
      <c r="Q58" s="261"/>
      <c r="R58" s="261" t="s">
        <v>2944</v>
      </c>
      <c r="S58" s="261"/>
    </row>
    <row r="59" spans="2:19">
      <c r="B59" s="47" t="s">
        <v>3092</v>
      </c>
      <c r="C59" s="261" t="s">
        <v>2936</v>
      </c>
      <c r="D59" s="42" t="s">
        <v>2937</v>
      </c>
      <c r="E59" s="42" t="s">
        <v>2938</v>
      </c>
      <c r="F59" s="42" t="s">
        <v>20</v>
      </c>
      <c r="G59" s="42">
        <v>74</v>
      </c>
      <c r="H59" s="42">
        <v>2117</v>
      </c>
      <c r="I59" s="48" t="s">
        <v>3093</v>
      </c>
      <c r="J59" s="48" t="s">
        <v>3093</v>
      </c>
      <c r="K59" s="261"/>
      <c r="L59" s="261"/>
      <c r="M59" s="261"/>
      <c r="N59" s="261"/>
      <c r="O59" s="48">
        <v>30</v>
      </c>
      <c r="P59" s="261">
        <v>10</v>
      </c>
      <c r="Q59" s="261"/>
      <c r="R59" s="261" t="s">
        <v>2941</v>
      </c>
      <c r="S59" s="261">
        <v>106</v>
      </c>
    </row>
    <row r="60" spans="2:19">
      <c r="B60" s="47" t="s">
        <v>3094</v>
      </c>
      <c r="C60" s="261" t="s">
        <v>2936</v>
      </c>
      <c r="D60" s="42" t="s">
        <v>2937</v>
      </c>
      <c r="E60" s="42" t="s">
        <v>2951</v>
      </c>
      <c r="F60" s="42" t="s">
        <v>41</v>
      </c>
      <c r="G60" s="42">
        <v>66</v>
      </c>
      <c r="H60" s="42">
        <v>2138</v>
      </c>
      <c r="I60" s="48" t="s">
        <v>3095</v>
      </c>
      <c r="J60" s="48"/>
      <c r="K60" s="261"/>
      <c r="L60" s="261"/>
      <c r="M60" s="261"/>
      <c r="N60" s="261"/>
      <c r="O60" s="48">
        <v>30</v>
      </c>
      <c r="P60" s="261"/>
      <c r="Q60" s="261"/>
      <c r="R60" s="261" t="s">
        <v>2941</v>
      </c>
      <c r="S60" s="261">
        <v>97.8</v>
      </c>
    </row>
    <row r="61" spans="2:19">
      <c r="B61" s="47" t="s">
        <v>3096</v>
      </c>
      <c r="C61" s="261" t="s">
        <v>2936</v>
      </c>
      <c r="D61" s="42" t="s">
        <v>3097</v>
      </c>
      <c r="E61" s="42" t="s">
        <v>2938</v>
      </c>
      <c r="F61" s="42" t="s">
        <v>41</v>
      </c>
      <c r="G61" s="42">
        <v>70</v>
      </c>
      <c r="H61" s="42">
        <v>2019</v>
      </c>
      <c r="I61" s="48" t="s">
        <v>3098</v>
      </c>
      <c r="J61" s="48" t="s">
        <v>3098</v>
      </c>
      <c r="K61" s="261"/>
      <c r="L61" s="261"/>
      <c r="M61" s="261"/>
      <c r="N61" s="261"/>
      <c r="O61" s="48">
        <v>30</v>
      </c>
      <c r="P61" s="261">
        <v>10</v>
      </c>
      <c r="Q61" s="261"/>
      <c r="R61" s="261" t="s">
        <v>2944</v>
      </c>
      <c r="S61" s="261"/>
    </row>
    <row r="62" spans="2:19">
      <c r="B62" s="47" t="s">
        <v>3099</v>
      </c>
      <c r="C62" s="261" t="s">
        <v>2936</v>
      </c>
      <c r="D62" s="42" t="s">
        <v>3043</v>
      </c>
      <c r="E62" s="42" t="s">
        <v>2946</v>
      </c>
      <c r="F62" s="42" t="s">
        <v>20</v>
      </c>
      <c r="G62" s="42">
        <v>58</v>
      </c>
      <c r="H62" s="42">
        <v>2181</v>
      </c>
      <c r="I62" s="48" t="s">
        <v>3100</v>
      </c>
      <c r="J62" s="48" t="s">
        <v>3100</v>
      </c>
      <c r="K62" s="261"/>
      <c r="L62" s="261"/>
      <c r="M62" s="261"/>
      <c r="N62" s="261"/>
      <c r="O62" s="48">
        <v>30</v>
      </c>
      <c r="P62" s="261">
        <v>10</v>
      </c>
      <c r="Q62" s="261"/>
      <c r="R62" s="261" t="s">
        <v>2941</v>
      </c>
      <c r="S62" s="261">
        <v>33.4</v>
      </c>
    </row>
    <row r="63" spans="2:19">
      <c r="B63" s="47" t="s">
        <v>3101</v>
      </c>
      <c r="C63" s="261" t="s">
        <v>2936</v>
      </c>
      <c r="D63" s="42" t="s">
        <v>2937</v>
      </c>
      <c r="E63" s="42" t="s">
        <v>273</v>
      </c>
      <c r="F63" s="42" t="s">
        <v>41</v>
      </c>
      <c r="G63" s="42">
        <v>64</v>
      </c>
      <c r="H63" s="42">
        <v>2143</v>
      </c>
      <c r="I63" s="48" t="s">
        <v>3102</v>
      </c>
      <c r="J63" s="48" t="s">
        <v>3102</v>
      </c>
      <c r="K63" s="261"/>
      <c r="L63" s="261"/>
      <c r="M63" s="261"/>
      <c r="N63" s="261"/>
      <c r="O63" s="48">
        <v>30</v>
      </c>
      <c r="P63" s="261">
        <v>10</v>
      </c>
      <c r="Q63" s="261"/>
      <c r="R63" s="261" t="s">
        <v>2941</v>
      </c>
      <c r="S63" s="261">
        <v>114</v>
      </c>
    </row>
    <row r="64" spans="2:19">
      <c r="B64" s="47" t="s">
        <v>3103</v>
      </c>
      <c r="C64" s="261" t="s">
        <v>2936</v>
      </c>
      <c r="D64" s="42" t="s">
        <v>2937</v>
      </c>
      <c r="E64" s="42" t="s">
        <v>2951</v>
      </c>
      <c r="F64" s="42" t="s">
        <v>41</v>
      </c>
      <c r="G64" s="42">
        <v>70</v>
      </c>
      <c r="H64" s="42">
        <v>2171</v>
      </c>
      <c r="I64" s="48" t="s">
        <v>3104</v>
      </c>
      <c r="J64" s="48"/>
      <c r="K64" s="261"/>
      <c r="L64" s="261"/>
      <c r="M64" s="261"/>
      <c r="N64" s="261"/>
      <c r="O64" s="48">
        <v>30</v>
      </c>
      <c r="P64" s="261"/>
      <c r="Q64" s="261"/>
      <c r="R64" s="261" t="s">
        <v>2944</v>
      </c>
      <c r="S64" s="261"/>
    </row>
    <row r="65" spans="2:19">
      <c r="B65" s="47" t="s">
        <v>3105</v>
      </c>
      <c r="C65" s="261" t="s">
        <v>2936</v>
      </c>
      <c r="D65" s="42" t="s">
        <v>3043</v>
      </c>
      <c r="E65" s="42" t="s">
        <v>2938</v>
      </c>
      <c r="F65" s="42" t="s">
        <v>20</v>
      </c>
      <c r="G65" s="42">
        <v>68</v>
      </c>
      <c r="H65" s="42">
        <v>2222</v>
      </c>
      <c r="I65" s="48" t="s">
        <v>3106</v>
      </c>
      <c r="J65" s="48" t="s">
        <v>3106</v>
      </c>
      <c r="K65" s="261"/>
      <c r="L65" s="261"/>
      <c r="M65" s="261"/>
      <c r="N65" s="261"/>
      <c r="O65" s="48">
        <v>15.3</v>
      </c>
      <c r="P65" s="261">
        <v>10</v>
      </c>
      <c r="Q65" s="261"/>
      <c r="R65" s="261" t="s">
        <v>2941</v>
      </c>
      <c r="S65" s="261">
        <v>23.6</v>
      </c>
    </row>
    <row r="66" spans="2:19">
      <c r="B66" s="47" t="s">
        <v>3107</v>
      </c>
      <c r="C66" s="261" t="s">
        <v>2936</v>
      </c>
      <c r="D66" s="42" t="s">
        <v>2937</v>
      </c>
      <c r="E66" s="42" t="s">
        <v>3108</v>
      </c>
      <c r="F66" s="42" t="s">
        <v>20</v>
      </c>
      <c r="G66" s="42">
        <v>61</v>
      </c>
      <c r="H66" s="42">
        <v>2199</v>
      </c>
      <c r="I66" s="48" t="s">
        <v>3109</v>
      </c>
      <c r="J66" s="48" t="s">
        <v>3109</v>
      </c>
      <c r="K66" s="261"/>
      <c r="L66" s="261"/>
      <c r="M66" s="261"/>
      <c r="N66" s="261"/>
      <c r="O66" s="48">
        <v>15.5</v>
      </c>
      <c r="P66" s="261">
        <v>10</v>
      </c>
      <c r="Q66" s="261"/>
      <c r="R66" s="261" t="s">
        <v>2941</v>
      </c>
      <c r="S66" s="261">
        <v>39.200000000000003</v>
      </c>
    </row>
    <row r="67" spans="2:19">
      <c r="B67" s="47" t="s">
        <v>3110</v>
      </c>
      <c r="C67" s="261" t="s">
        <v>2936</v>
      </c>
      <c r="D67" s="42" t="s">
        <v>2937</v>
      </c>
      <c r="E67" s="42" t="s">
        <v>2938</v>
      </c>
      <c r="F67" s="42" t="s">
        <v>41</v>
      </c>
      <c r="G67" s="42">
        <v>78</v>
      </c>
      <c r="H67" s="42">
        <v>2183</v>
      </c>
      <c r="I67" s="48" t="s">
        <v>3111</v>
      </c>
      <c r="J67" s="48" t="s">
        <v>3111</v>
      </c>
      <c r="K67" s="261"/>
      <c r="L67" s="261"/>
      <c r="M67" s="261"/>
      <c r="N67" s="261"/>
      <c r="O67" s="48">
        <v>15.6</v>
      </c>
      <c r="P67" s="261">
        <v>10</v>
      </c>
      <c r="Q67" s="261"/>
      <c r="R67" s="261" t="s">
        <v>2941</v>
      </c>
      <c r="S67" s="261">
        <v>40</v>
      </c>
    </row>
    <row r="68" spans="2:19">
      <c r="B68" s="47" t="s">
        <v>3112</v>
      </c>
      <c r="C68" s="261" t="s">
        <v>2936</v>
      </c>
      <c r="D68" s="42" t="s">
        <v>21</v>
      </c>
      <c r="E68" s="42" t="s">
        <v>2938</v>
      </c>
      <c r="F68" s="42" t="s">
        <v>41</v>
      </c>
      <c r="G68" s="42">
        <v>74</v>
      </c>
      <c r="H68" s="42">
        <v>2044</v>
      </c>
      <c r="I68" s="48" t="s">
        <v>3113</v>
      </c>
      <c r="J68" s="48" t="s">
        <v>3113</v>
      </c>
      <c r="K68" s="261"/>
      <c r="L68" s="261"/>
      <c r="M68" s="261"/>
      <c r="N68" s="261"/>
      <c r="O68" s="48">
        <v>16.8</v>
      </c>
      <c r="P68" s="261">
        <v>10</v>
      </c>
      <c r="Q68" s="261"/>
      <c r="R68" s="261" t="s">
        <v>2944</v>
      </c>
      <c r="S68" s="261"/>
    </row>
    <row r="69" spans="2:19">
      <c r="B69" s="47" t="s">
        <v>3114</v>
      </c>
      <c r="C69" s="261" t="s">
        <v>2936</v>
      </c>
      <c r="D69" s="42" t="s">
        <v>3043</v>
      </c>
      <c r="E69" s="42" t="s">
        <v>2951</v>
      </c>
      <c r="F69" s="42" t="s">
        <v>20</v>
      </c>
      <c r="G69" s="42">
        <v>64</v>
      </c>
      <c r="H69" s="42">
        <v>2036</v>
      </c>
      <c r="I69" s="48" t="s">
        <v>3115</v>
      </c>
      <c r="J69" s="48" t="s">
        <v>3115</v>
      </c>
      <c r="K69" s="261"/>
      <c r="L69" s="261"/>
      <c r="M69" s="261"/>
      <c r="N69" s="261"/>
      <c r="O69" s="48">
        <v>17.100000000000001</v>
      </c>
      <c r="P69" s="261">
        <v>10</v>
      </c>
      <c r="Q69" s="261"/>
      <c r="R69" s="261" t="s">
        <v>2941</v>
      </c>
      <c r="S69" s="261">
        <v>104</v>
      </c>
    </row>
    <row r="70" spans="2:19">
      <c r="B70" s="47" t="s">
        <v>3116</v>
      </c>
      <c r="C70" s="261" t="s">
        <v>2936</v>
      </c>
      <c r="D70" s="42" t="s">
        <v>2937</v>
      </c>
      <c r="E70" s="42" t="s">
        <v>2938</v>
      </c>
      <c r="F70" s="42" t="s">
        <v>20</v>
      </c>
      <c r="G70" s="42">
        <v>73</v>
      </c>
      <c r="H70" s="42">
        <v>2189</v>
      </c>
      <c r="I70" s="48" t="s">
        <v>3117</v>
      </c>
      <c r="J70" s="48" t="s">
        <v>3117</v>
      </c>
      <c r="K70" s="261"/>
      <c r="L70" s="261"/>
      <c r="M70" s="261"/>
      <c r="N70" s="261"/>
      <c r="O70" s="48">
        <v>19.399999999999999</v>
      </c>
      <c r="P70" s="261">
        <v>10</v>
      </c>
      <c r="Q70" s="261"/>
      <c r="R70" s="261" t="s">
        <v>2941</v>
      </c>
      <c r="S70" s="261">
        <v>68.2</v>
      </c>
    </row>
    <row r="71" spans="2:19">
      <c r="B71" s="47" t="s">
        <v>3118</v>
      </c>
      <c r="C71" s="261" t="s">
        <v>2936</v>
      </c>
      <c r="D71" s="42" t="s">
        <v>3043</v>
      </c>
      <c r="E71" s="42" t="s">
        <v>2951</v>
      </c>
      <c r="F71" s="42" t="s">
        <v>20</v>
      </c>
      <c r="G71" s="42">
        <v>58</v>
      </c>
      <c r="H71" s="42">
        <v>2129</v>
      </c>
      <c r="I71" s="48" t="s">
        <v>3119</v>
      </c>
      <c r="J71" s="48" t="s">
        <v>3119</v>
      </c>
      <c r="K71" s="261"/>
      <c r="L71" s="261"/>
      <c r="M71" s="261"/>
      <c r="N71" s="261"/>
      <c r="O71" s="48">
        <v>20.3</v>
      </c>
      <c r="P71" s="261">
        <v>10</v>
      </c>
      <c r="Q71" s="261"/>
      <c r="R71" s="261" t="s">
        <v>2941</v>
      </c>
      <c r="S71" s="261">
        <v>120</v>
      </c>
    </row>
    <row r="72" spans="2:19">
      <c r="B72" s="47" t="s">
        <v>3120</v>
      </c>
      <c r="C72" s="261" t="s">
        <v>2936</v>
      </c>
      <c r="D72" s="42" t="s">
        <v>3054</v>
      </c>
      <c r="E72" s="42" t="s">
        <v>3088</v>
      </c>
      <c r="F72" s="42" t="s">
        <v>20</v>
      </c>
      <c r="G72" s="42">
        <v>67</v>
      </c>
      <c r="H72" s="42">
        <v>2213</v>
      </c>
      <c r="I72" s="48" t="s">
        <v>3121</v>
      </c>
      <c r="J72" s="48" t="s">
        <v>3121</v>
      </c>
      <c r="K72" s="261"/>
      <c r="L72" s="261"/>
      <c r="M72" s="261"/>
      <c r="N72" s="261"/>
      <c r="O72" s="48">
        <v>20.7</v>
      </c>
      <c r="P72" s="261">
        <v>10</v>
      </c>
      <c r="Q72" s="261"/>
      <c r="R72" s="261" t="s">
        <v>2941</v>
      </c>
      <c r="S72" s="261">
        <v>53.8</v>
      </c>
    </row>
    <row r="73" spans="2:19">
      <c r="B73" s="47" t="s">
        <v>3122</v>
      </c>
      <c r="C73" s="261" t="s">
        <v>2936</v>
      </c>
      <c r="D73" s="42" t="s">
        <v>3063</v>
      </c>
      <c r="E73" s="42" t="s">
        <v>273</v>
      </c>
      <c r="F73" s="42" t="s">
        <v>20</v>
      </c>
      <c r="G73" s="42">
        <v>54</v>
      </c>
      <c r="H73" s="42">
        <v>2127</v>
      </c>
      <c r="I73" s="48" t="s">
        <v>3123</v>
      </c>
      <c r="J73" s="48" t="s">
        <v>3123</v>
      </c>
      <c r="K73" s="261"/>
      <c r="L73" s="261"/>
      <c r="M73" s="261"/>
      <c r="N73" s="261"/>
      <c r="O73" s="48">
        <v>21.2</v>
      </c>
      <c r="P73" s="261">
        <v>10</v>
      </c>
      <c r="Q73" s="261"/>
      <c r="R73" s="261" t="s">
        <v>2941</v>
      </c>
      <c r="S73" s="261">
        <v>60.6</v>
      </c>
    </row>
    <row r="74" spans="2:19">
      <c r="B74" s="47" t="s">
        <v>3124</v>
      </c>
      <c r="C74" s="261" t="s">
        <v>2936</v>
      </c>
      <c r="D74" s="42" t="s">
        <v>2937</v>
      </c>
      <c r="E74" s="42" t="s">
        <v>2938</v>
      </c>
      <c r="F74" s="42" t="s">
        <v>20</v>
      </c>
      <c r="G74" s="42">
        <v>60</v>
      </c>
      <c r="H74" s="42">
        <v>2114</v>
      </c>
      <c r="I74" s="48" t="s">
        <v>3125</v>
      </c>
      <c r="J74" s="48" t="s">
        <v>3125</v>
      </c>
      <c r="K74" s="261"/>
      <c r="L74" s="261"/>
      <c r="M74" s="261"/>
      <c r="N74" s="261"/>
      <c r="O74" s="48">
        <v>21.6</v>
      </c>
      <c r="P74" s="261">
        <v>10</v>
      </c>
      <c r="Q74" s="261"/>
      <c r="R74" s="261" t="s">
        <v>2941</v>
      </c>
      <c r="S74" s="261">
        <v>23.6</v>
      </c>
    </row>
    <row r="75" spans="2:19">
      <c r="B75" s="47" t="s">
        <v>3126</v>
      </c>
      <c r="C75" s="261" t="s">
        <v>2936</v>
      </c>
      <c r="D75" s="42" t="s">
        <v>3054</v>
      </c>
      <c r="E75" s="42" t="s">
        <v>3088</v>
      </c>
      <c r="F75" s="42" t="s">
        <v>20</v>
      </c>
      <c r="G75" s="42">
        <v>65</v>
      </c>
      <c r="H75" s="42">
        <v>2210</v>
      </c>
      <c r="I75" s="48" t="s">
        <v>3127</v>
      </c>
      <c r="J75" s="48" t="s">
        <v>3127</v>
      </c>
      <c r="K75" s="261"/>
      <c r="L75" s="261"/>
      <c r="M75" s="261"/>
      <c r="N75" s="261"/>
      <c r="O75" s="48">
        <v>24.9</v>
      </c>
      <c r="P75" s="261">
        <v>10</v>
      </c>
      <c r="Q75" s="261"/>
      <c r="R75" s="261" t="s">
        <v>2941</v>
      </c>
      <c r="S75" s="261">
        <v>55.8</v>
      </c>
    </row>
    <row r="76" spans="2:19">
      <c r="B76" s="47" t="s">
        <v>3128</v>
      </c>
      <c r="C76" s="261" t="s">
        <v>2936</v>
      </c>
      <c r="D76" s="42" t="s">
        <v>2937</v>
      </c>
      <c r="E76" s="42" t="s">
        <v>2951</v>
      </c>
      <c r="F76" s="42" t="s">
        <v>41</v>
      </c>
      <c r="G76" s="42">
        <v>75</v>
      </c>
      <c r="H76" s="42">
        <v>2187</v>
      </c>
      <c r="I76" s="51" t="s">
        <v>3129</v>
      </c>
      <c r="J76" s="48" t="s">
        <v>3129</v>
      </c>
      <c r="K76" s="261"/>
      <c r="L76" s="261"/>
      <c r="M76" s="261"/>
      <c r="N76" s="261"/>
      <c r="O76" s="51">
        <v>27.5</v>
      </c>
      <c r="P76" s="261">
        <v>10</v>
      </c>
      <c r="Q76" s="261"/>
      <c r="R76" s="261" t="s">
        <v>2941</v>
      </c>
      <c r="S76" s="261">
        <v>77.8</v>
      </c>
    </row>
    <row r="77" spans="2:19">
      <c r="B77" s="47" t="s">
        <v>3130</v>
      </c>
      <c r="C77" s="261" t="s">
        <v>2936</v>
      </c>
      <c r="D77" s="42" t="s">
        <v>2937</v>
      </c>
      <c r="E77" s="42" t="s">
        <v>2946</v>
      </c>
      <c r="F77" s="42" t="s">
        <v>20</v>
      </c>
      <c r="G77" s="42">
        <v>70</v>
      </c>
      <c r="H77" s="42">
        <v>2110</v>
      </c>
      <c r="I77" s="51" t="s">
        <v>3131</v>
      </c>
      <c r="J77" s="48" t="s">
        <v>3131</v>
      </c>
      <c r="K77" s="261"/>
      <c r="L77" s="261"/>
      <c r="M77" s="261"/>
      <c r="N77" s="261"/>
      <c r="O77" s="51">
        <v>28.1</v>
      </c>
      <c r="P77" s="261">
        <v>10</v>
      </c>
      <c r="Q77" s="261"/>
      <c r="R77" s="261" t="s">
        <v>2941</v>
      </c>
      <c r="S77" s="261">
        <v>68.2</v>
      </c>
    </row>
    <row r="78" spans="2:19">
      <c r="B78" s="47" t="s">
        <v>3132</v>
      </c>
      <c r="C78" s="261" t="s">
        <v>2936</v>
      </c>
      <c r="D78" s="42" t="s">
        <v>2937</v>
      </c>
      <c r="E78" s="42" t="s">
        <v>2938</v>
      </c>
      <c r="F78" s="42" t="s">
        <v>41</v>
      </c>
      <c r="G78" s="42">
        <v>34</v>
      </c>
      <c r="H78" s="42">
        <v>2209</v>
      </c>
      <c r="I78" s="51" t="s">
        <v>3133</v>
      </c>
      <c r="J78" s="48" t="s">
        <v>3133</v>
      </c>
      <c r="K78" s="261"/>
      <c r="L78" s="261"/>
      <c r="M78" s="261"/>
      <c r="N78" s="261"/>
      <c r="O78" s="51">
        <v>30.3</v>
      </c>
      <c r="P78" s="261">
        <v>10</v>
      </c>
      <c r="Q78" s="261"/>
      <c r="R78" s="261" t="s">
        <v>2941</v>
      </c>
      <c r="S78" s="261">
        <v>75</v>
      </c>
    </row>
    <row r="79" spans="2:19">
      <c r="B79" s="47" t="s">
        <v>3134</v>
      </c>
      <c r="C79" s="261" t="s">
        <v>2936</v>
      </c>
      <c r="D79" s="42" t="s">
        <v>3043</v>
      </c>
      <c r="E79" s="42" t="s">
        <v>2946</v>
      </c>
      <c r="F79" s="42" t="s">
        <v>20</v>
      </c>
      <c r="G79" s="42">
        <v>61</v>
      </c>
      <c r="H79" s="42">
        <v>2290</v>
      </c>
      <c r="I79" s="51" t="s">
        <v>3135</v>
      </c>
      <c r="J79" s="48" t="s">
        <v>3135</v>
      </c>
      <c r="K79" s="261"/>
      <c r="L79" s="261"/>
      <c r="M79" s="261"/>
      <c r="N79" s="261"/>
      <c r="O79" s="51">
        <v>33.200000000000003</v>
      </c>
      <c r="P79" s="261">
        <v>10</v>
      </c>
      <c r="Q79" s="261"/>
      <c r="R79" s="261" t="s">
        <v>2941</v>
      </c>
      <c r="S79" s="261">
        <v>87.2</v>
      </c>
    </row>
    <row r="80" spans="2:19">
      <c r="B80" s="47" t="s">
        <v>3136</v>
      </c>
      <c r="C80" s="261" t="s">
        <v>2936</v>
      </c>
      <c r="D80" s="42" t="s">
        <v>2937</v>
      </c>
      <c r="E80" s="42" t="s">
        <v>2951</v>
      </c>
      <c r="F80" s="42" t="s">
        <v>20</v>
      </c>
      <c r="G80" s="42">
        <v>78</v>
      </c>
      <c r="H80" s="42">
        <v>2191</v>
      </c>
      <c r="I80" s="48" t="s">
        <v>3137</v>
      </c>
      <c r="J80" s="48" t="s">
        <v>3137</v>
      </c>
      <c r="K80" s="261"/>
      <c r="L80" s="261"/>
      <c r="M80" s="261"/>
      <c r="N80" s="261"/>
      <c r="O80" s="48">
        <v>25</v>
      </c>
      <c r="P80" s="261">
        <v>10</v>
      </c>
      <c r="Q80" s="261"/>
      <c r="R80" s="261" t="s">
        <v>2944</v>
      </c>
      <c r="S80" s="261"/>
    </row>
    <row r="81" spans="2:19">
      <c r="B81" s="47" t="s">
        <v>3138</v>
      </c>
      <c r="C81" s="261" t="s">
        <v>2936</v>
      </c>
      <c r="D81" s="42" t="s">
        <v>3028</v>
      </c>
      <c r="E81" s="42" t="s">
        <v>2946</v>
      </c>
      <c r="F81" s="42" t="s">
        <v>20</v>
      </c>
      <c r="G81" s="42">
        <v>59</v>
      </c>
      <c r="H81" s="42">
        <v>2208</v>
      </c>
      <c r="I81" s="48" t="s">
        <v>3139</v>
      </c>
      <c r="J81" s="48" t="s">
        <v>3139</v>
      </c>
      <c r="K81" s="261"/>
      <c r="L81" s="261"/>
      <c r="M81" s="261"/>
      <c r="N81" s="261"/>
      <c r="O81" s="48">
        <v>25</v>
      </c>
      <c r="P81" s="261">
        <v>10</v>
      </c>
      <c r="Q81" s="261"/>
      <c r="R81" s="261" t="s">
        <v>2941</v>
      </c>
      <c r="S81" s="261">
        <v>53.2</v>
      </c>
    </row>
    <row r="82" spans="2:19">
      <c r="B82" s="47" t="s">
        <v>3140</v>
      </c>
      <c r="C82" s="261" t="s">
        <v>2936</v>
      </c>
      <c r="D82" s="42" t="s">
        <v>2937</v>
      </c>
      <c r="E82" s="42" t="s">
        <v>2938</v>
      </c>
      <c r="F82" s="42" t="s">
        <v>20</v>
      </c>
      <c r="G82" s="42">
        <v>60</v>
      </c>
      <c r="H82" s="42">
        <v>2302</v>
      </c>
      <c r="I82" s="48" t="s">
        <v>3141</v>
      </c>
      <c r="J82" s="48" t="s">
        <v>3141</v>
      </c>
      <c r="K82" s="261"/>
      <c r="L82" s="261"/>
      <c r="M82" s="261"/>
      <c r="N82" s="261"/>
      <c r="O82" s="48">
        <v>25</v>
      </c>
      <c r="P82" s="261">
        <v>10</v>
      </c>
      <c r="Q82" s="261"/>
      <c r="R82" s="261" t="s">
        <v>2941</v>
      </c>
      <c r="S82" s="261">
        <v>26.2</v>
      </c>
    </row>
    <row r="83" spans="2:19">
      <c r="B83" s="47" t="s">
        <v>3142</v>
      </c>
      <c r="C83" s="261" t="s">
        <v>2936</v>
      </c>
      <c r="D83" s="42" t="s">
        <v>2937</v>
      </c>
      <c r="E83" s="42" t="s">
        <v>3088</v>
      </c>
      <c r="F83" s="42" t="s">
        <v>41</v>
      </c>
      <c r="G83" s="42">
        <v>50</v>
      </c>
      <c r="H83" s="42">
        <v>2289</v>
      </c>
      <c r="I83" s="48" t="s">
        <v>3143</v>
      </c>
      <c r="J83" s="48" t="s">
        <v>3143</v>
      </c>
      <c r="K83" s="261"/>
      <c r="L83" s="261"/>
      <c r="M83" s="261"/>
      <c r="N83" s="261"/>
      <c r="O83" s="48">
        <v>25</v>
      </c>
      <c r="P83" s="261">
        <v>10</v>
      </c>
      <c r="Q83" s="261"/>
      <c r="R83" s="261" t="s">
        <v>2944</v>
      </c>
      <c r="S83" s="261"/>
    </row>
    <row r="84" spans="2:19">
      <c r="B84" s="47" t="s">
        <v>3144</v>
      </c>
      <c r="C84" s="261" t="s">
        <v>2936</v>
      </c>
      <c r="D84" s="42" t="s">
        <v>2937</v>
      </c>
      <c r="E84" s="42" t="s">
        <v>2951</v>
      </c>
      <c r="F84" s="42" t="s">
        <v>20</v>
      </c>
      <c r="G84" s="42">
        <v>75</v>
      </c>
      <c r="H84" s="42">
        <v>2312</v>
      </c>
      <c r="I84" s="48" t="s">
        <v>3145</v>
      </c>
      <c r="J84" s="48" t="s">
        <v>3145</v>
      </c>
      <c r="K84" s="261"/>
      <c r="L84" s="261"/>
      <c r="M84" s="261"/>
      <c r="N84" s="261"/>
      <c r="O84" s="52">
        <v>14.923999999999999</v>
      </c>
      <c r="P84" s="261">
        <v>10</v>
      </c>
      <c r="Q84" s="261"/>
      <c r="R84" s="261" t="s">
        <v>2941</v>
      </c>
      <c r="S84" s="261">
        <v>96.4</v>
      </c>
    </row>
    <row r="85" spans="2:19">
      <c r="B85" s="47" t="s">
        <v>3146</v>
      </c>
      <c r="C85" s="261" t="s">
        <v>2936</v>
      </c>
      <c r="D85" s="42" t="s">
        <v>21</v>
      </c>
      <c r="E85" s="42" t="s">
        <v>2938</v>
      </c>
      <c r="F85" s="42" t="s">
        <v>41</v>
      </c>
      <c r="G85" s="42">
        <v>56</v>
      </c>
      <c r="H85" s="42">
        <v>2018</v>
      </c>
      <c r="I85" s="48" t="s">
        <v>3147</v>
      </c>
      <c r="J85" s="48" t="s">
        <v>3147</v>
      </c>
      <c r="K85" s="261"/>
      <c r="L85" s="261"/>
      <c r="M85" s="261"/>
      <c r="N85" s="261"/>
      <c r="O85" s="52">
        <v>17.056000000000001</v>
      </c>
      <c r="P85" s="261">
        <v>10</v>
      </c>
      <c r="Q85" s="261"/>
      <c r="R85" s="261" t="s">
        <v>2944</v>
      </c>
      <c r="S85" s="261"/>
    </row>
    <row r="86" spans="2:19">
      <c r="B86" s="47" t="s">
        <v>3148</v>
      </c>
      <c r="C86" s="261" t="s">
        <v>2936</v>
      </c>
      <c r="D86" s="42" t="s">
        <v>2937</v>
      </c>
      <c r="E86" s="42" t="s">
        <v>3088</v>
      </c>
      <c r="F86" s="42" t="s">
        <v>20</v>
      </c>
      <c r="G86" s="42">
        <v>44</v>
      </c>
      <c r="H86" s="42">
        <v>2196</v>
      </c>
      <c r="I86" s="48" t="s">
        <v>3149</v>
      </c>
      <c r="J86" s="48" t="s">
        <v>3149</v>
      </c>
      <c r="K86" s="261"/>
      <c r="L86" s="261"/>
      <c r="M86" s="261"/>
      <c r="N86" s="261"/>
      <c r="O86" s="52">
        <v>18.204000000000001</v>
      </c>
      <c r="P86" s="261">
        <v>10</v>
      </c>
      <c r="Q86" s="261"/>
      <c r="R86" s="261" t="s">
        <v>2941</v>
      </c>
      <c r="S86" s="261">
        <v>6.16</v>
      </c>
    </row>
    <row r="87" spans="2:19">
      <c r="B87" s="47" t="s">
        <v>3150</v>
      </c>
      <c r="C87" s="261" t="s">
        <v>2936</v>
      </c>
      <c r="D87" s="42" t="s">
        <v>3043</v>
      </c>
      <c r="E87" s="42" t="s">
        <v>3002</v>
      </c>
      <c r="F87" s="42" t="s">
        <v>20</v>
      </c>
      <c r="G87" s="42">
        <v>56</v>
      </c>
      <c r="H87" s="42">
        <v>2195</v>
      </c>
      <c r="I87" s="48" t="s">
        <v>3151</v>
      </c>
      <c r="J87" s="48" t="s">
        <v>3151</v>
      </c>
      <c r="K87" s="261"/>
      <c r="L87" s="261"/>
      <c r="M87" s="261"/>
      <c r="N87" s="261"/>
      <c r="O87" s="52">
        <v>13.694000000000001</v>
      </c>
      <c r="P87" s="261">
        <v>10</v>
      </c>
      <c r="Q87" s="261"/>
      <c r="R87" s="261" t="s">
        <v>2941</v>
      </c>
      <c r="S87" s="261">
        <v>32.6</v>
      </c>
    </row>
    <row r="88" spans="2:19">
      <c r="B88" s="47" t="s">
        <v>3152</v>
      </c>
      <c r="C88" s="261" t="s">
        <v>2936</v>
      </c>
      <c r="D88" s="42" t="s">
        <v>3043</v>
      </c>
      <c r="E88" s="42" t="s">
        <v>3088</v>
      </c>
      <c r="F88" s="42" t="s">
        <v>20</v>
      </c>
      <c r="G88" s="42">
        <v>55</v>
      </c>
      <c r="H88" s="42">
        <v>2094</v>
      </c>
      <c r="I88" s="48" t="s">
        <v>3153</v>
      </c>
      <c r="J88" s="48" t="s">
        <v>3153</v>
      </c>
      <c r="K88" s="261"/>
      <c r="L88" s="261"/>
      <c r="M88" s="261"/>
      <c r="N88" s="261"/>
      <c r="O88" s="52">
        <v>23.206</v>
      </c>
      <c r="P88" s="261">
        <v>10</v>
      </c>
      <c r="Q88" s="261"/>
      <c r="R88" s="261" t="s">
        <v>2944</v>
      </c>
      <c r="S88" s="261"/>
    </row>
    <row r="89" spans="2:19">
      <c r="B89" s="47" t="s">
        <v>3154</v>
      </c>
      <c r="C89" s="261" t="s">
        <v>2936</v>
      </c>
      <c r="D89" s="42" t="s">
        <v>21</v>
      </c>
      <c r="E89" s="42" t="s">
        <v>2938</v>
      </c>
      <c r="F89" s="42" t="s">
        <v>41</v>
      </c>
      <c r="G89" s="42">
        <v>60</v>
      </c>
      <c r="H89" s="42">
        <v>2049</v>
      </c>
      <c r="I89" s="48" t="s">
        <v>3155</v>
      </c>
      <c r="J89" s="48" t="s">
        <v>3155</v>
      </c>
      <c r="K89" s="261"/>
      <c r="L89" s="261"/>
      <c r="M89" s="261"/>
      <c r="N89" s="261"/>
      <c r="O89" s="52">
        <v>23.779999999999998</v>
      </c>
      <c r="P89" s="261">
        <v>10</v>
      </c>
      <c r="Q89" s="261"/>
      <c r="R89" s="261" t="s">
        <v>2944</v>
      </c>
      <c r="S89" s="261"/>
    </row>
    <row r="90" spans="2:19">
      <c r="B90" s="47" t="s">
        <v>3156</v>
      </c>
      <c r="C90" s="261" t="s">
        <v>2936</v>
      </c>
      <c r="D90" s="42" t="s">
        <v>2937</v>
      </c>
      <c r="E90" s="42" t="s">
        <v>2951</v>
      </c>
      <c r="F90" s="42" t="s">
        <v>20</v>
      </c>
      <c r="G90" s="42">
        <v>82</v>
      </c>
      <c r="H90" s="42">
        <v>2250</v>
      </c>
      <c r="I90" s="48" t="s">
        <v>3157</v>
      </c>
      <c r="J90" s="48" t="s">
        <v>3157</v>
      </c>
      <c r="K90" s="261"/>
      <c r="L90" s="261"/>
      <c r="M90" s="261"/>
      <c r="N90" s="261"/>
      <c r="O90" s="52">
        <v>26.896000000000001</v>
      </c>
      <c r="P90" s="261">
        <v>10</v>
      </c>
      <c r="Q90" s="261"/>
      <c r="R90" s="261" t="s">
        <v>2941</v>
      </c>
      <c r="S90" s="261">
        <v>21.2</v>
      </c>
    </row>
    <row r="91" spans="2:19">
      <c r="B91" s="47" t="s">
        <v>3158</v>
      </c>
      <c r="C91" s="261" t="s">
        <v>2936</v>
      </c>
      <c r="D91" s="42" t="s">
        <v>3063</v>
      </c>
      <c r="E91" s="42" t="s">
        <v>2951</v>
      </c>
      <c r="F91" s="42" t="s">
        <v>20</v>
      </c>
      <c r="G91" s="42">
        <v>65</v>
      </c>
      <c r="H91" s="42">
        <v>2188</v>
      </c>
      <c r="I91" s="48" t="s">
        <v>3159</v>
      </c>
      <c r="J91" s="48" t="s">
        <v>3159</v>
      </c>
      <c r="K91" s="261"/>
      <c r="L91" s="261"/>
      <c r="M91" s="261"/>
      <c r="N91" s="261"/>
      <c r="O91" s="52">
        <v>18.45</v>
      </c>
      <c r="P91" s="261">
        <v>10</v>
      </c>
      <c r="Q91" s="261"/>
      <c r="R91" s="261" t="s">
        <v>2941</v>
      </c>
      <c r="S91" s="261">
        <v>58.2</v>
      </c>
    </row>
    <row r="92" spans="2:19">
      <c r="B92" s="47" t="s">
        <v>3160</v>
      </c>
      <c r="C92" s="261" t="s">
        <v>2936</v>
      </c>
      <c r="D92" s="42" t="s">
        <v>2937</v>
      </c>
      <c r="E92" s="42" t="s">
        <v>2938</v>
      </c>
      <c r="F92" s="42" t="s">
        <v>20</v>
      </c>
      <c r="G92" s="42">
        <v>60</v>
      </c>
      <c r="H92" s="42">
        <v>2304</v>
      </c>
      <c r="I92" s="48" t="s">
        <v>3161</v>
      </c>
      <c r="J92" s="48" t="s">
        <v>3161</v>
      </c>
      <c r="K92" s="261"/>
      <c r="L92" s="261"/>
      <c r="M92" s="261"/>
      <c r="N92" s="261"/>
      <c r="O92" s="52">
        <v>27.224</v>
      </c>
      <c r="P92" s="261">
        <v>10</v>
      </c>
      <c r="Q92" s="261"/>
      <c r="R92" s="261" t="s">
        <v>2941</v>
      </c>
      <c r="S92" s="261">
        <v>50.6</v>
      </c>
    </row>
    <row r="93" spans="2:19">
      <c r="B93" s="47" t="s">
        <v>3162</v>
      </c>
      <c r="C93" s="261" t="s">
        <v>2936</v>
      </c>
      <c r="D93" s="42" t="s">
        <v>3043</v>
      </c>
      <c r="E93" s="42" t="s">
        <v>3088</v>
      </c>
      <c r="F93" s="42" t="s">
        <v>20</v>
      </c>
      <c r="G93" s="42">
        <v>75</v>
      </c>
      <c r="H93" s="42">
        <v>2259</v>
      </c>
      <c r="I93" s="48" t="s">
        <v>3163</v>
      </c>
      <c r="J93" s="48" t="s">
        <v>3163</v>
      </c>
      <c r="K93" s="261"/>
      <c r="L93" s="261"/>
      <c r="M93" s="261"/>
      <c r="N93" s="261"/>
      <c r="O93" s="52">
        <v>29.027999999999999</v>
      </c>
      <c r="P93" s="261">
        <v>10</v>
      </c>
      <c r="Q93" s="261"/>
      <c r="R93" s="261" t="s">
        <v>2941</v>
      </c>
      <c r="S93" s="261">
        <v>110</v>
      </c>
    </row>
    <row r="94" spans="2:19">
      <c r="B94" s="47" t="s">
        <v>3164</v>
      </c>
      <c r="C94" s="261" t="s">
        <v>2936</v>
      </c>
      <c r="D94" s="42" t="s">
        <v>3043</v>
      </c>
      <c r="E94" s="42" t="s">
        <v>3002</v>
      </c>
      <c r="F94" s="42" t="s">
        <v>20</v>
      </c>
      <c r="G94" s="42">
        <v>59</v>
      </c>
      <c r="H94" s="42">
        <v>2041</v>
      </c>
      <c r="I94" s="48" t="s">
        <v>3165</v>
      </c>
      <c r="J94" s="48" t="s">
        <v>3165</v>
      </c>
      <c r="K94" s="261"/>
      <c r="L94" s="261"/>
      <c r="M94" s="261"/>
      <c r="N94" s="261"/>
      <c r="O94" s="52">
        <v>30.422000000000001</v>
      </c>
      <c r="P94" s="261">
        <v>10</v>
      </c>
      <c r="Q94" s="261"/>
      <c r="R94" s="261" t="s">
        <v>2941</v>
      </c>
      <c r="S94" s="261">
        <v>65.2</v>
      </c>
    </row>
    <row r="95" spans="2:19">
      <c r="B95" s="47" t="s">
        <v>3166</v>
      </c>
      <c r="C95" s="261" t="s">
        <v>2936</v>
      </c>
      <c r="D95" s="42" t="s">
        <v>2937</v>
      </c>
      <c r="E95" s="42" t="s">
        <v>2938</v>
      </c>
      <c r="F95" s="42" t="s">
        <v>41</v>
      </c>
      <c r="G95" s="42">
        <v>68</v>
      </c>
      <c r="H95" s="42">
        <v>2167</v>
      </c>
      <c r="I95" s="48" t="s">
        <v>3167</v>
      </c>
      <c r="J95" s="48" t="s">
        <v>3167</v>
      </c>
      <c r="K95" s="261"/>
      <c r="L95" s="261"/>
      <c r="M95" s="261"/>
      <c r="N95" s="261"/>
      <c r="O95" s="52">
        <v>25</v>
      </c>
      <c r="P95" s="261">
        <v>10</v>
      </c>
      <c r="Q95" s="261"/>
      <c r="R95" s="261" t="s">
        <v>2941</v>
      </c>
      <c r="S95" s="261">
        <v>106</v>
      </c>
    </row>
    <row r="96" spans="2:19">
      <c r="B96" s="47" t="s">
        <v>3168</v>
      </c>
      <c r="C96" s="261" t="s">
        <v>2936</v>
      </c>
      <c r="D96" s="42" t="s">
        <v>2937</v>
      </c>
      <c r="E96" s="42" t="s">
        <v>2938</v>
      </c>
      <c r="F96" s="42" t="s">
        <v>20</v>
      </c>
      <c r="G96" s="42">
        <v>79</v>
      </c>
      <c r="H96" s="42">
        <v>2180</v>
      </c>
      <c r="I96" s="48" t="s">
        <v>3169</v>
      </c>
      <c r="J96" s="48" t="s">
        <v>3169</v>
      </c>
      <c r="K96" s="261"/>
      <c r="L96" s="261"/>
      <c r="M96" s="261"/>
      <c r="N96" s="261"/>
      <c r="O96" s="52">
        <v>25</v>
      </c>
      <c r="P96" s="261">
        <v>10</v>
      </c>
      <c r="Q96" s="261"/>
      <c r="R96" s="261" t="s">
        <v>2941</v>
      </c>
      <c r="S96" s="261">
        <v>25</v>
      </c>
    </row>
    <row r="97" spans="2:19">
      <c r="B97" s="47" t="s">
        <v>3170</v>
      </c>
      <c r="C97" s="261" t="s">
        <v>2936</v>
      </c>
      <c r="D97" s="42" t="s">
        <v>2937</v>
      </c>
      <c r="E97" s="42" t="s">
        <v>2951</v>
      </c>
      <c r="F97" s="42" t="s">
        <v>20</v>
      </c>
      <c r="G97" s="42">
        <v>80</v>
      </c>
      <c r="H97" s="42">
        <v>2166</v>
      </c>
      <c r="I97" s="48" t="s">
        <v>3171</v>
      </c>
      <c r="J97" s="48" t="s">
        <v>3171</v>
      </c>
      <c r="K97" s="261"/>
      <c r="L97" s="261"/>
      <c r="M97" s="261"/>
      <c r="N97" s="261"/>
      <c r="O97" s="52">
        <v>25</v>
      </c>
      <c r="P97" s="261">
        <v>10</v>
      </c>
      <c r="Q97" s="261"/>
      <c r="R97" s="261" t="s">
        <v>2941</v>
      </c>
      <c r="S97" s="261">
        <v>64</v>
      </c>
    </row>
    <row r="98" spans="2:19">
      <c r="B98" s="47" t="s">
        <v>3172</v>
      </c>
      <c r="C98" s="261" t="s">
        <v>2936</v>
      </c>
      <c r="D98" s="42" t="s">
        <v>2937</v>
      </c>
      <c r="E98" s="42" t="s">
        <v>3088</v>
      </c>
      <c r="F98" s="42" t="s">
        <v>41</v>
      </c>
      <c r="G98" s="42">
        <v>63</v>
      </c>
      <c r="H98" s="42">
        <v>2301</v>
      </c>
      <c r="I98" s="48" t="s">
        <v>3173</v>
      </c>
      <c r="J98" s="48" t="s">
        <v>3173</v>
      </c>
      <c r="K98" s="261"/>
      <c r="L98" s="261"/>
      <c r="M98" s="261"/>
      <c r="N98" s="261"/>
      <c r="O98" s="52">
        <v>25</v>
      </c>
      <c r="P98" s="261">
        <v>10</v>
      </c>
      <c r="Q98" s="261"/>
      <c r="R98" s="261" t="s">
        <v>2941</v>
      </c>
      <c r="S98" s="261">
        <v>41</v>
      </c>
    </row>
    <row r="99" spans="2:19">
      <c r="B99" s="47" t="s">
        <v>3174</v>
      </c>
      <c r="C99" s="261" t="s">
        <v>2936</v>
      </c>
      <c r="D99" s="42" t="s">
        <v>2937</v>
      </c>
      <c r="E99" s="42" t="s">
        <v>2951</v>
      </c>
      <c r="F99" s="42" t="s">
        <v>20</v>
      </c>
      <c r="G99" s="42">
        <v>77</v>
      </c>
      <c r="H99" s="42">
        <v>2214</v>
      </c>
      <c r="I99" s="48" t="s">
        <v>3175</v>
      </c>
      <c r="J99" s="48" t="s">
        <v>3175</v>
      </c>
      <c r="K99" s="261"/>
      <c r="L99" s="261"/>
      <c r="M99" s="261"/>
      <c r="N99" s="261"/>
      <c r="O99" s="52">
        <v>25</v>
      </c>
      <c r="P99" s="261">
        <v>10</v>
      </c>
      <c r="Q99" s="261"/>
      <c r="R99" s="261" t="s">
        <v>2941</v>
      </c>
      <c r="S99" s="261">
        <v>44.6</v>
      </c>
    </row>
    <row r="100" spans="2:19">
      <c r="B100" s="47" t="s">
        <v>3176</v>
      </c>
      <c r="C100" s="261" t="s">
        <v>2936</v>
      </c>
      <c r="D100" s="42" t="s">
        <v>3043</v>
      </c>
      <c r="E100" s="42" t="s">
        <v>2951</v>
      </c>
      <c r="F100" s="42" t="s">
        <v>20</v>
      </c>
      <c r="G100" s="42">
        <v>74</v>
      </c>
      <c r="H100" s="42">
        <v>2102</v>
      </c>
      <c r="I100" s="48" t="s">
        <v>3177</v>
      </c>
      <c r="J100" s="48" t="s">
        <v>3177</v>
      </c>
      <c r="K100" s="261"/>
      <c r="L100" s="261"/>
      <c r="M100" s="261"/>
      <c r="N100" s="261"/>
      <c r="O100" s="52">
        <v>25</v>
      </c>
      <c r="P100" s="261">
        <v>10</v>
      </c>
      <c r="Q100" s="261"/>
      <c r="R100" s="261" t="s">
        <v>2941</v>
      </c>
      <c r="S100" s="261">
        <v>99.2</v>
      </c>
    </row>
    <row r="101" spans="2:19">
      <c r="B101" s="47" t="s">
        <v>3178</v>
      </c>
      <c r="C101" s="261" t="s">
        <v>2936</v>
      </c>
      <c r="D101" s="42" t="s">
        <v>2937</v>
      </c>
      <c r="E101" s="42" t="s">
        <v>2938</v>
      </c>
      <c r="F101" s="42" t="s">
        <v>20</v>
      </c>
      <c r="G101" s="42">
        <v>52</v>
      </c>
      <c r="H101" s="42">
        <v>2288</v>
      </c>
      <c r="I101" s="48" t="s">
        <v>3179</v>
      </c>
      <c r="J101" s="48" t="s">
        <v>3179</v>
      </c>
      <c r="K101" s="261"/>
      <c r="L101" s="261"/>
      <c r="M101" s="261"/>
      <c r="N101" s="261"/>
      <c r="O101" s="52">
        <v>25</v>
      </c>
      <c r="P101" s="261">
        <v>10</v>
      </c>
      <c r="Q101" s="261"/>
      <c r="R101" s="261" t="s">
        <v>2944</v>
      </c>
      <c r="S101" s="261"/>
    </row>
    <row r="102" spans="2:19">
      <c r="B102" s="47" t="s">
        <v>3180</v>
      </c>
      <c r="C102" s="261" t="s">
        <v>2936</v>
      </c>
      <c r="D102" s="42" t="s">
        <v>3028</v>
      </c>
      <c r="E102" s="42" t="s">
        <v>2951</v>
      </c>
      <c r="F102" s="42" t="s">
        <v>41</v>
      </c>
      <c r="G102" s="42">
        <v>57</v>
      </c>
      <c r="H102" s="42">
        <v>2020</v>
      </c>
      <c r="I102" s="48" t="s">
        <v>3181</v>
      </c>
      <c r="J102" s="48" t="s">
        <v>3181</v>
      </c>
      <c r="K102" s="261"/>
      <c r="L102" s="261"/>
      <c r="M102" s="261"/>
      <c r="N102" s="261"/>
      <c r="O102" s="52">
        <v>25</v>
      </c>
      <c r="P102" s="261">
        <v>10</v>
      </c>
      <c r="Q102" s="261"/>
      <c r="R102" s="261" t="s">
        <v>2944</v>
      </c>
      <c r="S102" s="261"/>
    </row>
    <row r="103" spans="2:19">
      <c r="B103" s="47" t="s">
        <v>3182</v>
      </c>
      <c r="C103" s="261" t="s">
        <v>2936</v>
      </c>
      <c r="D103" s="42" t="s">
        <v>21</v>
      </c>
      <c r="E103" s="42" t="s">
        <v>2946</v>
      </c>
      <c r="F103" s="42" t="s">
        <v>20</v>
      </c>
      <c r="G103" s="42">
        <v>64</v>
      </c>
      <c r="H103" s="42">
        <v>2059</v>
      </c>
      <c r="I103" s="48" t="s">
        <v>3183</v>
      </c>
      <c r="J103" s="48" t="s">
        <v>3183</v>
      </c>
      <c r="K103" s="261"/>
      <c r="L103" s="261"/>
      <c r="M103" s="261"/>
      <c r="N103" s="261"/>
      <c r="O103" s="52">
        <v>25</v>
      </c>
      <c r="P103" s="261">
        <v>10</v>
      </c>
      <c r="Q103" s="261"/>
      <c r="R103" s="261" t="s">
        <v>2941</v>
      </c>
      <c r="S103" s="261">
        <v>65.599999999999994</v>
      </c>
    </row>
    <row r="104" spans="2:19">
      <c r="B104" s="47" t="s">
        <v>3184</v>
      </c>
      <c r="C104" s="261" t="s">
        <v>2936</v>
      </c>
      <c r="D104" s="42" t="s">
        <v>2937</v>
      </c>
      <c r="E104" s="42" t="s">
        <v>2938</v>
      </c>
      <c r="F104" s="42" t="s">
        <v>41</v>
      </c>
      <c r="G104" s="42">
        <v>68</v>
      </c>
      <c r="H104" s="42">
        <v>2243</v>
      </c>
      <c r="I104" s="53" t="s">
        <v>3185</v>
      </c>
      <c r="J104" s="53" t="s">
        <v>3102</v>
      </c>
      <c r="K104" s="261"/>
      <c r="L104" s="261"/>
      <c r="M104" s="261"/>
      <c r="N104" s="261"/>
      <c r="O104" s="52">
        <v>25</v>
      </c>
      <c r="P104" s="261">
        <v>10</v>
      </c>
      <c r="Q104" s="261"/>
      <c r="R104" s="261" t="s">
        <v>2941</v>
      </c>
      <c r="S104" s="261">
        <v>68.400000000000006</v>
      </c>
    </row>
    <row r="105" spans="2:19">
      <c r="B105" s="47" t="s">
        <v>3186</v>
      </c>
      <c r="C105" s="261" t="s">
        <v>2936</v>
      </c>
      <c r="F105" s="42"/>
      <c r="G105" s="42"/>
      <c r="H105" s="42">
        <v>2149</v>
      </c>
      <c r="I105" s="48" t="s">
        <v>3187</v>
      </c>
      <c r="J105" s="48" t="s">
        <v>3187</v>
      </c>
      <c r="K105" s="261"/>
      <c r="L105" s="261"/>
      <c r="M105" s="261"/>
      <c r="N105" s="261"/>
      <c r="O105" s="52">
        <v>25</v>
      </c>
      <c r="P105" s="261">
        <v>10</v>
      </c>
      <c r="Q105" s="261"/>
      <c r="R105" s="261" t="s">
        <v>2944</v>
      </c>
      <c r="S105" s="261"/>
    </row>
    <row r="106" spans="2:19">
      <c r="B106" s="47" t="s">
        <v>3188</v>
      </c>
      <c r="C106" s="261" t="s">
        <v>2936</v>
      </c>
      <c r="D106" s="42" t="s">
        <v>3097</v>
      </c>
      <c r="E106" s="42" t="s">
        <v>2938</v>
      </c>
      <c r="F106" s="42" t="s">
        <v>41</v>
      </c>
      <c r="G106" s="42">
        <v>62</v>
      </c>
      <c r="H106" s="42">
        <v>2048</v>
      </c>
      <c r="I106" s="48" t="s">
        <v>3189</v>
      </c>
      <c r="J106" s="48" t="s">
        <v>3189</v>
      </c>
      <c r="K106" s="261"/>
      <c r="L106" s="261"/>
      <c r="M106" s="261"/>
      <c r="N106" s="261"/>
      <c r="O106" s="52">
        <v>25</v>
      </c>
      <c r="P106" s="261">
        <v>10</v>
      </c>
      <c r="Q106" s="261"/>
      <c r="R106" s="261" t="s">
        <v>2941</v>
      </c>
      <c r="S106" s="261">
        <v>87.6</v>
      </c>
    </row>
    <row r="107" spans="2:19">
      <c r="B107" s="47" t="s">
        <v>3190</v>
      </c>
      <c r="C107" s="261" t="s">
        <v>2936</v>
      </c>
      <c r="D107" s="42" t="s">
        <v>2937</v>
      </c>
      <c r="E107" s="42" t="s">
        <v>2951</v>
      </c>
      <c r="F107" s="42" t="s">
        <v>3083</v>
      </c>
      <c r="G107" s="42">
        <v>78</v>
      </c>
      <c r="H107" s="42">
        <v>2285</v>
      </c>
      <c r="I107" s="48" t="s">
        <v>3191</v>
      </c>
      <c r="J107" s="48" t="s">
        <v>3191</v>
      </c>
      <c r="K107" s="261"/>
      <c r="L107" s="261"/>
      <c r="M107" s="261"/>
      <c r="N107" s="261"/>
      <c r="O107" s="52">
        <v>25</v>
      </c>
      <c r="P107" s="261">
        <v>10</v>
      </c>
      <c r="Q107" s="261"/>
      <c r="R107" s="261" t="s">
        <v>2941</v>
      </c>
      <c r="S107" s="261">
        <v>35</v>
      </c>
    </row>
    <row r="108" spans="2:19">
      <c r="B108" s="47" t="s">
        <v>3192</v>
      </c>
      <c r="C108" s="261" t="s">
        <v>2936</v>
      </c>
      <c r="D108" s="42" t="s">
        <v>2937</v>
      </c>
      <c r="E108" s="42" t="s">
        <v>2938</v>
      </c>
      <c r="F108" s="42" t="s">
        <v>41</v>
      </c>
      <c r="G108" s="42">
        <v>69</v>
      </c>
      <c r="H108" s="42">
        <v>2179</v>
      </c>
      <c r="I108" s="48" t="s">
        <v>3193</v>
      </c>
      <c r="J108" s="48" t="s">
        <v>3193</v>
      </c>
      <c r="K108" s="261"/>
      <c r="L108" s="261"/>
      <c r="M108" s="261"/>
      <c r="N108" s="261"/>
      <c r="O108" s="52">
        <v>25</v>
      </c>
      <c r="P108" s="261">
        <v>10</v>
      </c>
      <c r="Q108" s="261"/>
      <c r="R108" s="261" t="s">
        <v>2944</v>
      </c>
      <c r="S108" s="261"/>
    </row>
    <row r="109" spans="2:19">
      <c r="B109" s="47" t="s">
        <v>3194</v>
      </c>
      <c r="C109" s="261" t="s">
        <v>2936</v>
      </c>
      <c r="D109" s="42" t="s">
        <v>3043</v>
      </c>
      <c r="E109" s="42" t="s">
        <v>2938</v>
      </c>
      <c r="F109" s="42" t="s">
        <v>20</v>
      </c>
      <c r="G109" s="42">
        <v>76</v>
      </c>
      <c r="H109" s="42">
        <v>2242</v>
      </c>
      <c r="I109" s="48" t="s">
        <v>3195</v>
      </c>
      <c r="J109" s="48" t="s">
        <v>3195</v>
      </c>
      <c r="K109" s="261"/>
      <c r="L109" s="261"/>
      <c r="M109" s="261"/>
      <c r="N109" s="261"/>
      <c r="O109" s="52">
        <v>25</v>
      </c>
      <c r="P109" s="261">
        <v>10</v>
      </c>
      <c r="Q109" s="261"/>
      <c r="R109" s="261" t="s">
        <v>2941</v>
      </c>
      <c r="S109" s="261">
        <v>86.2</v>
      </c>
    </row>
    <row r="110" spans="2:19">
      <c r="B110" s="47" t="s">
        <v>3196</v>
      </c>
      <c r="C110" s="261" t="s">
        <v>2936</v>
      </c>
      <c r="D110" s="42" t="s">
        <v>3054</v>
      </c>
      <c r="E110" s="42" t="s">
        <v>273</v>
      </c>
      <c r="F110" s="42" t="s">
        <v>20</v>
      </c>
      <c r="G110" s="42">
        <v>57</v>
      </c>
      <c r="H110" s="42">
        <v>2216</v>
      </c>
      <c r="I110" s="48" t="s">
        <v>3197</v>
      </c>
      <c r="J110" s="48" t="s">
        <v>3197</v>
      </c>
      <c r="K110" s="261"/>
      <c r="L110" s="261"/>
      <c r="M110" s="261"/>
      <c r="N110" s="261"/>
      <c r="O110" s="52">
        <v>25</v>
      </c>
      <c r="P110" s="261">
        <v>10</v>
      </c>
      <c r="Q110" s="261"/>
      <c r="R110" s="261" t="s">
        <v>2941</v>
      </c>
      <c r="S110" s="261">
        <v>65.599999999999994</v>
      </c>
    </row>
    <row r="111" spans="2:19">
      <c r="B111" s="47" t="s">
        <v>3198</v>
      </c>
      <c r="C111" s="261" t="s">
        <v>2936</v>
      </c>
      <c r="D111" s="42" t="s">
        <v>2937</v>
      </c>
      <c r="E111" s="42" t="s">
        <v>2938</v>
      </c>
      <c r="F111" s="42" t="s">
        <v>41</v>
      </c>
      <c r="G111" s="42">
        <v>80</v>
      </c>
      <c r="H111" s="42">
        <v>2317</v>
      </c>
      <c r="I111" s="48" t="s">
        <v>3199</v>
      </c>
      <c r="J111" s="48" t="s">
        <v>3199</v>
      </c>
      <c r="K111" s="261"/>
      <c r="L111" s="261"/>
      <c r="M111" s="261"/>
      <c r="N111" s="261"/>
      <c r="O111" s="52">
        <v>25</v>
      </c>
      <c r="P111" s="261">
        <v>10</v>
      </c>
      <c r="Q111" s="261"/>
      <c r="R111" s="261" t="s">
        <v>2941</v>
      </c>
      <c r="S111" s="261">
        <v>7.96</v>
      </c>
    </row>
    <row r="112" spans="2:19">
      <c r="B112" s="47" t="s">
        <v>3200</v>
      </c>
      <c r="C112" s="261" t="s">
        <v>2936</v>
      </c>
      <c r="D112" s="42" t="s">
        <v>2937</v>
      </c>
      <c r="E112" s="42" t="s">
        <v>2938</v>
      </c>
      <c r="F112" s="42" t="s">
        <v>41</v>
      </c>
      <c r="G112" s="42">
        <v>41</v>
      </c>
      <c r="H112" s="42">
        <v>2112</v>
      </c>
      <c r="I112" s="48" t="s">
        <v>3201</v>
      </c>
      <c r="J112" s="48" t="s">
        <v>3201</v>
      </c>
      <c r="K112" s="261"/>
      <c r="L112" s="261"/>
      <c r="M112" s="261"/>
      <c r="N112" s="261"/>
      <c r="O112" s="52">
        <v>25</v>
      </c>
      <c r="P112" s="261">
        <v>10</v>
      </c>
      <c r="Q112" s="261"/>
      <c r="R112" s="261" t="s">
        <v>2944</v>
      </c>
      <c r="S112" s="261"/>
    </row>
    <row r="113" spans="2:19">
      <c r="B113" s="47" t="s">
        <v>3202</v>
      </c>
      <c r="C113" s="261" t="s">
        <v>2936</v>
      </c>
      <c r="D113" s="42" t="s">
        <v>2937</v>
      </c>
      <c r="E113" s="42" t="s">
        <v>2938</v>
      </c>
      <c r="F113" s="42" t="s">
        <v>20</v>
      </c>
      <c r="G113" s="42">
        <v>64</v>
      </c>
      <c r="H113" s="42">
        <v>2168</v>
      </c>
      <c r="I113" s="48" t="s">
        <v>3203</v>
      </c>
      <c r="J113" s="48" t="s">
        <v>3203</v>
      </c>
      <c r="K113" s="261"/>
      <c r="L113" s="261"/>
      <c r="M113" s="261"/>
      <c r="N113" s="261"/>
      <c r="O113" s="52">
        <v>25</v>
      </c>
      <c r="P113" s="261">
        <v>10</v>
      </c>
      <c r="Q113" s="261"/>
      <c r="R113" s="261" t="s">
        <v>2944</v>
      </c>
      <c r="S113" s="261"/>
    </row>
    <row r="114" spans="2:19">
      <c r="B114" s="47" t="s">
        <v>3204</v>
      </c>
      <c r="C114" s="261" t="s">
        <v>2936</v>
      </c>
      <c r="D114" s="42" t="s">
        <v>3205</v>
      </c>
      <c r="E114" s="42" t="s">
        <v>3088</v>
      </c>
      <c r="F114" s="42" t="s">
        <v>20</v>
      </c>
      <c r="G114" s="42">
        <v>72</v>
      </c>
      <c r="H114" s="42">
        <v>2042</v>
      </c>
      <c r="I114" s="48" t="s">
        <v>3206</v>
      </c>
      <c r="J114" s="48" t="s">
        <v>3206</v>
      </c>
      <c r="K114" s="261"/>
      <c r="L114" s="261"/>
      <c r="M114" s="261"/>
      <c r="N114" s="261"/>
      <c r="O114" s="52">
        <v>25</v>
      </c>
      <c r="P114" s="261">
        <v>10</v>
      </c>
      <c r="Q114" s="261"/>
      <c r="R114" s="261" t="s">
        <v>2944</v>
      </c>
      <c r="S114" s="261"/>
    </row>
    <row r="115" spans="2:19">
      <c r="B115" s="47" t="s">
        <v>3207</v>
      </c>
      <c r="C115" s="261" t="s">
        <v>2936</v>
      </c>
      <c r="D115" s="42" t="s">
        <v>2937</v>
      </c>
      <c r="E115" s="42" t="s">
        <v>3088</v>
      </c>
      <c r="F115" s="42" t="s">
        <v>41</v>
      </c>
      <c r="G115" s="42">
        <v>65</v>
      </c>
      <c r="H115" s="42">
        <v>2007</v>
      </c>
      <c r="I115" s="48" t="s">
        <v>3208</v>
      </c>
      <c r="J115" s="48" t="s">
        <v>3209</v>
      </c>
      <c r="K115" s="261"/>
      <c r="L115" s="261"/>
      <c r="M115" s="261"/>
      <c r="N115" s="261"/>
      <c r="O115" s="52">
        <v>25</v>
      </c>
      <c r="P115" s="261">
        <v>10</v>
      </c>
      <c r="Q115" s="261"/>
      <c r="R115" s="261" t="s">
        <v>2944</v>
      </c>
      <c r="S115" s="261"/>
    </row>
    <row r="116" spans="2:19">
      <c r="B116" s="47" t="s">
        <v>3210</v>
      </c>
      <c r="C116" s="261" t="s">
        <v>2936</v>
      </c>
      <c r="D116" s="42" t="s">
        <v>2937</v>
      </c>
      <c r="E116" s="42" t="s">
        <v>2951</v>
      </c>
      <c r="F116" s="42" t="s">
        <v>41</v>
      </c>
      <c r="G116" s="42">
        <v>63</v>
      </c>
      <c r="H116" s="42">
        <v>2095</v>
      </c>
      <c r="I116" s="48" t="s">
        <v>3211</v>
      </c>
      <c r="J116" s="48" t="s">
        <v>3211</v>
      </c>
      <c r="K116" s="261"/>
      <c r="L116" s="261"/>
      <c r="M116" s="261"/>
      <c r="N116" s="261"/>
      <c r="O116" s="52">
        <v>25</v>
      </c>
      <c r="P116" s="261">
        <v>10</v>
      </c>
      <c r="Q116" s="261"/>
      <c r="R116" s="261" t="s">
        <v>2941</v>
      </c>
      <c r="S116" s="261">
        <v>41.2</v>
      </c>
    </row>
    <row r="117" spans="2:19">
      <c r="B117" s="47" t="s">
        <v>3212</v>
      </c>
      <c r="C117" s="261" t="s">
        <v>2936</v>
      </c>
      <c r="D117" s="42" t="s">
        <v>2937</v>
      </c>
      <c r="E117" s="42" t="s">
        <v>3088</v>
      </c>
      <c r="F117" s="42" t="s">
        <v>41</v>
      </c>
      <c r="G117" s="42">
        <v>61</v>
      </c>
      <c r="H117" s="42">
        <v>2215</v>
      </c>
      <c r="I117" s="48" t="s">
        <v>3213</v>
      </c>
      <c r="J117" s="48" t="s">
        <v>3213</v>
      </c>
      <c r="K117" s="261"/>
      <c r="L117" s="261"/>
      <c r="M117" s="261"/>
      <c r="N117" s="261"/>
      <c r="O117" s="52">
        <v>25</v>
      </c>
      <c r="P117" s="261">
        <v>10</v>
      </c>
      <c r="Q117" s="261"/>
      <c r="R117" s="261" t="s">
        <v>2944</v>
      </c>
      <c r="S117" s="261"/>
    </row>
    <row r="118" spans="2:19">
      <c r="B118" s="47" t="s">
        <v>3214</v>
      </c>
      <c r="C118" s="261" t="s">
        <v>2936</v>
      </c>
      <c r="D118" s="42" t="s">
        <v>2937</v>
      </c>
      <c r="E118" s="42" t="s">
        <v>2951</v>
      </c>
      <c r="F118" s="42" t="s">
        <v>41</v>
      </c>
      <c r="G118" s="42">
        <v>30</v>
      </c>
      <c r="H118" s="42">
        <v>2284</v>
      </c>
      <c r="I118" s="48" t="s">
        <v>3215</v>
      </c>
      <c r="J118" s="48"/>
      <c r="K118" s="261"/>
      <c r="L118" s="261"/>
      <c r="M118" s="261"/>
      <c r="N118" s="261"/>
      <c r="O118" s="52">
        <v>25</v>
      </c>
      <c r="P118" s="261"/>
      <c r="Q118" s="261"/>
      <c r="R118" s="261" t="s">
        <v>2944</v>
      </c>
      <c r="S118" s="261"/>
    </row>
    <row r="119" spans="2:19">
      <c r="B119" s="47" t="s">
        <v>3216</v>
      </c>
      <c r="C119" s="261" t="s">
        <v>2936</v>
      </c>
      <c r="D119" s="42" t="s">
        <v>2937</v>
      </c>
      <c r="E119" s="42" t="s">
        <v>2938</v>
      </c>
      <c r="F119" s="42" t="s">
        <v>20</v>
      </c>
      <c r="G119" s="42">
        <v>69</v>
      </c>
      <c r="H119" s="42">
        <v>2246</v>
      </c>
      <c r="I119" s="48" t="s">
        <v>3217</v>
      </c>
      <c r="J119" s="48" t="s">
        <v>3217</v>
      </c>
      <c r="K119" s="261"/>
      <c r="L119" s="261"/>
      <c r="M119" s="261"/>
      <c r="N119" s="261"/>
      <c r="O119" s="52">
        <v>25</v>
      </c>
      <c r="P119" s="261">
        <v>10</v>
      </c>
      <c r="Q119" s="261"/>
      <c r="R119" s="261" t="s">
        <v>2941</v>
      </c>
      <c r="S119" s="261">
        <v>76.400000000000006</v>
      </c>
    </row>
    <row r="120" spans="2:19">
      <c r="B120" s="47" t="s">
        <v>3218</v>
      </c>
      <c r="C120" s="261" t="s">
        <v>2936</v>
      </c>
      <c r="D120" s="42" t="s">
        <v>3028</v>
      </c>
      <c r="E120" s="42" t="s">
        <v>2951</v>
      </c>
      <c r="F120" s="42" t="s">
        <v>20</v>
      </c>
      <c r="G120" s="42">
        <v>72</v>
      </c>
      <c r="H120" s="42">
        <v>2151</v>
      </c>
      <c r="I120" s="48" t="s">
        <v>3219</v>
      </c>
      <c r="J120" s="48"/>
      <c r="K120" s="261"/>
      <c r="L120" s="261"/>
      <c r="M120" s="261"/>
      <c r="N120" s="261"/>
      <c r="O120" s="48">
        <v>25</v>
      </c>
      <c r="P120" s="261"/>
      <c r="Q120" s="261"/>
      <c r="R120" s="261" t="s">
        <v>2941</v>
      </c>
      <c r="S120" s="261">
        <v>50.4</v>
      </c>
    </row>
  </sheetData>
  <autoFilter ref="A1:R120" xr:uid="{00000000-0009-0000-0000-000008000000}"/>
  <phoneticPr fontId="1" type="noConversion"/>
  <conditionalFormatting sqref="J58">
    <cfRule type="duplicateValues" dxfId="37" priority="2"/>
  </conditionalFormatting>
  <conditionalFormatting sqref="J59:J120 J2:J57">
    <cfRule type="duplicateValues" dxfId="36" priority="16"/>
  </conditionalFormatting>
  <conditionalFormatting sqref="U3 I2:I120">
    <cfRule type="duplicateValues" dxfId="35" priority="17"/>
  </conditionalFormatting>
  <conditionalFormatting sqref="I1:I1048576">
    <cfRule type="duplicateValues" dxfId="3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湖南肠癌</vt:lpstr>
      <vt:lpstr>肝癌MRD</vt:lpstr>
      <vt:lpstr>南通肝癌</vt:lpstr>
      <vt:lpstr>上海肝硬化</vt:lpstr>
      <vt:lpstr>上海肝癌</vt:lpstr>
      <vt:lpstr>中肿肠癌</vt:lpstr>
      <vt:lpstr>福建肠癌</vt:lpstr>
      <vt:lpstr>早筛体验官</vt:lpstr>
      <vt:lpstr>北大肺癌</vt:lpstr>
      <vt:lpstr>北大肺良性</vt:lpstr>
      <vt:lpstr>南五院健康人</vt:lpstr>
      <vt:lpstr>六院肠癌</vt:lpstr>
      <vt:lpstr>上海胰腺癌</vt:lpstr>
      <vt:lpstr>上海肺癌</vt:lpstr>
      <vt:lpstr>胃癌组织</vt:lpstr>
      <vt:lpstr>上海组织</vt:lpstr>
      <vt:lpstr>粪便DNA</vt:lpstr>
      <vt:lpstr>胃癌组织!Print_Area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2020-04-16T08:05:52Z</dcterms:modified>
  <cp:category/>
  <cp:contentStatus/>
</cp:coreProperties>
</file>