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sl\project\databaseDemo\excelData\20200408\"/>
    </mc:Choice>
  </mc:AlternateContent>
  <xr:revisionPtr revIDLastSave="0" documentId="13_ncr:1_{FAA88FEE-9C68-49D8-A75E-319980A341C9}" xr6:coauthVersionLast="44" xr6:coauthVersionMax="44" xr10:uidLastSave="{00000000-0000-0000-0000-000000000000}"/>
  <bookViews>
    <workbookView xWindow="-120" yWindow="-120" windowWidth="29040" windowHeight="15990" xr2:uid="{AF2036D4-4AEA-45D4-B3F9-BB5BD186A4B5}"/>
  </bookViews>
  <sheets>
    <sheet name="上海肝癌-剩余降序" sheetId="2" r:id="rId1"/>
  </sheets>
  <definedNames>
    <definedName name="_xlnm._FilterDatabase" localSheetId="0" hidden="1">'上海肝癌-剩余降序'!$A$1:$BE$216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99" i="2" l="1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U108" i="2"/>
  <c r="AV108" i="2"/>
  <c r="AF108" i="2"/>
  <c r="AG108" i="2"/>
  <c r="AU107" i="2"/>
  <c r="AV107" i="2"/>
  <c r="AU106" i="2"/>
  <c r="AV106" i="2"/>
  <c r="AT106" i="2"/>
  <c r="AU105" i="2"/>
  <c r="AV105" i="2"/>
  <c r="AT105" i="2"/>
  <c r="AU104" i="2"/>
  <c r="AV104" i="2"/>
  <c r="AT104" i="2"/>
  <c r="AU103" i="2"/>
  <c r="AV103" i="2"/>
  <c r="AT103" i="2"/>
  <c r="AU102" i="2"/>
  <c r="AV102" i="2"/>
  <c r="AT102" i="2"/>
  <c r="AU101" i="2"/>
  <c r="AV101" i="2"/>
  <c r="AF101" i="2"/>
  <c r="AG101" i="2"/>
  <c r="AU100" i="2"/>
  <c r="AV100" i="2"/>
  <c r="AT100" i="2"/>
  <c r="AU99" i="2"/>
  <c r="AV99" i="2"/>
  <c r="AT99" i="2"/>
  <c r="AU98" i="2"/>
  <c r="AV98" i="2"/>
  <c r="AF98" i="2"/>
  <c r="AG98" i="2"/>
  <c r="AU97" i="2"/>
  <c r="AV97" i="2"/>
  <c r="AT97" i="2"/>
  <c r="AU96" i="2"/>
  <c r="AV96" i="2"/>
  <c r="AF96" i="2"/>
  <c r="AG96" i="2"/>
  <c r="AU95" i="2"/>
  <c r="AV95" i="2"/>
  <c r="AF95" i="2"/>
  <c r="AG95" i="2"/>
  <c r="AU94" i="2"/>
  <c r="AV94" i="2"/>
  <c r="AT94" i="2"/>
  <c r="AU93" i="2"/>
  <c r="AV93" i="2"/>
  <c r="AF93" i="2"/>
  <c r="AG93" i="2"/>
  <c r="AU92" i="2"/>
  <c r="AV92" i="2"/>
  <c r="AF92" i="2"/>
  <c r="AG92" i="2"/>
  <c r="AU91" i="2"/>
  <c r="AV91" i="2"/>
  <c r="AF91" i="2"/>
  <c r="AG91" i="2"/>
  <c r="AU90" i="2"/>
  <c r="AV90" i="2"/>
  <c r="AU87" i="2"/>
  <c r="AV87" i="2"/>
  <c r="AF87" i="2"/>
  <c r="AG87" i="2"/>
  <c r="AU86" i="2"/>
  <c r="AV86" i="2"/>
  <c r="AU85" i="2"/>
  <c r="AV85" i="2"/>
  <c r="AT85" i="2"/>
  <c r="AF85" i="2"/>
  <c r="AG85" i="2"/>
  <c r="AU83" i="2"/>
  <c r="AV83" i="2"/>
  <c r="AT83" i="2"/>
  <c r="AU82" i="2"/>
  <c r="AV82" i="2"/>
  <c r="AF82" i="2"/>
  <c r="AG82" i="2"/>
  <c r="AU81" i="2"/>
  <c r="AV81" i="2"/>
  <c r="AF81" i="2"/>
  <c r="AG81" i="2"/>
  <c r="AU80" i="2"/>
  <c r="AV80" i="2"/>
  <c r="AT80" i="2"/>
  <c r="AF80" i="2"/>
  <c r="AG80" i="2"/>
  <c r="AU79" i="2"/>
  <c r="AV79" i="2"/>
  <c r="AF79" i="2"/>
  <c r="AG79" i="2"/>
  <c r="AU78" i="2"/>
  <c r="AV78" i="2"/>
  <c r="AT78" i="2"/>
  <c r="AF78" i="2"/>
  <c r="AG78" i="2"/>
  <c r="AU77" i="2"/>
  <c r="AV77" i="2"/>
  <c r="AT77" i="2"/>
  <c r="AF77" i="2"/>
  <c r="AG77" i="2"/>
  <c r="AU76" i="2"/>
  <c r="AV76" i="2"/>
  <c r="AT76" i="2"/>
  <c r="AU75" i="2"/>
  <c r="AV75" i="2"/>
  <c r="AT75" i="2"/>
  <c r="AF75" i="2"/>
  <c r="AG75" i="2"/>
  <c r="AU74" i="2"/>
  <c r="AV74" i="2"/>
  <c r="AT74" i="2"/>
  <c r="AF74" i="2"/>
  <c r="AG74" i="2"/>
  <c r="AU73" i="2"/>
  <c r="AV73" i="2"/>
  <c r="AT73" i="2"/>
  <c r="AF73" i="2"/>
  <c r="AG73" i="2"/>
  <c r="AT72" i="2"/>
  <c r="AU71" i="2"/>
  <c r="AV71" i="2"/>
  <c r="AT71" i="2"/>
  <c r="AU70" i="2"/>
  <c r="AV70" i="2"/>
  <c r="AT70" i="2"/>
  <c r="AU69" i="2"/>
  <c r="AV69" i="2"/>
  <c r="AT69" i="2"/>
  <c r="AU68" i="2"/>
  <c r="AV68" i="2"/>
  <c r="AT68" i="2"/>
  <c r="AF68" i="2"/>
  <c r="AG68" i="2"/>
  <c r="AU67" i="2"/>
  <c r="AV67" i="2"/>
  <c r="AU66" i="2"/>
  <c r="AV66" i="2"/>
  <c r="AT66" i="2"/>
  <c r="AU65" i="2"/>
  <c r="AV65" i="2"/>
  <c r="AT65" i="2"/>
  <c r="AF65" i="2"/>
  <c r="AG65" i="2"/>
  <c r="AU64" i="2"/>
  <c r="AV64" i="2"/>
  <c r="AF64" i="2"/>
  <c r="AG64" i="2"/>
  <c r="AU63" i="2"/>
  <c r="AV63" i="2"/>
  <c r="AT63" i="2"/>
  <c r="AU62" i="2"/>
  <c r="AV62" i="2"/>
  <c r="AU61" i="2"/>
  <c r="AV61" i="2"/>
  <c r="AT61" i="2"/>
  <c r="AF61" i="2"/>
  <c r="AG61" i="2"/>
  <c r="AU60" i="2"/>
  <c r="AV60" i="2"/>
  <c r="AT60" i="2"/>
  <c r="AF60" i="2"/>
  <c r="AG60" i="2"/>
  <c r="AU59" i="2"/>
  <c r="AV59" i="2"/>
  <c r="AT59" i="2"/>
  <c r="AF59" i="2"/>
  <c r="AG59" i="2"/>
  <c r="AA58" i="2"/>
  <c r="AU58" i="2"/>
  <c r="AV58" i="2"/>
  <c r="AT58" i="2"/>
  <c r="AF58" i="2"/>
  <c r="AG58" i="2"/>
  <c r="AB58" i="2"/>
  <c r="AA57" i="2"/>
  <c r="AU57" i="2"/>
  <c r="AV57" i="2"/>
  <c r="AT57" i="2"/>
  <c r="AF57" i="2"/>
  <c r="AG57" i="2"/>
  <c r="AB57" i="2"/>
  <c r="AA56" i="2"/>
  <c r="AU56" i="2"/>
  <c r="AV56" i="2"/>
  <c r="AT56" i="2"/>
  <c r="AF56" i="2"/>
  <c r="AG56" i="2"/>
  <c r="AB56" i="2"/>
  <c r="AA55" i="2"/>
  <c r="AU55" i="2"/>
  <c r="AV55" i="2"/>
  <c r="AT55" i="2"/>
  <c r="AF55" i="2"/>
  <c r="AG55" i="2"/>
  <c r="AB55" i="2"/>
  <c r="AA54" i="2"/>
  <c r="AU54" i="2"/>
  <c r="AV54" i="2"/>
  <c r="AT54" i="2"/>
  <c r="AF54" i="2"/>
  <c r="AG54" i="2"/>
  <c r="AB54" i="2"/>
  <c r="AA53" i="2"/>
  <c r="AU53" i="2"/>
  <c r="AV53" i="2"/>
  <c r="AT53" i="2"/>
  <c r="AF53" i="2"/>
  <c r="AG53" i="2"/>
  <c r="AB53" i="2"/>
  <c r="AA52" i="2"/>
  <c r="AU52" i="2"/>
  <c r="AV52" i="2"/>
  <c r="AT52" i="2"/>
  <c r="AF52" i="2"/>
  <c r="AG52" i="2"/>
  <c r="AB52" i="2"/>
  <c r="AA51" i="2"/>
  <c r="AU51" i="2"/>
  <c r="AV51" i="2"/>
  <c r="AT51" i="2"/>
  <c r="AF51" i="2"/>
  <c r="AG51" i="2"/>
  <c r="AB51" i="2"/>
  <c r="AA50" i="2"/>
  <c r="AU50" i="2"/>
  <c r="AV50" i="2"/>
  <c r="AT50" i="2"/>
  <c r="AF50" i="2"/>
  <c r="AG50" i="2"/>
  <c r="AB50" i="2"/>
  <c r="AA49" i="2"/>
  <c r="AU49" i="2"/>
  <c r="AV49" i="2"/>
  <c r="AT49" i="2"/>
  <c r="AF49" i="2"/>
  <c r="AG49" i="2"/>
  <c r="AB49" i="2"/>
  <c r="AA48" i="2"/>
  <c r="AU48" i="2"/>
  <c r="AV48" i="2"/>
  <c r="AT48" i="2"/>
  <c r="AF48" i="2"/>
  <c r="AG48" i="2"/>
  <c r="AB48" i="2"/>
  <c r="AA47" i="2"/>
  <c r="AU47" i="2"/>
  <c r="AV47" i="2"/>
  <c r="AT47" i="2"/>
  <c r="AF47" i="2"/>
  <c r="AG47" i="2"/>
  <c r="AB47" i="2"/>
  <c r="AA46" i="2"/>
  <c r="AU46" i="2"/>
  <c r="AV46" i="2"/>
  <c r="AT46" i="2"/>
  <c r="AF46" i="2"/>
  <c r="AG46" i="2"/>
  <c r="AB46" i="2"/>
  <c r="AA45" i="2"/>
  <c r="AU45" i="2"/>
  <c r="AV45" i="2"/>
  <c r="AT45" i="2"/>
  <c r="AF45" i="2"/>
  <c r="AG45" i="2"/>
  <c r="AB45" i="2"/>
  <c r="AU44" i="2"/>
  <c r="AV44" i="2"/>
  <c r="AT44" i="2"/>
  <c r="AA43" i="2"/>
  <c r="AU43" i="2"/>
  <c r="AV43" i="2"/>
  <c r="AT43" i="2"/>
  <c r="AF43" i="2"/>
  <c r="AG43" i="2"/>
  <c r="AB43" i="2"/>
  <c r="AA42" i="2"/>
  <c r="AU42" i="2"/>
  <c r="AV42" i="2"/>
  <c r="AT42" i="2"/>
  <c r="AF42" i="2"/>
  <c r="AG42" i="2"/>
  <c r="AB42" i="2"/>
  <c r="AA41" i="2"/>
  <c r="AU41" i="2"/>
  <c r="AV41" i="2"/>
  <c r="AT41" i="2"/>
  <c r="AF41" i="2"/>
  <c r="AG41" i="2"/>
  <c r="AB41" i="2"/>
  <c r="AA40" i="2"/>
  <c r="AU40" i="2"/>
  <c r="AV40" i="2"/>
  <c r="AT40" i="2"/>
  <c r="AF40" i="2"/>
  <c r="AG40" i="2"/>
  <c r="AB40" i="2"/>
  <c r="AA39" i="2"/>
  <c r="AU39" i="2"/>
  <c r="AV39" i="2"/>
  <c r="AT39" i="2"/>
  <c r="AF39" i="2"/>
  <c r="AG39" i="2"/>
  <c r="AB39" i="2"/>
  <c r="AA38" i="2"/>
  <c r="AU38" i="2"/>
  <c r="AV38" i="2"/>
  <c r="AT38" i="2"/>
  <c r="AF38" i="2"/>
  <c r="AG38" i="2"/>
  <c r="AB38" i="2"/>
  <c r="AA37" i="2"/>
  <c r="AU37" i="2"/>
  <c r="AV37" i="2"/>
  <c r="AT37" i="2"/>
  <c r="AF37" i="2"/>
  <c r="AG37" i="2"/>
  <c r="AB37" i="2"/>
  <c r="AA36" i="2"/>
  <c r="AF36" i="2"/>
  <c r="AG36" i="2"/>
  <c r="AE36" i="2"/>
  <c r="AB36" i="2"/>
  <c r="AA35" i="2"/>
  <c r="AF35" i="2"/>
  <c r="AG35" i="2"/>
  <c r="AE35" i="2"/>
  <c r="AB35" i="2"/>
  <c r="AA34" i="2"/>
  <c r="AF34" i="2"/>
  <c r="AG34" i="2"/>
  <c r="AE34" i="2"/>
  <c r="AB34" i="2"/>
  <c r="AA33" i="2"/>
  <c r="AF33" i="2"/>
  <c r="AG33" i="2"/>
  <c r="AE33" i="2"/>
  <c r="AB33" i="2"/>
  <c r="AA32" i="2"/>
  <c r="AF32" i="2"/>
  <c r="AG32" i="2"/>
  <c r="AE32" i="2"/>
  <c r="AB32" i="2"/>
  <c r="AA31" i="2"/>
  <c r="AF31" i="2"/>
  <c r="AG31" i="2"/>
  <c r="AE31" i="2"/>
  <c r="AB31" i="2"/>
  <c r="AA30" i="2"/>
  <c r="AF30" i="2"/>
  <c r="AG30" i="2"/>
  <c r="AE30" i="2"/>
  <c r="AB30" i="2"/>
  <c r="AA29" i="2"/>
  <c r="AF29" i="2"/>
  <c r="AG29" i="2"/>
  <c r="AE29" i="2"/>
  <c r="AB29" i="2"/>
  <c r="AA28" i="2"/>
  <c r="AF28" i="2"/>
  <c r="AG28" i="2"/>
  <c r="AE28" i="2"/>
  <c r="AB28" i="2"/>
  <c r="AA27" i="2"/>
  <c r="AF27" i="2"/>
  <c r="AG27" i="2"/>
  <c r="AE27" i="2"/>
  <c r="AB27" i="2"/>
  <c r="AA26" i="2"/>
  <c r="AF26" i="2"/>
  <c r="AG26" i="2"/>
  <c r="AE26" i="2"/>
  <c r="AB26" i="2"/>
  <c r="AA25" i="2"/>
  <c r="AF25" i="2"/>
  <c r="AG25" i="2"/>
  <c r="AE25" i="2"/>
  <c r="AB25" i="2"/>
  <c r="AA24" i="2"/>
  <c r="AF24" i="2"/>
  <c r="AG24" i="2"/>
  <c r="AE24" i="2"/>
  <c r="AB24" i="2"/>
  <c r="AA23" i="2"/>
  <c r="AF23" i="2"/>
  <c r="AG23" i="2"/>
  <c r="AE23" i="2"/>
  <c r="AB23" i="2"/>
  <c r="AA22" i="2"/>
  <c r="AF22" i="2"/>
  <c r="AG22" i="2"/>
  <c r="AE22" i="2"/>
  <c r="AB22" i="2"/>
  <c r="AA21" i="2"/>
  <c r="AF21" i="2"/>
  <c r="AG21" i="2"/>
  <c r="AE21" i="2"/>
  <c r="AB21" i="2"/>
  <c r="AA20" i="2"/>
  <c r="AF20" i="2"/>
  <c r="AG20" i="2"/>
  <c r="AE20" i="2"/>
  <c r="AB20" i="2"/>
  <c r="AA19" i="2"/>
  <c r="AF19" i="2"/>
  <c r="AG19" i="2"/>
  <c r="AE19" i="2"/>
  <c r="AB19" i="2"/>
  <c r="AA18" i="2"/>
  <c r="AF18" i="2"/>
  <c r="AG18" i="2"/>
  <c r="AE18" i="2"/>
  <c r="AB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A9" i="2"/>
  <c r="AF9" i="2"/>
  <c r="AG9" i="2"/>
  <c r="AE9" i="2"/>
  <c r="AB9" i="2"/>
  <c r="AA8" i="2"/>
  <c r="AF8" i="2"/>
  <c r="AG8" i="2"/>
  <c r="AE8" i="2"/>
  <c r="AB8" i="2"/>
  <c r="AF7" i="2"/>
  <c r="AG7" i="2"/>
  <c r="AA6" i="2"/>
  <c r="AF6" i="2"/>
  <c r="AG6" i="2"/>
  <c r="AE6" i="2"/>
  <c r="AB6" i="2"/>
  <c r="AF5" i="2"/>
  <c r="AE5" i="2"/>
  <c r="AF4" i="2"/>
  <c r="AE4" i="2"/>
  <c r="AA3" i="2"/>
  <c r="AF3" i="2"/>
  <c r="AG3" i="2"/>
  <c r="AE3" i="2"/>
  <c r="AB3" i="2"/>
  <c r="A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" authorId="0" shapeId="0" xr:uid="{FB7B0A90-4FA6-45D8-9F5A-470E56406D59}">
      <text>
        <r>
          <rPr>
            <b/>
            <sz val="9"/>
            <rFont val="宋体"/>
            <family val="3"/>
            <charset val="134"/>
          </rPr>
          <t>黄色背景表示需要2100检测，绿色背景表示2100结果正常。</t>
        </r>
      </text>
    </comment>
  </commentList>
</comments>
</file>

<file path=xl/sharedStrings.xml><?xml version="1.0" encoding="utf-8"?>
<sst xmlns="http://schemas.openxmlformats.org/spreadsheetml/2006/main" count="2698" uniqueCount="867">
  <si>
    <t>医院编号</t>
  </si>
  <si>
    <t>癌种</t>
  </si>
  <si>
    <t>姓名</t>
  </si>
  <si>
    <t>年龄</t>
  </si>
  <si>
    <t>性别</t>
  </si>
  <si>
    <t>原始样本编号</t>
  </si>
  <si>
    <t>送样批次</t>
  </si>
  <si>
    <t>华大编号</t>
  </si>
  <si>
    <t>提取方法</t>
  </si>
  <si>
    <t>血浆体积（ml）</t>
  </si>
  <si>
    <t>cfDNA浓度</t>
  </si>
  <si>
    <t>cfDNA体积</t>
  </si>
  <si>
    <t>cfDNA总量</t>
  </si>
  <si>
    <t>Oseq-S用量</t>
  </si>
  <si>
    <t>Mseq-S用量</t>
  </si>
  <si>
    <t>剩余cfDNA量</t>
  </si>
  <si>
    <t>备注</t>
  </si>
  <si>
    <t>白细胞提取日期</t>
  </si>
  <si>
    <t>gDNA孔位</t>
  </si>
  <si>
    <t>gDNA浓度</t>
  </si>
  <si>
    <t>gDNA体积</t>
  </si>
  <si>
    <t>gDNA总量</t>
  </si>
  <si>
    <t>Oseq-S用量μl</t>
  </si>
  <si>
    <t>实际浓度</t>
  </si>
  <si>
    <t>10ngDNA（ul）</t>
  </si>
  <si>
    <t>补齐20ul加水ul</t>
  </si>
  <si>
    <t>转化编号</t>
  </si>
  <si>
    <t>转化后浓度ng/ul</t>
  </si>
  <si>
    <t>PCR投入量ng</t>
  </si>
  <si>
    <t>剩余体积ul</t>
  </si>
  <si>
    <t>剩余量ng</t>
  </si>
  <si>
    <t>panel</t>
  </si>
  <si>
    <t>建库日期</t>
  </si>
  <si>
    <t>PCR浓度ng/ul</t>
  </si>
  <si>
    <t>接头</t>
  </si>
  <si>
    <t>文库浓度ng/ul</t>
  </si>
  <si>
    <t>上海肝癌</t>
  </si>
  <si>
    <t>徐丽群</t>
  </si>
  <si>
    <t>女</t>
  </si>
  <si>
    <t>18B4064334</t>
  </si>
  <si>
    <t>第11批</t>
  </si>
  <si>
    <t>19P6714110</t>
  </si>
  <si>
    <t>美基XP双选法</t>
  </si>
  <si>
    <t>20200218-1</t>
  </si>
  <si>
    <t>-</t>
  </si>
  <si>
    <t>Mliver-9.32.3</t>
  </si>
  <si>
    <t/>
  </si>
  <si>
    <t>H37</t>
  </si>
  <si>
    <t>厉昌菊</t>
  </si>
  <si>
    <t>第04批</t>
  </si>
  <si>
    <t>19P0156404</t>
  </si>
  <si>
    <t>美基磁珠标准法</t>
  </si>
  <si>
    <t>阴性不提取</t>
  </si>
  <si>
    <t>20200225-1</t>
  </si>
  <si>
    <t>Mliver-9.32.4</t>
  </si>
  <si>
    <t>肝细胞肝癌</t>
  </si>
  <si>
    <t>HCC</t>
  </si>
  <si>
    <t>陈冬女</t>
  </si>
  <si>
    <t>18P4064078</t>
  </si>
  <si>
    <t>第07批</t>
  </si>
  <si>
    <t>19P4178187</t>
  </si>
  <si>
    <t>20200218-3</t>
  </si>
  <si>
    <t>混合性癌</t>
  </si>
  <si>
    <t>肝腺癌，胰腺导管腺癌</t>
  </si>
  <si>
    <t>蒋培华</t>
  </si>
  <si>
    <t>18P4064221</t>
  </si>
  <si>
    <t>第09批</t>
  </si>
  <si>
    <t>19P5298104</t>
  </si>
  <si>
    <t>20200218-4</t>
  </si>
  <si>
    <t>李书芝</t>
  </si>
  <si>
    <t>男</t>
  </si>
  <si>
    <t>18P4064268</t>
  </si>
  <si>
    <t>第10批</t>
  </si>
  <si>
    <t>19P5790189</t>
  </si>
  <si>
    <t>20200225-2</t>
  </si>
  <si>
    <t>ICC</t>
  </si>
  <si>
    <t>H63</t>
  </si>
  <si>
    <t>蒋志平</t>
  </si>
  <si>
    <t>第06批</t>
  </si>
  <si>
    <t>19P0165019</t>
  </si>
  <si>
    <t>H7</t>
  </si>
  <si>
    <t>缪孝伟</t>
  </si>
  <si>
    <t>第01批</t>
  </si>
  <si>
    <t>19P0138947</t>
  </si>
  <si>
    <t>20200225-4</t>
  </si>
  <si>
    <t>姚秉忠</t>
  </si>
  <si>
    <t>18P4064238</t>
  </si>
  <si>
    <t>19P5790159</t>
  </si>
  <si>
    <t>20200225-5</t>
  </si>
  <si>
    <t>H15</t>
  </si>
  <si>
    <t>张来国</t>
  </si>
  <si>
    <t>第03批</t>
  </si>
  <si>
    <t>19P0156382</t>
  </si>
  <si>
    <t>20200218-9</t>
  </si>
  <si>
    <t>肝癌</t>
  </si>
  <si>
    <t>欧侠</t>
  </si>
  <si>
    <t>19P1161</t>
  </si>
  <si>
    <t>第12批</t>
  </si>
  <si>
    <t>19P7247314</t>
  </si>
  <si>
    <t>美基自动化</t>
  </si>
  <si>
    <t>20200218-10</t>
  </si>
  <si>
    <t>杨炳生</t>
  </si>
  <si>
    <t>19P1155</t>
  </si>
  <si>
    <t>19P7247308</t>
  </si>
  <si>
    <t>20200218-11</t>
  </si>
  <si>
    <t>H8</t>
  </si>
  <si>
    <t>陈文忠</t>
  </si>
  <si>
    <t>19P0138948</t>
  </si>
  <si>
    <t>20200218-12</t>
  </si>
  <si>
    <t>肝细胞癌</t>
  </si>
  <si>
    <t>H16</t>
  </si>
  <si>
    <t>黄少林</t>
  </si>
  <si>
    <t>19P0156383</t>
  </si>
  <si>
    <t>20200218-13</t>
  </si>
  <si>
    <t>H61</t>
  </si>
  <si>
    <t>叶柳青</t>
  </si>
  <si>
    <t>19P0165017</t>
  </si>
  <si>
    <t>20200218-14</t>
  </si>
  <si>
    <t>姚小清</t>
  </si>
  <si>
    <t>18P4064241</t>
  </si>
  <si>
    <t>19P5790162</t>
  </si>
  <si>
    <t>20200218-15</t>
  </si>
  <si>
    <t>戴健康</t>
  </si>
  <si>
    <t>19P1156</t>
  </si>
  <si>
    <t>19P7247309</t>
  </si>
  <si>
    <t>20200218-16</t>
  </si>
  <si>
    <t>H36</t>
  </si>
  <si>
    <t>黄漠富</t>
  </si>
  <si>
    <t>19P0156403</t>
  </si>
  <si>
    <t>均一性测试消耗45ng</t>
  </si>
  <si>
    <t>20200225-6</t>
  </si>
  <si>
    <t>李春</t>
  </si>
  <si>
    <t>18P4064239</t>
  </si>
  <si>
    <t>19P5790160</t>
  </si>
  <si>
    <t>20200225-7</t>
  </si>
  <si>
    <t>H25</t>
  </si>
  <si>
    <t>陈国忠</t>
  </si>
  <si>
    <t>19P0156392</t>
  </si>
  <si>
    <t>20200225-8</t>
  </si>
  <si>
    <t>肝内胆管细胞癌</t>
  </si>
  <si>
    <t>H23</t>
  </si>
  <si>
    <t>毛凤春</t>
  </si>
  <si>
    <t>19P0156390</t>
  </si>
  <si>
    <t>20200225-9</t>
  </si>
  <si>
    <t>混合型肝细胞癌-胆管细胞癌</t>
  </si>
  <si>
    <t>邵汉范</t>
  </si>
  <si>
    <t>18P4064219</t>
  </si>
  <si>
    <t>19P5298102</t>
  </si>
  <si>
    <t>20200225-10</t>
  </si>
  <si>
    <t>孙红莲</t>
  </si>
  <si>
    <t>19P7247466</t>
  </si>
  <si>
    <t>第13批</t>
  </si>
  <si>
    <t>南科手工提取</t>
  </si>
  <si>
    <t>20200225-11</t>
  </si>
  <si>
    <t>谭汉才</t>
  </si>
  <si>
    <t>19P1150</t>
  </si>
  <si>
    <t>19P7247304</t>
  </si>
  <si>
    <t>20200225-12</t>
  </si>
  <si>
    <t>H26</t>
  </si>
  <si>
    <t>周素荣</t>
  </si>
  <si>
    <t>19P0156393</t>
  </si>
  <si>
    <t>20200225-13</t>
  </si>
  <si>
    <t>王忠</t>
  </si>
  <si>
    <t>18B4064315</t>
  </si>
  <si>
    <t>19P6714088</t>
  </si>
  <si>
    <t>20200225-14</t>
  </si>
  <si>
    <t>许学华</t>
  </si>
  <si>
    <t>18B4064333</t>
  </si>
  <si>
    <t>19P6714097</t>
  </si>
  <si>
    <t>20200225-15</t>
  </si>
  <si>
    <t>钱菊芳</t>
  </si>
  <si>
    <t>18P4064214</t>
  </si>
  <si>
    <t>19P5298098</t>
  </si>
  <si>
    <t>20200225-16</t>
  </si>
  <si>
    <t>H33</t>
  </si>
  <si>
    <t>李秀芹</t>
  </si>
  <si>
    <t>19P0156400</t>
  </si>
  <si>
    <t>20200225-17</t>
  </si>
  <si>
    <t>H62</t>
  </si>
  <si>
    <t>陆卫兵</t>
  </si>
  <si>
    <t>19P0165018</t>
  </si>
  <si>
    <t>20200225-18</t>
  </si>
  <si>
    <t>H12</t>
  </si>
  <si>
    <t>任开建</t>
  </si>
  <si>
    <t>19P0156379</t>
  </si>
  <si>
    <t>20200225-19</t>
  </si>
  <si>
    <t>H9</t>
  </si>
  <si>
    <t>王树琴</t>
  </si>
  <si>
    <t>19P0138949</t>
  </si>
  <si>
    <t>20200225-20</t>
  </si>
  <si>
    <t>乐斌</t>
  </si>
  <si>
    <t>19P1152</t>
  </si>
  <si>
    <t>19P7247305</t>
  </si>
  <si>
    <t>20200225-21</t>
  </si>
  <si>
    <t>低分化腺癌</t>
  </si>
  <si>
    <t>H13</t>
  </si>
  <si>
    <t>彭发华</t>
  </si>
  <si>
    <t>19P0156380</t>
  </si>
  <si>
    <t>20200225-22</t>
  </si>
  <si>
    <t>H40</t>
  </si>
  <si>
    <t>张兆贵</t>
  </si>
  <si>
    <t>第05批</t>
  </si>
  <si>
    <t>19P0156407</t>
  </si>
  <si>
    <t>20200225-23</t>
  </si>
  <si>
    <t>H27</t>
  </si>
  <si>
    <t>胡亦平</t>
  </si>
  <si>
    <t>19P0156394</t>
  </si>
  <si>
    <t>20200225-3</t>
  </si>
  <si>
    <t>H38</t>
  </si>
  <si>
    <t>张素珠</t>
  </si>
  <si>
    <t>19P0156405</t>
  </si>
  <si>
    <t>20200325-1</t>
  </si>
  <si>
    <t>王炳英</t>
  </si>
  <si>
    <t>18P4064077</t>
  </si>
  <si>
    <t>19P4178186</t>
  </si>
  <si>
    <t>20200325-2</t>
  </si>
  <si>
    <t>柯武忠</t>
  </si>
  <si>
    <t>19P7247523</t>
  </si>
  <si>
    <t>20200325-3</t>
  </si>
  <si>
    <t>王瑞丽</t>
  </si>
  <si>
    <t>19P1160</t>
  </si>
  <si>
    <t>19P7247313</t>
  </si>
  <si>
    <t>20200325-4</t>
  </si>
  <si>
    <t>顾卫平</t>
  </si>
  <si>
    <t>19P7247524</t>
  </si>
  <si>
    <t>20200325-5</t>
  </si>
  <si>
    <t>H10</t>
  </si>
  <si>
    <t>汤建福</t>
  </si>
  <si>
    <t>19P0138950</t>
  </si>
  <si>
    <t>20200325-6</t>
  </si>
  <si>
    <t>陈贤能</t>
  </si>
  <si>
    <t>19P7247492</t>
  </si>
  <si>
    <t>20200325-7</t>
  </si>
  <si>
    <t>H50</t>
  </si>
  <si>
    <t>陆建华</t>
  </si>
  <si>
    <t>19P0156417</t>
  </si>
  <si>
    <t>约4ng</t>
  </si>
  <si>
    <t>20200325-8</t>
  </si>
  <si>
    <t>用完</t>
  </si>
  <si>
    <t>H3</t>
  </si>
  <si>
    <t>吴敏康</t>
  </si>
  <si>
    <t>19P0138943</t>
  </si>
  <si>
    <t>20200325-9</t>
  </si>
  <si>
    <t>H19</t>
  </si>
  <si>
    <t>池建福</t>
  </si>
  <si>
    <t>19P0156386</t>
  </si>
  <si>
    <t>20200325-10</t>
  </si>
  <si>
    <t>H6</t>
  </si>
  <si>
    <t>甘泉</t>
  </si>
  <si>
    <t>19P0138946</t>
  </si>
  <si>
    <t>20200325-11</t>
  </si>
  <si>
    <t>庄能培</t>
  </si>
  <si>
    <t>18P4064088</t>
  </si>
  <si>
    <t>19P4178192</t>
  </si>
  <si>
    <t>20200325-12</t>
  </si>
  <si>
    <t>（肝）腺癌</t>
  </si>
  <si>
    <t>金友行</t>
  </si>
  <si>
    <t>18P4064235</t>
  </si>
  <si>
    <t>19P5790156</t>
  </si>
  <si>
    <t>20200325-13</t>
  </si>
  <si>
    <t>H1</t>
  </si>
  <si>
    <t>朱崇班</t>
  </si>
  <si>
    <t>19P0138941</t>
  </si>
  <si>
    <t>20200325-14</t>
  </si>
  <si>
    <t>倾向肝细胞肝癌</t>
  </si>
  <si>
    <t>H28</t>
  </si>
  <si>
    <t>任克保</t>
  </si>
  <si>
    <t>19P0156395</t>
  </si>
  <si>
    <t>20200325-15</t>
  </si>
  <si>
    <t>陈本兰</t>
  </si>
  <si>
    <t>19P1112</t>
  </si>
  <si>
    <t>19P7247280</t>
  </si>
  <si>
    <t>20200325-16</t>
  </si>
  <si>
    <t>李金星</t>
  </si>
  <si>
    <t>19P7247491</t>
  </si>
  <si>
    <t>20200325-17</t>
  </si>
  <si>
    <t>赵清荣</t>
  </si>
  <si>
    <t>18P4064037</t>
  </si>
  <si>
    <t>19P4178176</t>
  </si>
  <si>
    <t>20200325-18</t>
  </si>
  <si>
    <t>俞华平</t>
  </si>
  <si>
    <t>18P4064223</t>
  </si>
  <si>
    <t>19P5298106</t>
  </si>
  <si>
    <t>20200325-19</t>
  </si>
  <si>
    <t>邵燕英</t>
  </si>
  <si>
    <t>19P7247453</t>
  </si>
  <si>
    <t>20200325-20</t>
  </si>
  <si>
    <t>H64</t>
  </si>
  <si>
    <t>闵建忠</t>
  </si>
  <si>
    <t>19P0165020</t>
  </si>
  <si>
    <t>20200325-21</t>
  </si>
  <si>
    <t>合型肝细胞癌-胆管细胞癌</t>
  </si>
  <si>
    <t>曲国庆</t>
  </si>
  <si>
    <t>19P7247521</t>
  </si>
  <si>
    <t>20200325-22</t>
  </si>
  <si>
    <t>H56</t>
  </si>
  <si>
    <t>谢忠奎</t>
  </si>
  <si>
    <t>19P0156423</t>
  </si>
  <si>
    <t>20200330-5</t>
  </si>
  <si>
    <t>Mliver-10.31.1</t>
  </si>
  <si>
    <t>季建昌</t>
  </si>
  <si>
    <t>18P4064135</t>
  </si>
  <si>
    <t>第08批</t>
  </si>
  <si>
    <t>19P5127839</t>
  </si>
  <si>
    <t>20200330-6</t>
  </si>
  <si>
    <t>H51</t>
  </si>
  <si>
    <t>王献增</t>
  </si>
  <si>
    <t>19P0156418</t>
  </si>
  <si>
    <t>20200330-7</t>
  </si>
  <si>
    <t>鲁红益</t>
  </si>
  <si>
    <t>19P1167</t>
  </si>
  <si>
    <t>19P7247318</t>
  </si>
  <si>
    <t>4.093(至30ul）</t>
  </si>
  <si>
    <t>张银蟾</t>
  </si>
  <si>
    <t>19P1182</t>
  </si>
  <si>
    <t>19P7247331</t>
  </si>
  <si>
    <t>2.376(至30ul）</t>
  </si>
  <si>
    <t>孙嫒</t>
  </si>
  <si>
    <t>19P7247501</t>
  </si>
  <si>
    <t>20200330-8</t>
  </si>
  <si>
    <t>1202563-EDTA</t>
  </si>
  <si>
    <t>倪国云</t>
  </si>
  <si>
    <t>19P3955031</t>
  </si>
  <si>
    <t>20200330-9</t>
  </si>
  <si>
    <t>顾艳花</t>
  </si>
  <si>
    <t>19P1126</t>
  </si>
  <si>
    <t>19P7247285</t>
  </si>
  <si>
    <t>0.238(至30ul）</t>
  </si>
  <si>
    <t>朱英明</t>
  </si>
  <si>
    <t>19P1154</t>
  </si>
  <si>
    <t>19P7247307</t>
  </si>
  <si>
    <t>雷良明</t>
  </si>
  <si>
    <t>18P4064240</t>
  </si>
  <si>
    <t>19P5790161</t>
  </si>
  <si>
    <t>20200330-10</t>
  </si>
  <si>
    <t>燕云</t>
  </si>
  <si>
    <t>19P1130</t>
  </si>
  <si>
    <t>19P7247289</t>
  </si>
  <si>
    <t>8.723(至30ul）</t>
  </si>
  <si>
    <t>周后玲</t>
  </si>
  <si>
    <t>19P1144</t>
  </si>
  <si>
    <t>19P7247299</t>
  </si>
  <si>
    <t>5(至30ul）</t>
  </si>
  <si>
    <t>李德永</t>
  </si>
  <si>
    <t>19P1158</t>
  </si>
  <si>
    <t>19P7247311</t>
  </si>
  <si>
    <t>6.744(至30ul）</t>
  </si>
  <si>
    <t>李景春</t>
  </si>
  <si>
    <t>19P1181</t>
  </si>
  <si>
    <t>19P7247330</t>
  </si>
  <si>
    <t>-2.468(至30ul）</t>
  </si>
  <si>
    <t>H43</t>
  </si>
  <si>
    <t>蔡明治</t>
  </si>
  <si>
    <t>19P0156410</t>
  </si>
  <si>
    <t>20200330-11</t>
  </si>
  <si>
    <t>H5</t>
  </si>
  <si>
    <t>马永行</t>
  </si>
  <si>
    <t>19P0138945</t>
  </si>
  <si>
    <t>20200330-12</t>
  </si>
  <si>
    <t>H2</t>
  </si>
  <si>
    <t>张招林</t>
  </si>
  <si>
    <t>19P0138942</t>
  </si>
  <si>
    <t>20200330-13</t>
  </si>
  <si>
    <t>谢胜中</t>
  </si>
  <si>
    <t>19P1139</t>
  </si>
  <si>
    <t>19P7247294</t>
  </si>
  <si>
    <t>7.169(至30ul）</t>
  </si>
  <si>
    <t>孔宪忠</t>
  </si>
  <si>
    <t>19P7247506</t>
  </si>
  <si>
    <t>20200330-14</t>
  </si>
  <si>
    <t>叶伯兵</t>
  </si>
  <si>
    <t>19P1190</t>
  </si>
  <si>
    <t>19P7247335</t>
  </si>
  <si>
    <t>20200330-15</t>
  </si>
  <si>
    <t>邵雪新</t>
  </si>
  <si>
    <t>19P7247480</t>
  </si>
  <si>
    <t>20200330-16</t>
  </si>
  <si>
    <t>H21</t>
  </si>
  <si>
    <t>何淑琴</t>
  </si>
  <si>
    <t>19P0156388</t>
  </si>
  <si>
    <t>20200330-17</t>
  </si>
  <si>
    <t>曾加婕</t>
  </si>
  <si>
    <t>18P4064275</t>
  </si>
  <si>
    <t>19P5790196</t>
  </si>
  <si>
    <t>20200330-18</t>
  </si>
  <si>
    <t>H41</t>
  </si>
  <si>
    <t>刘云</t>
  </si>
  <si>
    <t>19P0156408</t>
  </si>
  <si>
    <t>20200330-19</t>
  </si>
  <si>
    <t>H35</t>
  </si>
  <si>
    <t>范友勤</t>
  </si>
  <si>
    <t>19P0156402</t>
  </si>
  <si>
    <t>1202563-RT</t>
  </si>
  <si>
    <t>19P3955032</t>
  </si>
  <si>
    <t>重复先不用</t>
  </si>
  <si>
    <t>H4</t>
  </si>
  <si>
    <t>章松清</t>
  </si>
  <si>
    <t>19P0138944</t>
  </si>
  <si>
    <t>20200330-20</t>
  </si>
  <si>
    <t>史济民</t>
  </si>
  <si>
    <t>19P7247477</t>
  </si>
  <si>
    <t>熊为亮</t>
  </si>
  <si>
    <t>19P7247490</t>
  </si>
  <si>
    <t>20200330-21</t>
  </si>
  <si>
    <t>周玉宝</t>
  </si>
  <si>
    <t>18B4064341</t>
  </si>
  <si>
    <t>19P6714101</t>
  </si>
  <si>
    <t>未找到</t>
  </si>
  <si>
    <t>胡问根</t>
  </si>
  <si>
    <t>18P4064116</t>
  </si>
  <si>
    <t>19P5127820</t>
  </si>
  <si>
    <t>金登德</t>
  </si>
  <si>
    <t>18B4064317</t>
  </si>
  <si>
    <t>19P6714090</t>
  </si>
  <si>
    <t>H30</t>
  </si>
  <si>
    <t>蔡冷双</t>
  </si>
  <si>
    <t>19P0156397</t>
  </si>
  <si>
    <t>20200330-22</t>
  </si>
  <si>
    <t>刘静</t>
  </si>
  <si>
    <t>19P7247470</t>
  </si>
  <si>
    <t>20200330-23</t>
  </si>
  <si>
    <t>苗宗艳</t>
  </si>
  <si>
    <t>19P7247487</t>
  </si>
  <si>
    <t>20200330-24</t>
  </si>
  <si>
    <t>1202494-RT</t>
  </si>
  <si>
    <t>高德福</t>
  </si>
  <si>
    <t>19P3955030</t>
  </si>
  <si>
    <t>翁温风</t>
  </si>
  <si>
    <t>19P7247494</t>
  </si>
  <si>
    <t>20200330-25</t>
  </si>
  <si>
    <t>余上川</t>
  </si>
  <si>
    <t>19P7247509</t>
  </si>
  <si>
    <t>20200330-26</t>
  </si>
  <si>
    <t>张国华</t>
  </si>
  <si>
    <t>18P4064159</t>
  </si>
  <si>
    <t>19P5127863</t>
  </si>
  <si>
    <t>沈保红</t>
  </si>
  <si>
    <t>19P7247472</t>
  </si>
  <si>
    <t>20200330-27</t>
  </si>
  <si>
    <t>H42</t>
  </si>
  <si>
    <t>李国平</t>
  </si>
  <si>
    <t>19P0156409</t>
  </si>
  <si>
    <t>H11</t>
  </si>
  <si>
    <t>于胜洋</t>
  </si>
  <si>
    <t>19P0156378</t>
  </si>
  <si>
    <t>丁昌培</t>
  </si>
  <si>
    <t>19P7247496</t>
  </si>
  <si>
    <t>20200330-28</t>
  </si>
  <si>
    <t>H17</t>
  </si>
  <si>
    <t>彭汝斌</t>
  </si>
  <si>
    <t>19P0156384</t>
  </si>
  <si>
    <t>H65</t>
  </si>
  <si>
    <t>吴国伟</t>
  </si>
  <si>
    <t>19P0165021</t>
  </si>
  <si>
    <t>高分化肝细胞肝癌</t>
  </si>
  <si>
    <t>蔡方展</t>
  </si>
  <si>
    <t>19P1162</t>
  </si>
  <si>
    <t>19P7247315</t>
  </si>
  <si>
    <t>魏尧燕</t>
  </si>
  <si>
    <t>19P7247488</t>
  </si>
  <si>
    <t>8.903(至30ul）</t>
  </si>
  <si>
    <t>王一森</t>
  </si>
  <si>
    <t>19P7247517</t>
  </si>
  <si>
    <t>7.064(至30ul）</t>
  </si>
  <si>
    <t>姚瑶</t>
  </si>
  <si>
    <t>19P7247516</t>
  </si>
  <si>
    <t>8.541(至30ul）</t>
  </si>
  <si>
    <t>杨永政</t>
  </si>
  <si>
    <t>19P1195</t>
  </si>
  <si>
    <t>20P2914856</t>
  </si>
  <si>
    <t>20200330-29</t>
  </si>
  <si>
    <t>肝恶性肿瘤</t>
  </si>
  <si>
    <t>Mliver-9.32.5</t>
  </si>
  <si>
    <t>20200316-1</t>
  </si>
  <si>
    <t>20200316-2</t>
  </si>
  <si>
    <t>20200316-3</t>
  </si>
  <si>
    <t>20200316-6</t>
  </si>
  <si>
    <t>20200316-7</t>
  </si>
  <si>
    <t>20200316-10</t>
  </si>
  <si>
    <t>20200316-15</t>
  </si>
  <si>
    <t>20200316-16</t>
  </si>
  <si>
    <t>20200316-17</t>
  </si>
  <si>
    <t>20200316-19</t>
  </si>
  <si>
    <t>20200316-20</t>
  </si>
  <si>
    <t>20200316-21</t>
  </si>
  <si>
    <t>20200316-22</t>
  </si>
  <si>
    <t>20200316-23</t>
  </si>
  <si>
    <t>20200316-24</t>
  </si>
  <si>
    <t>20200316-26</t>
  </si>
  <si>
    <t>20200316-28</t>
  </si>
  <si>
    <t>20200316-30</t>
  </si>
  <si>
    <t>20200316-31</t>
  </si>
  <si>
    <t>20200316-32</t>
  </si>
  <si>
    <t>20200316-34</t>
  </si>
  <si>
    <t>20200316-35</t>
  </si>
  <si>
    <t>20200316-37</t>
  </si>
  <si>
    <t>20200316-40</t>
  </si>
  <si>
    <t>20200316-47</t>
  </si>
  <si>
    <t>采样日期</t>
  </si>
  <si>
    <t>中山肝外科无临床信息病人列表20200202_反馈(1)</t>
    <phoneticPr fontId="5" type="noConversion"/>
  </si>
  <si>
    <t>肝脓肿</t>
    <phoneticPr fontId="5" type="noConversion"/>
  </si>
  <si>
    <t>Mliver-9.32.4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</si>
  <si>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0200303-1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</si>
  <si>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0200303-2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</si>
  <si>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0200303-3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</si>
  <si>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0200303-4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</si>
  <si>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0200303-5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</si>
  <si>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0200303-6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</si>
  <si>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0200303-7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</si>
  <si>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0200303-8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</si>
  <si>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0200303-9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</si>
  <si>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0200303-10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</si>
  <si>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0200303-11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</si>
  <si>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0200303-12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</si>
  <si>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0200303-13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</si>
  <si>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0200303-14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</si>
  <si>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0200303-15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</si>
  <si>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0200303-16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</si>
  <si>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0200303-17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</si>
  <si>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0200303-18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</si>
  <si>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0200303-19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</si>
  <si>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0200303-20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</si>
  <si>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0200303-21</t>
    </r>
    <r>
      <rPr>
        <sz val="11"/>
        <color theme="1"/>
        <rFont val="等线"/>
        <family val="2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</si>
  <si>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0200303-22</t>
    </r>
    <r>
      <rPr>
        <sz val="11"/>
        <color theme="1"/>
        <rFont val="等线"/>
        <family val="2"/>
        <scheme val="minor"/>
      </rPr>
      <t/>
    </r>
  </si>
  <si>
    <t>Mliver-10.31.1</t>
    <phoneticPr fontId="5" type="noConversion"/>
  </si>
  <si>
    <t>20200316-4</t>
  </si>
  <si>
    <t>20200316-5</t>
  </si>
  <si>
    <t>20200316-8</t>
  </si>
  <si>
    <t>良性病变</t>
    <phoneticPr fontId="5" type="noConversion"/>
  </si>
  <si>
    <t>20200316-9</t>
  </si>
  <si>
    <t>20200316-11</t>
  </si>
  <si>
    <t>血管瘤</t>
    <phoneticPr fontId="5" type="noConversion"/>
  </si>
  <si>
    <t>20200316-12</t>
  </si>
  <si>
    <t>20200316-13</t>
  </si>
  <si>
    <t>20200316-14</t>
  </si>
  <si>
    <t>20200316-18</t>
  </si>
  <si>
    <t>20200316-25</t>
  </si>
  <si>
    <t>肝MT</t>
    <phoneticPr fontId="5" type="noConversion"/>
  </si>
  <si>
    <t>20200316-27</t>
  </si>
  <si>
    <t>20200316-29</t>
  </si>
  <si>
    <t>20200316-33</t>
  </si>
  <si>
    <t>20200316-36</t>
  </si>
  <si>
    <t>20200316-38</t>
  </si>
  <si>
    <t>20200316-39</t>
  </si>
  <si>
    <t>20200316-41</t>
  </si>
  <si>
    <t>20200316-42</t>
  </si>
  <si>
    <t>20200316-43</t>
  </si>
  <si>
    <t>20200316-44</t>
  </si>
  <si>
    <t>20200316-45</t>
  </si>
  <si>
    <t>20200316-46</t>
  </si>
  <si>
    <t>方春花</t>
  </si>
  <si>
    <t>19P7247504</t>
  </si>
  <si>
    <t>许梦飞</t>
  </si>
  <si>
    <t>18B4064309</t>
  </si>
  <si>
    <t>19P6714084</t>
  </si>
  <si>
    <t>李美娇</t>
  </si>
  <si>
    <t>19P7247507</t>
  </si>
  <si>
    <t>檀志军</t>
  </si>
  <si>
    <t>19P7247520</t>
  </si>
  <si>
    <t>陈有连</t>
  </si>
  <si>
    <t>19P1199</t>
  </si>
  <si>
    <t>20P2914860</t>
  </si>
  <si>
    <t>施余庆</t>
  </si>
  <si>
    <t>18P4064210</t>
  </si>
  <si>
    <t>19P5298095</t>
  </si>
  <si>
    <t>腺癌</t>
  </si>
  <si>
    <t>王善林</t>
  </si>
  <si>
    <t>19P1149</t>
  </si>
  <si>
    <t>19P7247303</t>
  </si>
  <si>
    <t>刘应生</t>
  </si>
  <si>
    <t>19P7247481</t>
  </si>
  <si>
    <t>刘永浒</t>
  </si>
  <si>
    <t>19P7247451</t>
  </si>
  <si>
    <t>徐慧芬</t>
  </si>
  <si>
    <t>19P1198</t>
  </si>
  <si>
    <t>20P2914859</t>
  </si>
  <si>
    <t>陆允飞</t>
  </si>
  <si>
    <t>19P7247515</t>
  </si>
  <si>
    <t>周斌</t>
  </si>
  <si>
    <t>19P7247475</t>
  </si>
  <si>
    <t>1202494-EDTA</t>
  </si>
  <si>
    <t>19P3955029</t>
  </si>
  <si>
    <t>杨学金</t>
  </si>
  <si>
    <t>18P4064246</t>
  </si>
  <si>
    <t>19P5790167</t>
  </si>
  <si>
    <t>顾坤来</t>
  </si>
  <si>
    <t>19P1183</t>
  </si>
  <si>
    <t>19P7247332</t>
  </si>
  <si>
    <t>徐高旺</t>
  </si>
  <si>
    <t>19P7247503</t>
  </si>
  <si>
    <t>常慧</t>
  </si>
  <si>
    <t>18P4064272</t>
  </si>
  <si>
    <t>19P5790193</t>
  </si>
  <si>
    <t>董红</t>
  </si>
  <si>
    <t>19P7247493</t>
  </si>
  <si>
    <t>朱美香</t>
  </si>
  <si>
    <t>19P7247478</t>
  </si>
  <si>
    <t>许希黎</t>
  </si>
  <si>
    <t>19P1146</t>
  </si>
  <si>
    <t>19P7247301</t>
  </si>
  <si>
    <t>董开芳</t>
  </si>
  <si>
    <t>19P7247518</t>
  </si>
  <si>
    <t>吴晓莉</t>
  </si>
  <si>
    <t>19P7247471</t>
  </si>
  <si>
    <t>刘晶</t>
  </si>
  <si>
    <t>19P7247479</t>
  </si>
  <si>
    <t>瞿维湘</t>
  </si>
  <si>
    <t>19P1114</t>
  </si>
  <si>
    <t>19P7247281</t>
  </si>
  <si>
    <t>彭晓林</t>
  </si>
  <si>
    <t>19P7247469</t>
  </si>
  <si>
    <t>田森</t>
  </si>
  <si>
    <t>19P1176</t>
  </si>
  <si>
    <t>19P7247326</t>
  </si>
  <si>
    <t>H39</t>
  </si>
  <si>
    <t>杨沈伟</t>
  </si>
  <si>
    <t>19P0156406</t>
  </si>
  <si>
    <t>H53</t>
  </si>
  <si>
    <t>付正友</t>
  </si>
  <si>
    <t>19P0156420</t>
  </si>
  <si>
    <t>朱国平</t>
  </si>
  <si>
    <t>19P7247465</t>
  </si>
  <si>
    <t>喻荣耀</t>
  </si>
  <si>
    <t>19P1116</t>
  </si>
  <si>
    <t>19P7247282</t>
  </si>
  <si>
    <t>余达仁</t>
  </si>
  <si>
    <t>18P4064175</t>
  </si>
  <si>
    <t>19P5298082</t>
  </si>
  <si>
    <t>陈中基</t>
  </si>
  <si>
    <t>19P7247457</t>
  </si>
  <si>
    <t>H59</t>
  </si>
  <si>
    <t>曹海霞</t>
  </si>
  <si>
    <t>19P0156426</t>
  </si>
  <si>
    <t>王进顺</t>
  </si>
  <si>
    <t>19P7247495</t>
  </si>
  <si>
    <t>周雪林</t>
  </si>
  <si>
    <t>19P1174</t>
  </si>
  <si>
    <t>19P7247325</t>
  </si>
  <si>
    <t>何红艳</t>
  </si>
  <si>
    <t>19P1125</t>
  </si>
  <si>
    <t>19P7247284</t>
  </si>
  <si>
    <t>邵卫生</t>
  </si>
  <si>
    <t>19P7247505</t>
  </si>
  <si>
    <t>林士秋</t>
  </si>
  <si>
    <t>18P4064222</t>
  </si>
  <si>
    <t>19P5298105</t>
  </si>
  <si>
    <t>吕立文</t>
  </si>
  <si>
    <t>19P1171</t>
  </si>
  <si>
    <t>19P7247322</t>
  </si>
  <si>
    <t>秦卫星</t>
  </si>
  <si>
    <t>19P1157</t>
  </si>
  <si>
    <t>19P7247310</t>
  </si>
  <si>
    <t>唐世军</t>
  </si>
  <si>
    <t>19P7247500</t>
  </si>
  <si>
    <t>洪为亮</t>
  </si>
  <si>
    <t>19P1172</t>
  </si>
  <si>
    <t>19P7247323</t>
  </si>
  <si>
    <t>王国志</t>
  </si>
  <si>
    <t>18P4064213</t>
  </si>
  <si>
    <t>19P5298097</t>
  </si>
  <si>
    <t>杜长福</t>
  </si>
  <si>
    <t>19P1170</t>
  </si>
  <si>
    <t>19P7247321</t>
  </si>
  <si>
    <t>任玉芳</t>
  </si>
  <si>
    <t>19P7247514</t>
  </si>
  <si>
    <t>陈正翠</t>
  </si>
  <si>
    <t>18P4064188</t>
  </si>
  <si>
    <t>19P5298086</t>
  </si>
  <si>
    <t>李其兆</t>
  </si>
  <si>
    <t>19P7247508</t>
  </si>
  <si>
    <t>王国周</t>
  </si>
  <si>
    <t>19P1178</t>
  </si>
  <si>
    <t>19P7247328</t>
  </si>
  <si>
    <t>李传宝</t>
  </si>
  <si>
    <t>19P1168</t>
  </si>
  <si>
    <t>19P7247319</t>
  </si>
  <si>
    <t>H60</t>
  </si>
  <si>
    <t>刘国印</t>
  </si>
  <si>
    <t>19P0156427</t>
  </si>
  <si>
    <t>董丽华</t>
  </si>
  <si>
    <t>19P7247486</t>
  </si>
  <si>
    <t>张汉民</t>
  </si>
  <si>
    <t>19P1128</t>
  </si>
  <si>
    <t>19P7247287</t>
  </si>
  <si>
    <t>钱仁荣</t>
  </si>
  <si>
    <t>19P1131</t>
  </si>
  <si>
    <t>19P7247290</t>
  </si>
  <si>
    <t>管明生</t>
  </si>
  <si>
    <t>19P1177</t>
  </si>
  <si>
    <t>19P7247327</t>
  </si>
  <si>
    <t>崔协良</t>
  </si>
  <si>
    <t>19P1127</t>
  </si>
  <si>
    <t>19P7247286</t>
  </si>
  <si>
    <t>上皮样细胞肿瘤</t>
  </si>
  <si>
    <t>钱昱润</t>
  </si>
  <si>
    <t>19P7247485</t>
  </si>
  <si>
    <t>H48</t>
  </si>
  <si>
    <t>周秉法</t>
  </si>
  <si>
    <t>19P0156415</t>
  </si>
  <si>
    <t>陈永康</t>
  </si>
  <si>
    <t>18P4064263</t>
  </si>
  <si>
    <t>19P5790184</t>
  </si>
  <si>
    <t>金引珍</t>
  </si>
  <si>
    <t>19P1159</t>
  </si>
  <si>
    <t>19P7247312</t>
  </si>
  <si>
    <t>仰新民</t>
  </si>
  <si>
    <t>18P4064114</t>
  </si>
  <si>
    <t>19P5127818</t>
  </si>
  <si>
    <t>耿昌财</t>
  </si>
  <si>
    <t>19P7247510</t>
  </si>
  <si>
    <t>刘广凤</t>
  </si>
  <si>
    <t>18P4064274</t>
  </si>
  <si>
    <t>19P5790195</t>
  </si>
  <si>
    <t>林树源</t>
  </si>
  <si>
    <t>19P7247497</t>
  </si>
  <si>
    <t>马嘉伟</t>
  </si>
  <si>
    <t>19P1179</t>
  </si>
  <si>
    <t>19P7247329</t>
  </si>
  <si>
    <t>胡月霞</t>
  </si>
  <si>
    <t>19P7247502</t>
  </si>
  <si>
    <t>蒋建康</t>
  </si>
  <si>
    <t>19P1196</t>
  </si>
  <si>
    <t>20P2914857</t>
  </si>
  <si>
    <t>胡青荣</t>
  </si>
  <si>
    <t>19P1200</t>
  </si>
  <si>
    <t>20P2914861</t>
  </si>
  <si>
    <t>徐道生</t>
  </si>
  <si>
    <t>19P1201</t>
  </si>
  <si>
    <t>20P2914862</t>
  </si>
  <si>
    <t>岳凤娥</t>
  </si>
  <si>
    <t>19P1202</t>
  </si>
  <si>
    <t>20P2914863</t>
  </si>
  <si>
    <t>钱少文</t>
  </si>
  <si>
    <t>19P1203</t>
  </si>
  <si>
    <t>20P2914864</t>
  </si>
  <si>
    <t>周梦飞</t>
  </si>
  <si>
    <t>19P1204</t>
  </si>
  <si>
    <t>20P2914865</t>
  </si>
  <si>
    <t>姚杰</t>
  </si>
  <si>
    <t>19P7247452</t>
  </si>
  <si>
    <t>厉现华</t>
  </si>
  <si>
    <t>19P7247454</t>
  </si>
  <si>
    <t>叶少青</t>
  </si>
  <si>
    <t>19P7247456</t>
  </si>
  <si>
    <t>柴旭辉</t>
  </si>
  <si>
    <t>19P7247459</t>
  </si>
  <si>
    <t>陈凯杰</t>
  </si>
  <si>
    <t>19P7247460</t>
  </si>
  <si>
    <t>朱继华</t>
  </si>
  <si>
    <t>19P7247464</t>
  </si>
  <si>
    <t>胡小平</t>
  </si>
  <si>
    <t>19P1134</t>
  </si>
  <si>
    <t>19P7247293</t>
  </si>
  <si>
    <t>肿瘤性病变</t>
  </si>
  <si>
    <t>许逢华</t>
  </si>
  <si>
    <t>18B4064292</t>
  </si>
  <si>
    <t>19P6714069</t>
  </si>
  <si>
    <t>刘石香</t>
  </si>
  <si>
    <t>18P4064234</t>
  </si>
  <si>
    <t>19P5790155</t>
  </si>
  <si>
    <t>罗公明</t>
  </si>
  <si>
    <t>19P7247522</t>
  </si>
  <si>
    <t>陈孝泼</t>
  </si>
  <si>
    <t>19P1109</t>
  </si>
  <si>
    <t>19P7247278</t>
  </si>
  <si>
    <t>间叶源性肿瘤</t>
  </si>
  <si>
    <t>张良祖</t>
  </si>
  <si>
    <t>19P7247519</t>
  </si>
  <si>
    <t>陈玉芳</t>
  </si>
  <si>
    <t>19P1184</t>
  </si>
  <si>
    <t>19P7247333</t>
  </si>
  <si>
    <t>陈林源</t>
  </si>
  <si>
    <t>19P1163</t>
  </si>
  <si>
    <t>19P7247316</t>
  </si>
  <si>
    <t>孔祥建</t>
  </si>
  <si>
    <t>19P1192</t>
  </si>
  <si>
    <t>19P7247337</t>
  </si>
  <si>
    <t>黄周</t>
  </si>
  <si>
    <t>19P1143</t>
  </si>
  <si>
    <t>19P7247298</t>
  </si>
  <si>
    <t>徐佳玮</t>
  </si>
  <si>
    <t>19P1191</t>
  </si>
  <si>
    <t>19P7247336</t>
  </si>
  <si>
    <t>H20</t>
  </si>
  <si>
    <t>孔海波</t>
  </si>
  <si>
    <t>19P0156387</t>
  </si>
  <si>
    <t>丁磊</t>
  </si>
  <si>
    <t>18B4064297</t>
  </si>
  <si>
    <t>19P6714073</t>
  </si>
  <si>
    <t>何海燕</t>
  </si>
  <si>
    <t>18B4064335</t>
  </si>
  <si>
    <t>19P6714107</t>
  </si>
  <si>
    <t>FNH</t>
    <phoneticPr fontId="5" type="noConversion"/>
  </si>
  <si>
    <t>陈士良</t>
  </si>
  <si>
    <t>19P1169</t>
  </si>
  <si>
    <t>19P7247320</t>
  </si>
  <si>
    <t>H32</t>
  </si>
  <si>
    <t>黄记党</t>
  </si>
  <si>
    <t>19P0156399</t>
  </si>
  <si>
    <t>戴红俊</t>
  </si>
  <si>
    <t>18B4064303</t>
  </si>
  <si>
    <t>19P6714078</t>
  </si>
  <si>
    <t>施旖</t>
  </si>
  <si>
    <t>19P1108</t>
  </si>
  <si>
    <t>19P7247277</t>
  </si>
  <si>
    <t>史忠敏</t>
  </si>
  <si>
    <t>19P1111</t>
  </si>
  <si>
    <t>19P7247279</t>
  </si>
  <si>
    <t>周克凤</t>
  </si>
  <si>
    <t>19P1119</t>
  </si>
  <si>
    <t>19P7247283</t>
  </si>
  <si>
    <t>武月琴</t>
  </si>
  <si>
    <t>19P1129</t>
  </si>
  <si>
    <t>19P7247288</t>
  </si>
  <si>
    <t>邵金南</t>
  </si>
  <si>
    <t>19P1133</t>
  </si>
  <si>
    <t>19P7247292</t>
  </si>
  <si>
    <t>神经内分泌肿瘤</t>
  </si>
  <si>
    <t>杨凤兰</t>
  </si>
  <si>
    <t>19P1140</t>
  </si>
  <si>
    <t>19P7247295</t>
  </si>
  <si>
    <t>杨云宝</t>
  </si>
  <si>
    <t>19P1141</t>
  </si>
  <si>
    <t>19P7247296</t>
  </si>
  <si>
    <t>肝囊肿</t>
    <phoneticPr fontId="5" type="noConversion"/>
  </si>
  <si>
    <t>程建强</t>
  </si>
  <si>
    <t>19P1142</t>
  </si>
  <si>
    <t>19P7247297</t>
  </si>
  <si>
    <t>张晓纹</t>
  </si>
  <si>
    <t>19P1145</t>
  </si>
  <si>
    <t>19P7247300</t>
  </si>
  <si>
    <t>郎正萍</t>
  </si>
  <si>
    <t>19P1148</t>
  </si>
  <si>
    <t>19P7247302</t>
  </si>
  <si>
    <t>张玉琴</t>
  </si>
  <si>
    <t>19P1153</t>
  </si>
  <si>
    <t>19P7247306</t>
  </si>
  <si>
    <t>朱球明</t>
  </si>
  <si>
    <t>19P1166</t>
  </si>
  <si>
    <t>19P7247317</t>
  </si>
  <si>
    <t>陈伟国</t>
  </si>
  <si>
    <t>19P1173</t>
  </si>
  <si>
    <t>19P7247324</t>
  </si>
  <si>
    <t>聂海涛</t>
  </si>
  <si>
    <t>19P1189</t>
  </si>
  <si>
    <t>19P7247334</t>
  </si>
  <si>
    <t>HCC</t>
    <phoneticPr fontId="5" type="noConversion"/>
  </si>
  <si>
    <t>肺转移性神经内分泌肿瘤（6灶）</t>
  </si>
  <si>
    <t>肝细胞肝癌</t>
    <phoneticPr fontId="2" type="noConversion"/>
  </si>
  <si>
    <t>副本自己收取样本HCC临床资料-20200409-BCLC分期</t>
    <phoneticPr fontId="2" type="noConversion"/>
  </si>
  <si>
    <t>副本自己收取样本HCC临床资料-20200401-病理诊断</t>
    <phoneticPr fontId="5" type="noConversion"/>
  </si>
  <si>
    <t>副本自己收取样本HCC临床资料-20200401-肿瘤类型</t>
    <phoneticPr fontId="5" type="noConversion"/>
  </si>
  <si>
    <t>住院号</t>
    <phoneticPr fontId="2" type="noConversion"/>
  </si>
  <si>
    <t>II</t>
  </si>
  <si>
    <t>B</t>
  </si>
  <si>
    <t>IIIB</t>
  </si>
  <si>
    <t>C</t>
  </si>
  <si>
    <t>A</t>
  </si>
  <si>
    <t>IB</t>
  </si>
  <si>
    <t>IA</t>
  </si>
  <si>
    <t>IIIA</t>
  </si>
  <si>
    <t>IVA</t>
  </si>
  <si>
    <t>1202494-RT</t>
    <phoneticPr fontId="2" type="noConversion"/>
  </si>
  <si>
    <t>肺转移性神经内分泌肿瘤</t>
  </si>
  <si>
    <t>1202563-RT</t>
    <phoneticPr fontId="2" type="noConversion"/>
  </si>
  <si>
    <t>血管瘤</t>
    <phoneticPr fontId="2" type="noConversion"/>
  </si>
  <si>
    <t>副本自己收取样本HCC临床资料-20200409-AJCC分期(8thedition)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</si>
</sst>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0_ "/>
    <numFmt numFmtId="178" formatCode="0.00_);[Red]\(0.00\)"/>
    <numFmt numFmtId="179" formatCode="0.0"/>
    <numFmt numFmtId="180" formatCode="0_);[Red]\(0\)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宋体"/>
      <family val="3"/>
      <charset val="134"/>
    </font>
    <font>
      <sz val="12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rgb="FF000000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rgb="FF000000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8" fillId="0" borderId="0"/>
  </cellStyleXfs>
  <cellXfs count="192">
    <xf numFmtId="0" fontId="0" fillId="0" borderId="0" xfId="0">
      <alignment vertical="center"/>
    </xf>
    <xf numFmtId="0" fontId="3" fillId="0" borderId="1" xfId="1" applyBorder="1" applyAlignment="1">
      <alignment horizontal="left" vertical="top" wrapText="1"/>
    </xf>
    <xf numFmtId="0" fontId="3" fillId="0" borderId="2" xfId="1" applyBorder="1" applyAlignment="1">
      <alignment horizontal="left" vertical="top" wrapText="1"/>
    </xf>
    <xf numFmtId="0" fontId="3" fillId="0" borderId="3" xfId="1" applyBorder="1" applyAlignment="1">
      <alignment horizontal="left" vertical="top" wrapText="1"/>
    </xf>
    <xf numFmtId="176" fontId="3" fillId="0" borderId="3" xfId="1" applyNumberFormat="1" applyBorder="1" applyAlignment="1">
      <alignment horizontal="left" vertical="top" wrapText="1"/>
    </xf>
    <xf numFmtId="0" fontId="4" fillId="0" borderId="3" xfId="1" applyFont="1" applyBorder="1" applyAlignment="1">
      <alignment horizontal="left" vertical="top" wrapText="1"/>
    </xf>
    <xf numFmtId="0" fontId="3" fillId="3" borderId="3" xfId="1" applyFill="1" applyBorder="1" applyAlignment="1">
      <alignment horizontal="left" vertical="top" wrapText="1"/>
    </xf>
    <xf numFmtId="177" fontId="3" fillId="0" borderId="3" xfId="1" applyNumberFormat="1" applyBorder="1" applyAlignment="1">
      <alignment horizontal="left" vertical="top" wrapText="1"/>
    </xf>
    <xf numFmtId="0" fontId="3" fillId="0" borderId="4" xfId="1" applyBorder="1" applyAlignment="1">
      <alignment horizontal="left" vertical="top" wrapText="1"/>
    </xf>
    <xf numFmtId="178" fontId="3" fillId="0" borderId="5" xfId="1" applyNumberFormat="1" applyBorder="1" applyAlignment="1">
      <alignment horizontal="left" vertical="top" wrapText="1"/>
    </xf>
    <xf numFmtId="178" fontId="3" fillId="0" borderId="6" xfId="1" applyNumberFormat="1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14" fontId="3" fillId="0" borderId="7" xfId="1" applyNumberFormat="1" applyBorder="1" applyAlignment="1">
      <alignment horizontal="left" vertical="top"/>
    </xf>
    <xf numFmtId="0" fontId="3" fillId="0" borderId="8" xfId="1" applyBorder="1" applyAlignment="1">
      <alignment horizontal="left" vertical="top"/>
    </xf>
    <xf numFmtId="0" fontId="3" fillId="0" borderId="9" xfId="1" applyBorder="1" applyAlignment="1">
      <alignment horizontal="left" vertical="top"/>
    </xf>
    <xf numFmtId="0" fontId="4" fillId="0" borderId="9" xfId="1" applyFont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176" fontId="3" fillId="0" borderId="9" xfId="1" applyNumberFormat="1" applyBorder="1" applyAlignment="1">
      <alignment horizontal="left" vertical="top"/>
    </xf>
    <xf numFmtId="176" fontId="4" fillId="0" borderId="9" xfId="1" applyNumberFormat="1" applyFont="1" applyBorder="1" applyAlignment="1">
      <alignment horizontal="left" vertical="top"/>
    </xf>
    <xf numFmtId="178" fontId="3" fillId="0" borderId="9" xfId="1" applyNumberFormat="1" applyBorder="1" applyAlignment="1">
      <alignment horizontal="left" vertical="top"/>
    </xf>
    <xf numFmtId="177" fontId="3" fillId="0" borderId="9" xfId="1" applyNumberFormat="1" applyBorder="1" applyAlignment="1">
      <alignment horizontal="left" vertical="top"/>
    </xf>
    <xf numFmtId="0" fontId="3" fillId="0" borderId="9" xfId="1" applyBorder="1" applyAlignment="1">
      <alignment horizontal="left" vertical="top" wrapText="1"/>
    </xf>
    <xf numFmtId="0" fontId="3" fillId="0" borderId="10" xfId="1" applyBorder="1" applyAlignment="1">
      <alignment horizontal="left" vertical="top"/>
    </xf>
    <xf numFmtId="178" fontId="3" fillId="0" borderId="0" xfId="1" applyNumberFormat="1" applyAlignment="1">
      <alignment horizontal="left" vertical="top"/>
    </xf>
    <xf numFmtId="0" fontId="7" fillId="5" borderId="9" xfId="1" applyFont="1" applyFill="1" applyBorder="1" applyAlignment="1">
      <alignment horizontal="left" vertical="top" wrapText="1"/>
    </xf>
    <xf numFmtId="0" fontId="7" fillId="0" borderId="10" xfId="1" applyFont="1" applyBorder="1" applyAlignment="1">
      <alignment horizontal="left" vertical="top"/>
    </xf>
    <xf numFmtId="0" fontId="7" fillId="0" borderId="0" xfId="1" applyFont="1" applyAlignment="1">
      <alignment horizontal="left" vertical="top"/>
    </xf>
    <xf numFmtId="0" fontId="3" fillId="0" borderId="0" xfId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8" fillId="0" borderId="9" xfId="2" applyBorder="1" applyAlignment="1">
      <alignment horizontal="left" vertical="top"/>
    </xf>
    <xf numFmtId="176" fontId="3" fillId="6" borderId="9" xfId="1" applyNumberFormat="1" applyFill="1" applyBorder="1" applyAlignment="1">
      <alignment horizontal="left" vertical="top"/>
    </xf>
    <xf numFmtId="0" fontId="3" fillId="3" borderId="9" xfId="1" applyFill="1" applyBorder="1" applyAlignment="1">
      <alignment horizontal="left" vertical="top"/>
    </xf>
    <xf numFmtId="0" fontId="3" fillId="2" borderId="7" xfId="1" applyFill="1" applyBorder="1" applyAlignment="1">
      <alignment horizontal="left" vertical="top"/>
    </xf>
    <xf numFmtId="0" fontId="3" fillId="2" borderId="8" xfId="1" applyFill="1" applyBorder="1" applyAlignment="1">
      <alignment horizontal="left" vertical="top"/>
    </xf>
    <xf numFmtId="176" fontId="3" fillId="2" borderId="9" xfId="1" applyNumberFormat="1" applyFill="1" applyBorder="1" applyAlignment="1">
      <alignment horizontal="left" vertical="top"/>
    </xf>
    <xf numFmtId="0" fontId="4" fillId="2" borderId="9" xfId="1" applyFont="1" applyFill="1" applyBorder="1" applyAlignment="1">
      <alignment horizontal="left" vertical="top"/>
    </xf>
    <xf numFmtId="177" fontId="3" fillId="2" borderId="9" xfId="1" applyNumberFormat="1" applyFill="1" applyBorder="1" applyAlignment="1">
      <alignment horizontal="left" vertical="top"/>
    </xf>
    <xf numFmtId="0" fontId="3" fillId="2" borderId="0" xfId="1" applyFill="1" applyAlignment="1">
      <alignment horizontal="left" vertical="top"/>
    </xf>
    <xf numFmtId="0" fontId="3" fillId="2" borderId="10" xfId="1" applyFill="1" applyBorder="1" applyAlignment="1">
      <alignment horizontal="left" vertical="top"/>
    </xf>
    <xf numFmtId="178" fontId="3" fillId="2" borderId="0" xfId="1" applyNumberFormat="1" applyFill="1" applyAlignment="1">
      <alignment horizontal="left" vertical="top"/>
    </xf>
    <xf numFmtId="0" fontId="7" fillId="2" borderId="9" xfId="1" applyFont="1" applyFill="1" applyBorder="1" applyAlignment="1">
      <alignment horizontal="left" vertical="top" wrapText="1"/>
    </xf>
    <xf numFmtId="0" fontId="7" fillId="2" borderId="10" xfId="1" applyFont="1" applyFill="1" applyBorder="1" applyAlignment="1">
      <alignment horizontal="left" vertical="top"/>
    </xf>
    <xf numFmtId="14" fontId="3" fillId="3" borderId="7" xfId="1" applyNumberFormat="1" applyFill="1" applyBorder="1" applyAlignment="1">
      <alignment horizontal="left" vertical="top"/>
    </xf>
    <xf numFmtId="0" fontId="3" fillId="3" borderId="8" xfId="1" applyFill="1" applyBorder="1" applyAlignment="1">
      <alignment horizontal="left" vertical="top"/>
    </xf>
    <xf numFmtId="0" fontId="4" fillId="3" borderId="9" xfId="1" applyFont="1" applyFill="1" applyBorder="1" applyAlignment="1">
      <alignment horizontal="left" vertical="top"/>
    </xf>
    <xf numFmtId="0" fontId="3" fillId="0" borderId="7" xfId="1" applyBorder="1" applyAlignment="1">
      <alignment horizontal="left" vertical="top"/>
    </xf>
    <xf numFmtId="178" fontId="9" fillId="0" borderId="0" xfId="1" applyNumberFormat="1" applyFont="1" applyAlignment="1">
      <alignment horizontal="left" vertical="top"/>
    </xf>
    <xf numFmtId="0" fontId="9" fillId="0" borderId="9" xfId="1" applyFont="1" applyBorder="1" applyAlignment="1">
      <alignment horizontal="left" vertical="top"/>
    </xf>
    <xf numFmtId="0" fontId="9" fillId="0" borderId="0" xfId="1" applyFont="1" applyAlignment="1">
      <alignment horizontal="left" vertical="top"/>
    </xf>
    <xf numFmtId="179" fontId="4" fillId="0" borderId="9" xfId="1" applyNumberFormat="1" applyFont="1" applyBorder="1" applyAlignment="1">
      <alignment horizontal="left" vertical="top"/>
    </xf>
    <xf numFmtId="14" fontId="3" fillId="0" borderId="11" xfId="1" applyNumberFormat="1" applyBorder="1" applyAlignment="1">
      <alignment horizontal="left" vertical="top"/>
    </xf>
    <xf numFmtId="0" fontId="3" fillId="0" borderId="12" xfId="1" applyBorder="1" applyAlignment="1">
      <alignment horizontal="left" vertical="top"/>
    </xf>
    <xf numFmtId="0" fontId="3" fillId="0" borderId="13" xfId="1" applyBorder="1" applyAlignment="1">
      <alignment horizontal="left" vertical="top"/>
    </xf>
    <xf numFmtId="0" fontId="4" fillId="2" borderId="13" xfId="1" applyFont="1" applyFill="1" applyBorder="1" applyAlignment="1">
      <alignment horizontal="left" vertical="top"/>
    </xf>
    <xf numFmtId="176" fontId="3" fillId="0" borderId="13" xfId="1" applyNumberFormat="1" applyBorder="1" applyAlignment="1">
      <alignment horizontal="left" vertical="top"/>
    </xf>
    <xf numFmtId="176" fontId="4" fillId="0" borderId="13" xfId="1" applyNumberFormat="1" applyFont="1" applyBorder="1" applyAlignment="1">
      <alignment horizontal="left" vertical="top"/>
    </xf>
    <xf numFmtId="177" fontId="3" fillId="0" borderId="13" xfId="1" applyNumberFormat="1" applyBorder="1" applyAlignment="1">
      <alignment horizontal="left" vertical="top"/>
    </xf>
    <xf numFmtId="178" fontId="3" fillId="0" borderId="14" xfId="1" applyNumberFormat="1" applyBorder="1" applyAlignment="1">
      <alignment horizontal="left" vertical="top"/>
    </xf>
    <xf numFmtId="0" fontId="7" fillId="5" borderId="13" xfId="1" applyFont="1" applyFill="1" applyBorder="1" applyAlignment="1">
      <alignment horizontal="left" vertical="top" wrapText="1"/>
    </xf>
    <xf numFmtId="0" fontId="7" fillId="0" borderId="15" xfId="1" applyFont="1" applyBorder="1" applyAlignment="1">
      <alignment horizontal="left" vertical="top"/>
    </xf>
    <xf numFmtId="14" fontId="3" fillId="0" borderId="16" xfId="1" applyNumberFormat="1" applyBorder="1" applyAlignment="1">
      <alignment horizontal="left" vertical="top"/>
    </xf>
    <xf numFmtId="0" fontId="3" fillId="0" borderId="2" xfId="1" applyBorder="1" applyAlignment="1">
      <alignment horizontal="left" vertical="top"/>
    </xf>
    <xf numFmtId="0" fontId="3" fillId="0" borderId="3" xfId="1" applyBorder="1" applyAlignment="1">
      <alignment horizontal="left" vertical="top"/>
    </xf>
    <xf numFmtId="176" fontId="3" fillId="0" borderId="3" xfId="1" applyNumberFormat="1" applyBorder="1" applyAlignment="1">
      <alignment horizontal="left" vertical="top"/>
    </xf>
    <xf numFmtId="0" fontId="4" fillId="0" borderId="3" xfId="1" applyFont="1" applyBorder="1" applyAlignment="1">
      <alignment horizontal="left" vertical="top"/>
    </xf>
    <xf numFmtId="0" fontId="3" fillId="2" borderId="3" xfId="1" applyFill="1" applyBorder="1" applyAlignment="1">
      <alignment horizontal="left" vertical="top"/>
    </xf>
    <xf numFmtId="177" fontId="3" fillId="0" borderId="3" xfId="1" applyNumberFormat="1" applyBorder="1" applyAlignment="1">
      <alignment horizontal="left" vertical="top"/>
    </xf>
    <xf numFmtId="178" fontId="3" fillId="0" borderId="6" xfId="1" applyNumberFormat="1" applyBorder="1" applyAlignment="1">
      <alignment horizontal="left" vertical="top"/>
    </xf>
    <xf numFmtId="178" fontId="3" fillId="0" borderId="17" xfId="1" applyNumberFormat="1" applyBorder="1" applyAlignment="1">
      <alignment horizontal="left" vertical="top"/>
    </xf>
    <xf numFmtId="14" fontId="3" fillId="3" borderId="18" xfId="1" applyNumberFormat="1" applyFill="1" applyBorder="1" applyAlignment="1">
      <alignment horizontal="left" vertical="top"/>
    </xf>
    <xf numFmtId="178" fontId="3" fillId="0" borderId="19" xfId="1" applyNumberFormat="1" applyBorder="1" applyAlignment="1">
      <alignment horizontal="left" vertical="top"/>
    </xf>
    <xf numFmtId="14" fontId="3" fillId="0" borderId="18" xfId="1" applyNumberFormat="1" applyBorder="1" applyAlignment="1">
      <alignment horizontal="left" vertical="top"/>
    </xf>
    <xf numFmtId="14" fontId="4" fillId="0" borderId="18" xfId="1" applyNumberFormat="1" applyFont="1" applyBorder="1" applyAlignment="1">
      <alignment horizontal="left" vertical="top"/>
    </xf>
    <xf numFmtId="0" fontId="4" fillId="0" borderId="8" xfId="1" applyFont="1" applyBorder="1" applyAlignment="1">
      <alignment horizontal="left" vertical="top"/>
    </xf>
    <xf numFmtId="0" fontId="3" fillId="0" borderId="18" xfId="1" applyBorder="1" applyAlignment="1">
      <alignment horizontal="left" vertical="top"/>
    </xf>
    <xf numFmtId="0" fontId="10" fillId="0" borderId="9" xfId="1" applyFont="1" applyBorder="1" applyAlignment="1">
      <alignment horizontal="left" vertical="top"/>
    </xf>
    <xf numFmtId="14" fontId="3" fillId="0" borderId="20" xfId="1" applyNumberFormat="1" applyBorder="1" applyAlignment="1">
      <alignment horizontal="left" vertical="top"/>
    </xf>
    <xf numFmtId="0" fontId="3" fillId="0" borderId="21" xfId="1" applyBorder="1" applyAlignment="1">
      <alignment horizontal="left" vertical="top"/>
    </xf>
    <xf numFmtId="0" fontId="3" fillId="0" borderId="22" xfId="1" applyBorder="1" applyAlignment="1">
      <alignment horizontal="left" vertical="top"/>
    </xf>
    <xf numFmtId="176" fontId="3" fillId="0" borderId="22" xfId="1" applyNumberFormat="1" applyBorder="1" applyAlignment="1">
      <alignment horizontal="left" vertical="top"/>
    </xf>
    <xf numFmtId="0" fontId="4" fillId="0" borderId="22" xfId="1" applyFont="1" applyBorder="1" applyAlignment="1">
      <alignment horizontal="left" vertical="top"/>
    </xf>
    <xf numFmtId="0" fontId="3" fillId="2" borderId="22" xfId="1" applyFill="1" applyBorder="1" applyAlignment="1">
      <alignment horizontal="left" vertical="top"/>
    </xf>
    <xf numFmtId="177" fontId="3" fillId="0" borderId="22" xfId="1" applyNumberFormat="1" applyBorder="1" applyAlignment="1">
      <alignment horizontal="left" vertical="top"/>
    </xf>
    <xf numFmtId="0" fontId="3" fillId="0" borderId="23" xfId="1" applyBorder="1" applyAlignment="1">
      <alignment horizontal="left" vertical="top"/>
    </xf>
    <xf numFmtId="14" fontId="3" fillId="0" borderId="2" xfId="1" applyNumberFormat="1" applyBorder="1" applyAlignment="1">
      <alignment horizontal="left" vertical="top"/>
    </xf>
    <xf numFmtId="0" fontId="3" fillId="0" borderId="24" xfId="1" applyBorder="1" applyAlignment="1">
      <alignment horizontal="left" vertical="top"/>
    </xf>
    <xf numFmtId="177" fontId="3" fillId="0" borderId="25" xfId="1" applyNumberFormat="1" applyBorder="1" applyAlignment="1">
      <alignment horizontal="left" vertical="top"/>
    </xf>
    <xf numFmtId="177" fontId="3" fillId="0" borderId="26" xfId="1" applyNumberFormat="1" applyBorder="1" applyAlignment="1">
      <alignment horizontal="left" vertical="top"/>
    </xf>
    <xf numFmtId="0" fontId="3" fillId="0" borderId="27" xfId="1" applyBorder="1" applyAlignment="1">
      <alignment horizontal="left" vertical="top"/>
    </xf>
    <xf numFmtId="178" fontId="3" fillId="0" borderId="27" xfId="1" applyNumberFormat="1" applyBorder="1" applyAlignment="1">
      <alignment horizontal="left" vertical="top"/>
    </xf>
    <xf numFmtId="178" fontId="3" fillId="0" borderId="28" xfId="1" applyNumberFormat="1" applyBorder="1" applyAlignment="1">
      <alignment horizontal="left" vertical="top"/>
    </xf>
    <xf numFmtId="0" fontId="3" fillId="0" borderId="29" xfId="1" applyBorder="1" applyAlignment="1">
      <alignment horizontal="left" vertical="top"/>
    </xf>
    <xf numFmtId="0" fontId="3" fillId="0" borderId="30" xfId="1" applyBorder="1" applyAlignment="1">
      <alignment horizontal="left" vertical="top"/>
    </xf>
    <xf numFmtId="0" fontId="3" fillId="0" borderId="3" xfId="1" applyBorder="1" applyAlignment="1">
      <alignment horizontal="center" vertical="center"/>
    </xf>
    <xf numFmtId="178" fontId="3" fillId="0" borderId="3" xfId="1" applyNumberFormat="1" applyBorder="1" applyAlignment="1">
      <alignment horizontal="left" vertical="top"/>
    </xf>
    <xf numFmtId="0" fontId="3" fillId="0" borderId="3" xfId="1" applyBorder="1" applyAlignment="1">
      <alignment horizontal="center" vertical="center" wrapText="1"/>
    </xf>
    <xf numFmtId="0" fontId="3" fillId="0" borderId="4" xfId="1" applyBorder="1">
      <alignment vertical="center"/>
    </xf>
    <xf numFmtId="14" fontId="3" fillId="0" borderId="8" xfId="1" applyNumberFormat="1" applyBorder="1" applyAlignment="1">
      <alignment horizontal="left" vertical="top"/>
    </xf>
    <xf numFmtId="177" fontId="3" fillId="0" borderId="31" xfId="1" applyNumberFormat="1" applyBorder="1" applyAlignment="1">
      <alignment horizontal="left" vertical="top"/>
    </xf>
    <xf numFmtId="0" fontId="3" fillId="0" borderId="32" xfId="1" applyBorder="1" applyAlignment="1">
      <alignment horizontal="left" vertical="top"/>
    </xf>
    <xf numFmtId="0" fontId="3" fillId="0" borderId="9" xfId="1" applyBorder="1" applyAlignment="1">
      <alignment horizontal="center" vertical="center"/>
    </xf>
    <xf numFmtId="0" fontId="3" fillId="0" borderId="9" xfId="1" applyBorder="1" applyAlignment="1">
      <alignment horizontal="center" vertical="center" wrapText="1"/>
    </xf>
    <xf numFmtId="0" fontId="3" fillId="0" borderId="10" xfId="1" applyBorder="1">
      <alignment vertical="center"/>
    </xf>
    <xf numFmtId="14" fontId="4" fillId="0" borderId="8" xfId="1" applyNumberFormat="1" applyFont="1" applyBorder="1" applyAlignment="1">
      <alignment horizontal="left" vertical="top"/>
    </xf>
    <xf numFmtId="178" fontId="3" fillId="2" borderId="6" xfId="1" applyNumberFormat="1" applyFill="1" applyBorder="1" applyAlignment="1">
      <alignment horizontal="left" vertical="top"/>
    </xf>
    <xf numFmtId="14" fontId="4" fillId="3" borderId="8" xfId="1" applyNumberFormat="1" applyFont="1" applyFill="1" applyBorder="1" applyAlignment="1">
      <alignment horizontal="left" vertical="top"/>
    </xf>
    <xf numFmtId="0" fontId="11" fillId="0" borderId="9" xfId="1" applyFont="1" applyBorder="1" applyAlignment="1">
      <alignment horizontal="left" vertical="top"/>
    </xf>
    <xf numFmtId="14" fontId="4" fillId="0" borderId="12" xfId="1" applyNumberFormat="1" applyFont="1" applyBorder="1" applyAlignment="1">
      <alignment horizontal="left" vertical="top"/>
    </xf>
    <xf numFmtId="0" fontId="4" fillId="2" borderId="22" xfId="1" applyFont="1" applyFill="1" applyBorder="1" applyAlignment="1">
      <alignment horizontal="left" vertical="top"/>
    </xf>
    <xf numFmtId="178" fontId="3" fillId="0" borderId="22" xfId="1" applyNumberFormat="1" applyBorder="1" applyAlignment="1">
      <alignment horizontal="left" vertical="top"/>
    </xf>
    <xf numFmtId="0" fontId="3" fillId="0" borderId="20" xfId="1" applyBorder="1" applyAlignment="1">
      <alignment horizontal="left" vertical="top"/>
    </xf>
    <xf numFmtId="177" fontId="3" fillId="0" borderId="34" xfId="1" applyNumberFormat="1" applyBorder="1" applyAlignment="1">
      <alignment horizontal="left" vertical="top"/>
    </xf>
    <xf numFmtId="0" fontId="3" fillId="0" borderId="35" xfId="1" applyBorder="1" applyAlignment="1">
      <alignment horizontal="left" vertical="top"/>
    </xf>
    <xf numFmtId="0" fontId="3" fillId="0" borderId="22" xfId="1" applyBorder="1" applyAlignment="1">
      <alignment horizontal="center" vertical="center"/>
    </xf>
    <xf numFmtId="0" fontId="3" fillId="0" borderId="22" xfId="1" applyBorder="1" applyAlignment="1">
      <alignment horizontal="center" vertical="center" wrapText="1"/>
    </xf>
    <xf numFmtId="0" fontId="3" fillId="0" borderId="23" xfId="1" applyBorder="1">
      <alignment vertical="center"/>
    </xf>
    <xf numFmtId="0" fontId="3" fillId="0" borderId="16" xfId="1" applyBorder="1" applyAlignment="1">
      <alignment horizontal="left" vertical="top"/>
    </xf>
    <xf numFmtId="0" fontId="3" fillId="0" borderId="25" xfId="1" applyBorder="1" applyAlignment="1">
      <alignment horizontal="left" vertical="top"/>
    </xf>
    <xf numFmtId="0" fontId="3" fillId="0" borderId="26" xfId="1" applyBorder="1" applyAlignment="1">
      <alignment horizontal="left" vertical="top"/>
    </xf>
    <xf numFmtId="0" fontId="10" fillId="0" borderId="26" xfId="1" applyFont="1" applyBorder="1" applyAlignment="1">
      <alignment horizontal="left" vertical="top"/>
    </xf>
    <xf numFmtId="176" fontId="3" fillId="0" borderId="26" xfId="1" applyNumberForma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3" fillId="2" borderId="27" xfId="1" applyFill="1" applyBorder="1" applyAlignment="1">
      <alignment horizontal="left" vertical="top"/>
    </xf>
    <xf numFmtId="177" fontId="3" fillId="0" borderId="27" xfId="1" applyNumberFormat="1" applyBorder="1" applyAlignment="1">
      <alignment horizontal="left" vertical="top"/>
    </xf>
    <xf numFmtId="178" fontId="3" fillId="0" borderId="36" xfId="1" applyNumberFormat="1" applyBorder="1" applyAlignment="1">
      <alignment horizontal="left" vertical="top"/>
    </xf>
    <xf numFmtId="0" fontId="3" fillId="0" borderId="37" xfId="1" applyBorder="1" applyAlignment="1">
      <alignment horizontal="center" vertical="center"/>
    </xf>
    <xf numFmtId="0" fontId="3" fillId="0" borderId="38" xfId="1" applyBorder="1" applyAlignment="1">
      <alignment horizontal="left" vertical="top"/>
    </xf>
    <xf numFmtId="0" fontId="3" fillId="0" borderId="31" xfId="1" applyBorder="1" applyAlignment="1">
      <alignment horizontal="left" vertical="top"/>
    </xf>
    <xf numFmtId="177" fontId="3" fillId="0" borderId="0" xfId="1" applyNumberFormat="1" applyAlignment="1">
      <alignment horizontal="left" vertical="top"/>
    </xf>
    <xf numFmtId="177" fontId="3" fillId="0" borderId="39" xfId="1" applyNumberFormat="1" applyBorder="1" applyAlignment="1">
      <alignment horizontal="left" vertical="top"/>
    </xf>
    <xf numFmtId="178" fontId="3" fillId="0" borderId="40" xfId="1" applyNumberFormat="1" applyBorder="1" applyAlignment="1">
      <alignment horizontal="left" vertical="top"/>
    </xf>
    <xf numFmtId="0" fontId="3" fillId="0" borderId="13" xfId="1" applyBorder="1" applyAlignment="1">
      <alignment horizontal="center" vertical="center"/>
    </xf>
    <xf numFmtId="177" fontId="3" fillId="2" borderId="0" xfId="1" applyNumberFormat="1" applyFill="1" applyAlignment="1">
      <alignment horizontal="left" vertical="top"/>
    </xf>
    <xf numFmtId="177" fontId="3" fillId="2" borderId="39" xfId="1" applyNumberFormat="1" applyFill="1" applyBorder="1" applyAlignment="1">
      <alignment horizontal="left" vertical="top"/>
    </xf>
    <xf numFmtId="0" fontId="4" fillId="0" borderId="31" xfId="1" applyFont="1" applyBorder="1" applyAlignment="1">
      <alignment horizontal="left" vertical="top"/>
    </xf>
    <xf numFmtId="0" fontId="12" fillId="0" borderId="31" xfId="1" applyFont="1" applyBorder="1" applyAlignment="1">
      <alignment horizontal="left" vertical="top"/>
    </xf>
    <xf numFmtId="0" fontId="13" fillId="0" borderId="9" xfId="1" applyFont="1" applyBorder="1" applyAlignment="1">
      <alignment horizontal="left" vertical="top"/>
    </xf>
    <xf numFmtId="0" fontId="12" fillId="0" borderId="9" xfId="1" applyFont="1" applyBorder="1" applyAlignment="1">
      <alignment horizontal="left" vertical="top"/>
    </xf>
    <xf numFmtId="0" fontId="3" fillId="3" borderId="31" xfId="1" applyFill="1" applyBorder="1" applyAlignment="1">
      <alignment horizontal="left" vertical="top"/>
    </xf>
    <xf numFmtId="176" fontId="3" fillId="3" borderId="9" xfId="1" applyNumberFormat="1" applyFill="1" applyBorder="1" applyAlignment="1">
      <alignment horizontal="left" vertical="top"/>
    </xf>
    <xf numFmtId="14" fontId="9" fillId="0" borderId="18" xfId="1" applyNumberFormat="1" applyFont="1" applyBorder="1" applyAlignment="1">
      <alignment horizontal="left" vertical="top"/>
    </xf>
    <xf numFmtId="0" fontId="9" fillId="0" borderId="31" xfId="1" applyFont="1" applyBorder="1" applyAlignment="1">
      <alignment horizontal="left" vertical="top"/>
    </xf>
    <xf numFmtId="0" fontId="14" fillId="0" borderId="9" xfId="1" applyFont="1" applyBorder="1" applyAlignment="1">
      <alignment horizontal="left" vertical="top"/>
    </xf>
    <xf numFmtId="0" fontId="15" fillId="4" borderId="9" xfId="1" applyFont="1" applyFill="1" applyBorder="1" applyAlignment="1">
      <alignment horizontal="left" vertical="top"/>
    </xf>
    <xf numFmtId="176" fontId="9" fillId="0" borderId="9" xfId="1" applyNumberFormat="1" applyFont="1" applyBorder="1" applyAlignment="1">
      <alignment horizontal="left" vertical="top"/>
    </xf>
    <xf numFmtId="176" fontId="14" fillId="0" borderId="9" xfId="1" applyNumberFormat="1" applyFont="1" applyBorder="1" applyAlignment="1">
      <alignment horizontal="left" vertical="top"/>
    </xf>
    <xf numFmtId="14" fontId="3" fillId="2" borderId="18" xfId="1" applyNumberFormat="1" applyFill="1" applyBorder="1" applyAlignment="1">
      <alignment horizontal="left" vertical="top"/>
    </xf>
    <xf numFmtId="0" fontId="3" fillId="2" borderId="31" xfId="1" applyFill="1" applyBorder="1" applyAlignment="1">
      <alignment horizontal="left" vertical="top"/>
    </xf>
    <xf numFmtId="176" fontId="4" fillId="2" borderId="9" xfId="1" applyNumberFormat="1" applyFont="1" applyFill="1" applyBorder="1" applyAlignment="1">
      <alignment horizontal="left" vertical="top"/>
    </xf>
    <xf numFmtId="0" fontId="11" fillId="0" borderId="0" xfId="1" applyFont="1" applyAlignment="1">
      <alignment horizontal="left" vertical="top"/>
    </xf>
    <xf numFmtId="0" fontId="4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left" vertical="top"/>
    </xf>
    <xf numFmtId="0" fontId="4" fillId="2" borderId="42" xfId="1" applyFont="1" applyFill="1" applyBorder="1" applyAlignment="1">
      <alignment horizontal="left" vertical="top"/>
    </xf>
    <xf numFmtId="0" fontId="3" fillId="0" borderId="42" xfId="1" applyBorder="1" applyAlignment="1">
      <alignment horizontal="left" vertical="top"/>
    </xf>
    <xf numFmtId="176" fontId="3" fillId="0" borderId="42" xfId="1" applyNumberFormat="1" applyBorder="1" applyAlignment="1">
      <alignment horizontal="left" vertical="top"/>
    </xf>
    <xf numFmtId="176" fontId="4" fillId="0" borderId="42" xfId="1" applyNumberFormat="1" applyFont="1" applyBorder="1" applyAlignment="1">
      <alignment horizontal="left" vertical="top"/>
    </xf>
    <xf numFmtId="178" fontId="3" fillId="0" borderId="42" xfId="1" applyNumberFormat="1" applyBorder="1" applyAlignment="1">
      <alignment horizontal="left" vertical="top"/>
    </xf>
    <xf numFmtId="0" fontId="3" fillId="0" borderId="43" xfId="1" applyBorder="1" applyAlignment="1">
      <alignment horizontal="left" vertical="top"/>
    </xf>
    <xf numFmtId="177" fontId="3" fillId="0" borderId="43" xfId="1" applyNumberFormat="1" applyBorder="1" applyAlignment="1">
      <alignment horizontal="left" vertical="top"/>
    </xf>
    <xf numFmtId="177" fontId="3" fillId="0" borderId="44" xfId="1" applyNumberFormat="1" applyBorder="1" applyAlignment="1">
      <alignment horizontal="left" vertical="top"/>
    </xf>
    <xf numFmtId="178" fontId="3" fillId="0" borderId="43" xfId="1" applyNumberFormat="1" applyBorder="1" applyAlignment="1">
      <alignment horizontal="left" vertical="top"/>
    </xf>
    <xf numFmtId="0" fontId="3" fillId="0" borderId="42" xfId="1" applyBorder="1" applyAlignment="1">
      <alignment horizontal="center" vertical="center"/>
    </xf>
    <xf numFmtId="14" fontId="4" fillId="0" borderId="9" xfId="1" applyNumberFormat="1" applyFont="1" applyBorder="1" applyAlignment="1">
      <alignment horizontal="left" vertical="top"/>
    </xf>
    <xf numFmtId="0" fontId="4" fillId="0" borderId="39" xfId="1" applyFont="1" applyBorder="1" applyAlignment="1">
      <alignment horizontal="left" vertical="top"/>
    </xf>
    <xf numFmtId="0" fontId="4" fillId="2" borderId="39" xfId="1" applyFont="1" applyFill="1" applyBorder="1" applyAlignment="1">
      <alignment horizontal="left" vertical="top"/>
    </xf>
    <xf numFmtId="0" fontId="3" fillId="0" borderId="39" xfId="1" applyBorder="1" applyAlignment="1">
      <alignment horizontal="left" vertical="top"/>
    </xf>
    <xf numFmtId="176" fontId="3" fillId="0" borderId="39" xfId="1" applyNumberFormat="1" applyBorder="1" applyAlignment="1">
      <alignment horizontal="left" vertical="top"/>
    </xf>
    <xf numFmtId="178" fontId="3" fillId="0" borderId="39" xfId="1" applyNumberFormat="1" applyBorder="1" applyAlignment="1">
      <alignment horizontal="left" vertical="top"/>
    </xf>
    <xf numFmtId="14" fontId="3" fillId="0" borderId="9" xfId="1" applyNumberFormat="1" applyBorder="1" applyAlignment="1">
      <alignment horizontal="left" vertical="top"/>
    </xf>
    <xf numFmtId="14" fontId="9" fillId="0" borderId="9" xfId="1" applyNumberFormat="1" applyFont="1" applyBorder="1" applyAlignment="1">
      <alignment horizontal="left" vertical="top"/>
    </xf>
    <xf numFmtId="0" fontId="16" fillId="0" borderId="9" xfId="2" applyFont="1" applyBorder="1" applyAlignment="1">
      <alignment horizontal="left" vertical="top"/>
    </xf>
    <xf numFmtId="178" fontId="9" fillId="0" borderId="9" xfId="1" applyNumberFormat="1" applyFont="1" applyBorder="1" applyAlignment="1">
      <alignment horizontal="left" vertical="top"/>
    </xf>
    <xf numFmtId="14" fontId="4" fillId="3" borderId="9" xfId="1" applyNumberFormat="1" applyFont="1" applyFill="1" applyBorder="1" applyAlignment="1">
      <alignment horizontal="left" vertical="top"/>
    </xf>
    <xf numFmtId="0" fontId="3" fillId="0" borderId="0" xfId="1" applyAlignment="1"/>
    <xf numFmtId="0" fontId="3" fillId="0" borderId="0" xfId="1" applyFill="1" applyAlignment="1">
      <alignment horizontal="left" vertical="top" wrapText="1"/>
    </xf>
    <xf numFmtId="0" fontId="7" fillId="0" borderId="0" xfId="1" applyFont="1" applyFill="1" applyAlignment="1">
      <alignment horizontal="left" vertical="top"/>
    </xf>
    <xf numFmtId="0" fontId="3" fillId="0" borderId="0" xfId="1" applyFill="1" applyAlignment="1">
      <alignment horizontal="left" vertical="top"/>
    </xf>
    <xf numFmtId="0" fontId="3" fillId="0" borderId="0" xfId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 wrapText="1"/>
    </xf>
    <xf numFmtId="0" fontId="3" fillId="0" borderId="32" xfId="1" applyNumberFormat="1" applyBorder="1" applyAlignment="1">
      <alignment horizontal="left" vertical="top"/>
    </xf>
    <xf numFmtId="180" fontId="3" fillId="0" borderId="30" xfId="1" applyNumberFormat="1" applyBorder="1" applyAlignment="1">
      <alignment horizontal="left" vertical="top" wrapText="1"/>
    </xf>
    <xf numFmtId="180" fontId="3" fillId="0" borderId="32" xfId="1" applyNumberFormat="1" applyBorder="1" applyAlignment="1">
      <alignment horizontal="left" vertical="top"/>
    </xf>
    <xf numFmtId="180" fontId="18" fillId="0" borderId="9" xfId="0" applyNumberFormat="1" applyFont="1" applyBorder="1" applyAlignment="1">
      <alignment horizontal="left" vertical="center"/>
    </xf>
    <xf numFmtId="180" fontId="20" fillId="0" borderId="9" xfId="0" applyNumberFormat="1" applyFont="1" applyBorder="1" applyAlignment="1">
      <alignment horizontal="left" vertical="center" wrapText="1"/>
    </xf>
    <xf numFmtId="180" fontId="18" fillId="0" borderId="9" xfId="0" applyNumberFormat="1" applyFont="1" applyBorder="1" applyAlignment="1">
      <alignment horizontal="left" vertical="center" wrapText="1"/>
    </xf>
    <xf numFmtId="180" fontId="3" fillId="0" borderId="9" xfId="1" applyNumberFormat="1" applyBorder="1" applyAlignment="1">
      <alignment horizontal="left" vertical="top"/>
    </xf>
    <xf numFmtId="0" fontId="21" fillId="0" borderId="0" xfId="0" applyFont="1">
      <alignment vertical="center"/>
    </xf>
    <xf numFmtId="0" fontId="0" fillId="0" borderId="0" xfId="0" applyAlignment="1">
      <alignment horizontal="left" vertical="center"/>
    </xf>
    <xf numFmtId="177" fontId="3" fillId="2" borderId="33" xfId="1" applyNumberFormat="1" applyFill="1" applyBorder="1" applyAlignment="1">
      <alignment horizontal="center" vertical="top"/>
    </xf>
    <xf numFmtId="177" fontId="3" fillId="2" borderId="32" xfId="1" applyNumberFormat="1" applyFill="1" applyBorder="1" applyAlignment="1">
      <alignment horizontal="center" vertical="top"/>
    </xf>
  </cellXfs>
  <cellStyles count="3">
    <cellStyle name="常规" xfId="0" builtinId="0"/>
    <cellStyle name="常规 2" xfId="1" xr:uid="{6A84AD15-3159-433A-8A2C-FFFBCA801E4D}"/>
    <cellStyle name="常规 8" xfId="2" xr:uid="{49176D0E-97CA-462F-8521-F9A5AF2132AD}"/>
  </cellStyles>
  <dxfs count="18"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47EA-5331-4073-97D2-57BCB620BB3A}">
  <sheetPr>
    <pageSetUpPr fitToPage="1"/>
  </sheetPr>
  <dimension ref="A1:BA216"/>
  <sheetViews>
    <sheetView tabSelected="1" topLeftCell="B1" workbookViewId="0">
      <pane ySplit="1" topLeftCell="A209" activePane="bottomLeft" state="frozen"/>
      <selection activeCell="B1" sqref="B1"/>
      <selection pane="bottomLeft" activeCell="J2" sqref="J2"/>
    </sheetView>
  </sheetViews>
  <sheetFormatPr defaultColWidth="9" defaultRowHeight="14.25" x14ac:dyDescent="0.2"/>
  <cols>
    <col min="1" max="1" width="11.125" style="14" hidden="1" customWidth="1"/>
    <col min="2" max="2" width="14.375" style="14" bestFit="1" customWidth="1"/>
    <col min="3" max="3" width="9" style="187"/>
    <col min="4" max="7" width="9" style="14" customWidth="1"/>
    <col min="8" max="8" width="13.125" style="14" customWidth="1"/>
    <col min="9" max="9" width="9" style="14" hidden="1" customWidth="1"/>
    <col min="10" max="10" width="11.75" style="14" customWidth="1"/>
    <col min="11" max="12" width="9" style="14" hidden="1" customWidth="1"/>
    <col min="13" max="13" width="6" style="14" hidden="1" customWidth="1"/>
    <col min="14" max="14" width="4.5" style="14" hidden="1" customWidth="1"/>
    <col min="15" max="15" width="6.25" style="14" hidden="1" customWidth="1"/>
    <col min="16" max="16" width="5.375" style="14" hidden="1" customWidth="1"/>
    <col min="17" max="17" width="4" style="14" hidden="1" customWidth="1"/>
    <col min="18" max="18" width="8" style="14" hidden="1" customWidth="1"/>
    <col min="19" max="25" width="9" style="27" hidden="1" customWidth="1"/>
    <col min="26" max="26" width="5.125" style="27" hidden="1" customWidth="1"/>
    <col min="27" max="27" width="7.75" style="128" hidden="1" customWidth="1"/>
    <col min="28" max="28" width="8.25" style="128" hidden="1" customWidth="1"/>
    <col min="29" max="29" width="12.75" style="27" customWidth="1"/>
    <col min="30" max="30" width="8.5" style="27" hidden="1" customWidth="1"/>
    <col min="31" max="31" width="7.375" style="27" hidden="1" customWidth="1"/>
    <col min="32" max="32" width="6.625" style="23" hidden="1" customWidth="1"/>
    <col min="33" max="33" width="7.875" style="23" hidden="1" customWidth="1"/>
    <col min="34" max="34" width="12.25" style="27" hidden="1" customWidth="1"/>
    <col min="35" max="35" width="8.625" style="27" hidden="1" customWidth="1"/>
    <col min="36" max="36" width="6.75" style="27" hidden="1" customWidth="1"/>
    <col min="37" max="37" width="3.25" style="27" hidden="1" customWidth="1"/>
    <col min="38" max="38" width="7.5" style="27" hidden="1" customWidth="1"/>
    <col min="39" max="40" width="7.5" style="27" customWidth="1"/>
    <col min="41" max="41" width="26.625" style="27" customWidth="1"/>
    <col min="42" max="42" width="26.625" style="176" customWidth="1"/>
    <col min="43" max="43" width="26.625" style="27" customWidth="1"/>
    <col min="44" max="53" width="9" style="27" hidden="1" customWidth="1"/>
    <col min="54" max="55" width="9" style="27" customWidth="1"/>
    <col min="56" max="16384" width="9" style="27"/>
  </cols>
  <sheetData>
    <row r="1" spans="1:43" s="11" customFormat="1" ht="156.75" x14ac:dyDescent="0.2">
      <c r="A1" s="1" t="s">
        <v>498</v>
      </c>
      <c r="B1" s="2" t="s">
        <v>0</v>
      </c>
      <c r="C1" s="182" t="s">
        <v>852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5" t="s">
        <v>13</v>
      </c>
      <c r="Q1" s="3" t="s">
        <v>14</v>
      </c>
      <c r="R1" s="3" t="s">
        <v>15</v>
      </c>
      <c r="S1" s="3" t="s">
        <v>16</v>
      </c>
      <c r="T1" s="6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7" t="s">
        <v>24</v>
      </c>
      <c r="AB1" s="7" t="s">
        <v>25</v>
      </c>
      <c r="AC1" s="3" t="s">
        <v>26</v>
      </c>
      <c r="AD1" s="3" t="s">
        <v>27</v>
      </c>
      <c r="AE1" s="8" t="s">
        <v>28</v>
      </c>
      <c r="AF1" s="9" t="s">
        <v>29</v>
      </c>
      <c r="AG1" s="10" t="s">
        <v>30</v>
      </c>
      <c r="AH1" s="2" t="s">
        <v>31</v>
      </c>
      <c r="AI1" s="3" t="s">
        <v>32</v>
      </c>
      <c r="AJ1" s="3" t="s">
        <v>33</v>
      </c>
      <c r="AK1" s="3" t="s">
        <v>34</v>
      </c>
      <c r="AL1" s="8" t="s">
        <v>35</v>
      </c>
      <c r="AM1" s="177" t="s">
        <v>866</v>
      </c>
      <c r="AN1" s="177" t="s">
        <v>849</v>
      </c>
      <c r="AO1" s="11" t="s">
        <v>850</v>
      </c>
      <c r="AP1" s="174" t="s">
        <v>851</v>
      </c>
      <c r="AQ1" s="11" t="s">
        <v>499</v>
      </c>
    </row>
    <row r="2" spans="1:43" x14ac:dyDescent="0.2">
      <c r="A2" s="12">
        <v>43725</v>
      </c>
      <c r="B2" s="13">
        <v>1232797</v>
      </c>
      <c r="C2" s="189">
        <v>1232797</v>
      </c>
      <c r="D2" s="14" t="s">
        <v>36</v>
      </c>
      <c r="E2" s="14" t="s">
        <v>37</v>
      </c>
      <c r="F2" s="14">
        <v>45</v>
      </c>
      <c r="G2" s="14" t="s">
        <v>38</v>
      </c>
      <c r="H2" s="14" t="s">
        <v>39</v>
      </c>
      <c r="I2" s="15" t="s">
        <v>40</v>
      </c>
      <c r="J2" s="14" t="s">
        <v>41</v>
      </c>
      <c r="K2" s="14" t="s">
        <v>42</v>
      </c>
      <c r="L2" s="16">
        <v>5</v>
      </c>
      <c r="M2" s="16">
        <v>19</v>
      </c>
      <c r="N2" s="16">
        <v>43</v>
      </c>
      <c r="O2" s="17">
        <v>817</v>
      </c>
      <c r="P2" s="18">
        <v>40</v>
      </c>
      <c r="Q2" s="14">
        <v>10</v>
      </c>
      <c r="R2" s="19">
        <v>767</v>
      </c>
      <c r="S2" s="14"/>
      <c r="T2" s="14">
        <v>20191212</v>
      </c>
      <c r="U2" s="14"/>
      <c r="V2" s="14"/>
      <c r="W2" s="14"/>
      <c r="X2" s="14"/>
      <c r="Y2" s="14"/>
      <c r="Z2" s="14"/>
      <c r="AA2" s="20"/>
      <c r="AB2" s="20"/>
      <c r="AC2" s="21" t="s">
        <v>43</v>
      </c>
      <c r="AD2" s="14" t="s">
        <v>44</v>
      </c>
      <c r="AE2" s="22"/>
      <c r="AF2" s="23">
        <f t="shared" ref="AF2:AF10" si="0">N2-P2/M2-Q2/M2-10/M2-AA2-1</f>
        <v>38.84210526315789</v>
      </c>
      <c r="AH2" s="13" t="s">
        <v>45</v>
      </c>
      <c r="AI2" s="14">
        <v>20200219</v>
      </c>
      <c r="AJ2" s="14">
        <v>21</v>
      </c>
      <c r="AK2" s="24">
        <v>17</v>
      </c>
      <c r="AL2" s="25">
        <v>3.02</v>
      </c>
      <c r="AM2" s="178"/>
      <c r="AN2" s="178"/>
      <c r="AO2" s="175" t="s">
        <v>46</v>
      </c>
      <c r="AP2" s="175" t="s">
        <v>46</v>
      </c>
      <c r="AQ2" s="175" t="s">
        <v>500</v>
      </c>
    </row>
    <row r="3" spans="1:43" x14ac:dyDescent="0.2">
      <c r="A3" s="12">
        <v>43539</v>
      </c>
      <c r="B3" s="13" t="s">
        <v>47</v>
      </c>
      <c r="C3" s="183">
        <v>1187628</v>
      </c>
      <c r="D3" s="14" t="s">
        <v>36</v>
      </c>
      <c r="E3" s="14" t="s">
        <v>48</v>
      </c>
      <c r="H3" s="14" t="s">
        <v>47</v>
      </c>
      <c r="I3" s="14" t="s">
        <v>49</v>
      </c>
      <c r="J3" s="14" t="s">
        <v>50</v>
      </c>
      <c r="K3" s="14" t="s">
        <v>51</v>
      </c>
      <c r="L3" s="14">
        <v>3.7</v>
      </c>
      <c r="M3" s="14">
        <v>15.7</v>
      </c>
      <c r="N3" s="14">
        <v>42</v>
      </c>
      <c r="O3" s="17">
        <v>659.4</v>
      </c>
      <c r="P3" s="15">
        <v>40</v>
      </c>
      <c r="Q3" s="14">
        <v>10</v>
      </c>
      <c r="R3" s="17">
        <v>609.4</v>
      </c>
      <c r="S3" s="14"/>
      <c r="T3" s="14" t="s">
        <v>52</v>
      </c>
      <c r="U3" s="14"/>
      <c r="V3" s="14"/>
      <c r="W3" s="14"/>
      <c r="X3" s="14"/>
      <c r="Y3" s="14"/>
      <c r="Z3" s="14">
        <v>12.6</v>
      </c>
      <c r="AA3" s="20">
        <f>10/Z3</f>
        <v>0.79365079365079372</v>
      </c>
      <c r="AB3" s="20">
        <f>20-AA3</f>
        <v>19.206349206349206</v>
      </c>
      <c r="AC3" s="28" t="s">
        <v>53</v>
      </c>
      <c r="AD3" s="14">
        <v>1.03</v>
      </c>
      <c r="AE3" s="22">
        <f>AD3*12</f>
        <v>12.36</v>
      </c>
      <c r="AF3" s="23">
        <f t="shared" si="0"/>
        <v>36.384693155393798</v>
      </c>
      <c r="AG3" s="23">
        <f>AF3*Z3</f>
        <v>458.44713375796186</v>
      </c>
      <c r="AH3" s="13" t="s">
        <v>501</v>
      </c>
      <c r="AI3" s="14">
        <v>20200226</v>
      </c>
      <c r="AJ3" s="14">
        <v>22.4</v>
      </c>
      <c r="AK3" s="24">
        <v>1</v>
      </c>
      <c r="AL3" s="25">
        <v>1.91</v>
      </c>
      <c r="AM3" s="178" t="s">
        <v>853</v>
      </c>
      <c r="AN3" s="178" t="s">
        <v>854</v>
      </c>
      <c r="AO3" s="26" t="s">
        <v>55</v>
      </c>
      <c r="AP3" s="175" t="s">
        <v>55</v>
      </c>
      <c r="AQ3" s="26" t="s">
        <v>46</v>
      </c>
    </row>
    <row r="4" spans="1:43" ht="15.75" customHeight="1" x14ac:dyDescent="0.2">
      <c r="A4" s="12">
        <v>43630</v>
      </c>
      <c r="B4" s="13">
        <v>1209379</v>
      </c>
      <c r="C4" s="183">
        <v>1209379</v>
      </c>
      <c r="D4" s="14" t="s">
        <v>36</v>
      </c>
      <c r="E4" s="14" t="s">
        <v>57</v>
      </c>
      <c r="F4" s="14">
        <v>70</v>
      </c>
      <c r="G4" s="14" t="s">
        <v>38</v>
      </c>
      <c r="H4" s="14" t="s">
        <v>58</v>
      </c>
      <c r="I4" s="14" t="s">
        <v>59</v>
      </c>
      <c r="J4" s="14" t="s">
        <v>60</v>
      </c>
      <c r="K4" s="14" t="s">
        <v>51</v>
      </c>
      <c r="L4" s="14">
        <v>6.1</v>
      </c>
      <c r="M4" s="14">
        <v>10.4</v>
      </c>
      <c r="N4" s="14">
        <v>40</v>
      </c>
      <c r="O4" s="17">
        <v>416</v>
      </c>
      <c r="P4" s="18">
        <v>40</v>
      </c>
      <c r="Q4" s="14">
        <v>10</v>
      </c>
      <c r="R4" s="19">
        <v>366</v>
      </c>
      <c r="S4" s="14"/>
      <c r="T4" s="14" t="s">
        <v>52</v>
      </c>
      <c r="U4" s="14"/>
      <c r="V4" s="14"/>
      <c r="W4" s="14"/>
      <c r="X4" s="14"/>
      <c r="Y4" s="14"/>
      <c r="Z4" s="14"/>
      <c r="AA4" s="20"/>
      <c r="AB4" s="20"/>
      <c r="AC4" s="14" t="s">
        <v>61</v>
      </c>
      <c r="AD4" s="14">
        <v>1.42</v>
      </c>
      <c r="AE4" s="22">
        <f t="shared" ref="AE4:AE5" si="1">AD4*12</f>
        <v>17.04</v>
      </c>
      <c r="AF4" s="23">
        <f t="shared" si="0"/>
        <v>33.230769230769234</v>
      </c>
      <c r="AH4" s="13" t="s">
        <v>45</v>
      </c>
      <c r="AI4" s="14">
        <v>20200219</v>
      </c>
      <c r="AJ4" s="14">
        <v>10.9</v>
      </c>
      <c r="AK4" s="24">
        <v>20</v>
      </c>
      <c r="AL4" s="25">
        <v>0.98</v>
      </c>
      <c r="AM4" s="178" t="s">
        <v>855</v>
      </c>
      <c r="AN4" s="178" t="s">
        <v>856</v>
      </c>
      <c r="AO4" s="26" t="s">
        <v>62</v>
      </c>
      <c r="AP4" s="175" t="s">
        <v>62</v>
      </c>
      <c r="AQ4" s="26" t="s">
        <v>46</v>
      </c>
    </row>
    <row r="5" spans="1:43" ht="15.75" x14ac:dyDescent="0.2">
      <c r="A5" s="12">
        <v>43668</v>
      </c>
      <c r="B5" s="13">
        <v>1217849</v>
      </c>
      <c r="C5" s="183">
        <v>1217849</v>
      </c>
      <c r="D5" s="14" t="s">
        <v>36</v>
      </c>
      <c r="E5" s="14" t="s">
        <v>64</v>
      </c>
      <c r="F5" s="14">
        <v>40</v>
      </c>
      <c r="G5" s="14" t="s">
        <v>38</v>
      </c>
      <c r="H5" s="14" t="s">
        <v>65</v>
      </c>
      <c r="I5" s="15" t="s">
        <v>66</v>
      </c>
      <c r="J5" s="29" t="s">
        <v>67</v>
      </c>
      <c r="K5" s="14" t="s">
        <v>51</v>
      </c>
      <c r="L5" s="14">
        <v>5.4</v>
      </c>
      <c r="M5" s="14">
        <v>11.1</v>
      </c>
      <c r="N5" s="14">
        <v>36</v>
      </c>
      <c r="O5" s="30">
        <v>399.6</v>
      </c>
      <c r="P5" s="15">
        <v>40</v>
      </c>
      <c r="Q5" s="14">
        <v>10</v>
      </c>
      <c r="R5" s="19">
        <v>349.6</v>
      </c>
      <c r="S5" s="14"/>
      <c r="T5" s="14"/>
      <c r="U5" s="14"/>
      <c r="V5" s="14"/>
      <c r="W5" s="14"/>
      <c r="X5" s="14"/>
      <c r="Y5" s="14"/>
      <c r="Z5" s="14"/>
      <c r="AA5" s="20"/>
      <c r="AB5" s="20"/>
      <c r="AC5" s="14" t="s">
        <v>68</v>
      </c>
      <c r="AD5" s="14">
        <v>1.08</v>
      </c>
      <c r="AE5" s="22">
        <f t="shared" si="1"/>
        <v>12.96</v>
      </c>
      <c r="AF5" s="23">
        <f t="shared" si="0"/>
        <v>29.594594594594597</v>
      </c>
      <c r="AH5" s="13" t="s">
        <v>45</v>
      </c>
      <c r="AI5" s="14">
        <v>20200219</v>
      </c>
      <c r="AJ5" s="14">
        <v>22.6</v>
      </c>
      <c r="AK5" s="24">
        <v>18</v>
      </c>
      <c r="AL5" s="25">
        <v>3.34</v>
      </c>
      <c r="AM5" s="178" t="s">
        <v>853</v>
      </c>
      <c r="AN5" s="178" t="s">
        <v>857</v>
      </c>
      <c r="AO5" s="26" t="s">
        <v>55</v>
      </c>
      <c r="AP5" s="175" t="s">
        <v>55</v>
      </c>
      <c r="AQ5" s="26" t="s">
        <v>46</v>
      </c>
    </row>
    <row r="6" spans="1:43" x14ac:dyDescent="0.2">
      <c r="A6" s="12">
        <v>43679</v>
      </c>
      <c r="B6" s="13">
        <v>1221369</v>
      </c>
      <c r="C6" s="13">
        <v>1221369</v>
      </c>
      <c r="D6" s="14" t="s">
        <v>36</v>
      </c>
      <c r="E6" s="14" t="s">
        <v>69</v>
      </c>
      <c r="F6" s="14">
        <v>77</v>
      </c>
      <c r="G6" s="14" t="s">
        <v>70</v>
      </c>
      <c r="H6" s="14" t="s">
        <v>71</v>
      </c>
      <c r="I6" s="15" t="s">
        <v>72</v>
      </c>
      <c r="J6" s="31" t="s">
        <v>73</v>
      </c>
      <c r="K6" s="14" t="s">
        <v>42</v>
      </c>
      <c r="L6" s="14">
        <v>5</v>
      </c>
      <c r="M6" s="14">
        <v>8.8800000000000008</v>
      </c>
      <c r="N6" s="14">
        <v>43</v>
      </c>
      <c r="O6" s="30">
        <v>381.84</v>
      </c>
      <c r="P6" s="15">
        <v>40</v>
      </c>
      <c r="Q6" s="14">
        <v>10</v>
      </c>
      <c r="R6" s="19">
        <v>331.84</v>
      </c>
      <c r="S6" s="14"/>
      <c r="T6" s="14">
        <v>20191023</v>
      </c>
      <c r="U6" s="14"/>
      <c r="V6" s="14"/>
      <c r="W6" s="14"/>
      <c r="X6" s="14"/>
      <c r="Y6" s="14"/>
      <c r="Z6" s="14">
        <v>7.06</v>
      </c>
      <c r="AA6" s="20">
        <f>10/Z6</f>
        <v>1.41643059490085</v>
      </c>
      <c r="AB6" s="20">
        <f>20-AA6</f>
        <v>18.583569405099151</v>
      </c>
      <c r="AC6" s="28" t="s">
        <v>74</v>
      </c>
      <c r="AD6" s="14">
        <v>0.94</v>
      </c>
      <c r="AE6" s="22">
        <f>AD6*12</f>
        <v>11.28</v>
      </c>
      <c r="AF6" s="23">
        <f t="shared" si="0"/>
        <v>33.826812648342397</v>
      </c>
      <c r="AG6" s="23">
        <f>AF6*Z6</f>
        <v>238.8172972972973</v>
      </c>
      <c r="AH6" s="13" t="s">
        <v>501</v>
      </c>
      <c r="AI6" s="14">
        <v>20200226</v>
      </c>
      <c r="AJ6" s="14">
        <v>3.06</v>
      </c>
      <c r="AK6" s="24">
        <v>2</v>
      </c>
      <c r="AL6" s="25">
        <v>1.82</v>
      </c>
      <c r="AM6" s="178"/>
      <c r="AN6" s="178"/>
      <c r="AO6" s="26" t="s">
        <v>46</v>
      </c>
      <c r="AP6" s="175" t="s">
        <v>46</v>
      </c>
      <c r="AQ6" s="26" t="s">
        <v>75</v>
      </c>
    </row>
    <row r="7" spans="1:43" s="37" customFormat="1" x14ac:dyDescent="0.2">
      <c r="A7" s="32"/>
      <c r="B7" s="33" t="s">
        <v>76</v>
      </c>
      <c r="C7" s="181">
        <v>1192523</v>
      </c>
      <c r="D7" s="28" t="s">
        <v>36</v>
      </c>
      <c r="E7" s="28" t="s">
        <v>77</v>
      </c>
      <c r="F7" s="28"/>
      <c r="G7" s="28"/>
      <c r="H7" s="28" t="s">
        <v>76</v>
      </c>
      <c r="I7" s="28" t="s">
        <v>78</v>
      </c>
      <c r="J7" s="28" t="s">
        <v>79</v>
      </c>
      <c r="K7" s="28" t="s">
        <v>51</v>
      </c>
      <c r="L7" s="28">
        <v>2.5</v>
      </c>
      <c r="M7" s="28">
        <v>8.94</v>
      </c>
      <c r="N7" s="28">
        <v>42</v>
      </c>
      <c r="O7" s="34">
        <v>375.5</v>
      </c>
      <c r="P7" s="35">
        <v>40</v>
      </c>
      <c r="Q7" s="28">
        <v>20</v>
      </c>
      <c r="R7" s="34">
        <v>315.5</v>
      </c>
      <c r="S7" s="28"/>
      <c r="T7" s="28" t="s">
        <v>52</v>
      </c>
      <c r="U7" s="28"/>
      <c r="V7" s="28"/>
      <c r="W7" s="28"/>
      <c r="X7" s="28"/>
      <c r="Y7" s="28"/>
      <c r="Z7" s="28">
        <v>0.378</v>
      </c>
      <c r="AA7" s="36"/>
      <c r="AB7" s="36"/>
      <c r="AD7" s="28"/>
      <c r="AE7" s="38"/>
      <c r="AF7" s="39">
        <f t="shared" si="0"/>
        <v>33.170022371364659</v>
      </c>
      <c r="AG7" s="39">
        <f>AF7*Z7</f>
        <v>12.538268456375841</v>
      </c>
      <c r="AH7" s="33"/>
      <c r="AI7" s="28"/>
      <c r="AJ7" s="28"/>
      <c r="AK7" s="40"/>
      <c r="AL7" s="41"/>
      <c r="AM7" s="178" t="s">
        <v>853</v>
      </c>
      <c r="AN7" s="178" t="s">
        <v>854</v>
      </c>
      <c r="AO7" s="26" t="s">
        <v>55</v>
      </c>
      <c r="AP7" s="175" t="s">
        <v>46</v>
      </c>
      <c r="AQ7" s="26" t="s">
        <v>46</v>
      </c>
    </row>
    <row r="8" spans="1:43" x14ac:dyDescent="0.2">
      <c r="A8" s="12">
        <v>43469</v>
      </c>
      <c r="B8" s="13" t="s">
        <v>80</v>
      </c>
      <c r="C8" s="181">
        <v>1172158</v>
      </c>
      <c r="D8" s="14" t="s">
        <v>36</v>
      </c>
      <c r="E8" s="14" t="s">
        <v>81</v>
      </c>
      <c r="H8" s="14" t="s">
        <v>80</v>
      </c>
      <c r="I8" s="14" t="s">
        <v>82</v>
      </c>
      <c r="J8" s="14" t="s">
        <v>83</v>
      </c>
      <c r="K8" s="14" t="s">
        <v>51</v>
      </c>
      <c r="L8" s="14">
        <v>2.5</v>
      </c>
      <c r="M8" s="14">
        <v>7.9</v>
      </c>
      <c r="N8" s="14">
        <v>42</v>
      </c>
      <c r="O8" s="17">
        <v>331.8</v>
      </c>
      <c r="P8" s="15">
        <v>27.7</v>
      </c>
      <c r="Q8" s="14">
        <v>10</v>
      </c>
      <c r="R8" s="17">
        <v>294.10000000000002</v>
      </c>
      <c r="S8" s="14"/>
      <c r="T8" s="14"/>
      <c r="U8" s="14"/>
      <c r="V8" s="14">
        <v>67.2</v>
      </c>
      <c r="W8" s="14"/>
      <c r="X8" s="14"/>
      <c r="Y8" s="14"/>
      <c r="Z8" s="14">
        <v>6.98</v>
      </c>
      <c r="AA8" s="20">
        <f>10/Z8</f>
        <v>1.4326647564469912</v>
      </c>
      <c r="AB8" s="20">
        <f>20-AA8</f>
        <v>18.567335243553011</v>
      </c>
      <c r="AC8" s="28" t="s">
        <v>84</v>
      </c>
      <c r="AD8" s="14">
        <v>1.62</v>
      </c>
      <c r="AE8" s="22">
        <f>AD8*12</f>
        <v>19.440000000000001</v>
      </c>
      <c r="AF8" s="23">
        <f t="shared" si="0"/>
        <v>33.529360560008705</v>
      </c>
      <c r="AG8" s="23">
        <f>AF8*Z8</f>
        <v>234.03493670886078</v>
      </c>
      <c r="AH8" s="13" t="s">
        <v>501</v>
      </c>
      <c r="AI8" s="14">
        <v>20200226</v>
      </c>
      <c r="AJ8" s="14">
        <v>23.2</v>
      </c>
      <c r="AK8" s="24">
        <v>4</v>
      </c>
      <c r="AL8" s="25">
        <v>1.86</v>
      </c>
      <c r="AM8" s="178" t="s">
        <v>855</v>
      </c>
      <c r="AN8" s="178" t="s">
        <v>856</v>
      </c>
      <c r="AO8" s="26" t="s">
        <v>55</v>
      </c>
      <c r="AP8" s="175" t="s">
        <v>55</v>
      </c>
      <c r="AQ8" s="26" t="s">
        <v>46</v>
      </c>
    </row>
    <row r="9" spans="1:43" x14ac:dyDescent="0.2">
      <c r="A9" s="42">
        <v>43671</v>
      </c>
      <c r="B9" s="43">
        <v>1218429</v>
      </c>
      <c r="C9" s="181">
        <v>1218429</v>
      </c>
      <c r="D9" s="31" t="s">
        <v>36</v>
      </c>
      <c r="E9" s="31" t="s">
        <v>85</v>
      </c>
      <c r="F9" s="31">
        <v>69</v>
      </c>
      <c r="G9" s="44" t="s">
        <v>70</v>
      </c>
      <c r="H9" s="31" t="s">
        <v>86</v>
      </c>
      <c r="I9" s="44" t="s">
        <v>72</v>
      </c>
      <c r="J9" s="31" t="s">
        <v>87</v>
      </c>
      <c r="K9" s="14" t="s">
        <v>42</v>
      </c>
      <c r="L9" s="14">
        <v>5</v>
      </c>
      <c r="M9" s="14">
        <v>7.44</v>
      </c>
      <c r="N9" s="14">
        <v>43</v>
      </c>
      <c r="O9" s="30">
        <v>319.92</v>
      </c>
      <c r="P9" s="15">
        <v>40</v>
      </c>
      <c r="Q9" s="14">
        <v>10</v>
      </c>
      <c r="R9" s="19">
        <v>269.92</v>
      </c>
      <c r="S9" s="14"/>
      <c r="T9" s="14"/>
      <c r="U9" s="14"/>
      <c r="V9" s="14"/>
      <c r="W9" s="14"/>
      <c r="X9" s="14"/>
      <c r="Y9" s="14"/>
      <c r="Z9" s="14">
        <v>5.54</v>
      </c>
      <c r="AA9" s="20">
        <f>10/Z9</f>
        <v>1.8050541516245486</v>
      </c>
      <c r="AB9" s="20">
        <f>20-AA9</f>
        <v>18.19494584837545</v>
      </c>
      <c r="AC9" s="28" t="s">
        <v>88</v>
      </c>
      <c r="AD9" s="14">
        <v>0.9</v>
      </c>
      <c r="AE9" s="22">
        <f>AD9*12</f>
        <v>10.8</v>
      </c>
      <c r="AF9" s="23">
        <f t="shared" si="0"/>
        <v>32.130429719343198</v>
      </c>
      <c r="AG9" s="23">
        <f>AF9*Z9</f>
        <v>178.00258064516132</v>
      </c>
      <c r="AH9" s="13" t="s">
        <v>501</v>
      </c>
      <c r="AI9" s="14">
        <v>20200226</v>
      </c>
      <c r="AJ9" s="14">
        <v>23</v>
      </c>
      <c r="AK9" s="24">
        <v>5</v>
      </c>
      <c r="AL9" s="25">
        <v>2.08</v>
      </c>
      <c r="AM9" s="178" t="s">
        <v>858</v>
      </c>
      <c r="AN9" s="178" t="s">
        <v>857</v>
      </c>
      <c r="AO9" s="26" t="s">
        <v>55</v>
      </c>
      <c r="AP9" s="175" t="s">
        <v>55</v>
      </c>
      <c r="AQ9" s="26" t="s">
        <v>46</v>
      </c>
    </row>
    <row r="10" spans="1:43" x14ac:dyDescent="0.2">
      <c r="A10" s="12">
        <v>43529</v>
      </c>
      <c r="B10" s="13" t="s">
        <v>89</v>
      </c>
      <c r="C10" s="181">
        <v>1184868</v>
      </c>
      <c r="D10" s="14" t="s">
        <v>36</v>
      </c>
      <c r="E10" s="14" t="s">
        <v>90</v>
      </c>
      <c r="H10" s="14" t="s">
        <v>89</v>
      </c>
      <c r="I10" s="14" t="s">
        <v>91</v>
      </c>
      <c r="J10" s="14" t="s">
        <v>92</v>
      </c>
      <c r="K10" s="14" t="s">
        <v>51</v>
      </c>
      <c r="L10" s="14">
        <v>2.5</v>
      </c>
      <c r="M10" s="14">
        <v>6.68</v>
      </c>
      <c r="N10" s="14">
        <v>42</v>
      </c>
      <c r="O10" s="17">
        <v>280.56</v>
      </c>
      <c r="P10" s="15">
        <v>40</v>
      </c>
      <c r="Q10" s="14">
        <v>10</v>
      </c>
      <c r="R10" s="17">
        <v>230.56</v>
      </c>
      <c r="S10" s="14"/>
      <c r="T10" s="28"/>
      <c r="U10" s="14"/>
      <c r="V10" s="14">
        <v>22</v>
      </c>
      <c r="W10" s="14"/>
      <c r="X10" s="14"/>
      <c r="Y10" s="14"/>
      <c r="Z10" s="14"/>
      <c r="AA10" s="20"/>
      <c r="AB10" s="20"/>
      <c r="AC10" s="14" t="s">
        <v>93</v>
      </c>
      <c r="AD10" s="14">
        <v>0.9</v>
      </c>
      <c r="AE10" s="22">
        <f t="shared" ref="AE10:AE17" si="2">AD10*12</f>
        <v>10.8</v>
      </c>
      <c r="AF10" s="23">
        <f t="shared" si="0"/>
        <v>32.017964071856291</v>
      </c>
      <c r="AH10" s="13" t="s">
        <v>45</v>
      </c>
      <c r="AI10" s="14">
        <v>20200219</v>
      </c>
      <c r="AJ10" s="14">
        <v>24.6</v>
      </c>
      <c r="AK10" s="24">
        <v>17</v>
      </c>
      <c r="AL10" s="25">
        <v>4.26</v>
      </c>
      <c r="AM10" s="178" t="s">
        <v>853</v>
      </c>
      <c r="AN10" s="178" t="s">
        <v>857</v>
      </c>
      <c r="AO10" s="26" t="s">
        <v>55</v>
      </c>
      <c r="AP10" s="175" t="s">
        <v>55</v>
      </c>
      <c r="AQ10" s="26" t="s">
        <v>46</v>
      </c>
    </row>
    <row r="11" spans="1:43" x14ac:dyDescent="0.2">
      <c r="A11" s="12">
        <v>43770</v>
      </c>
      <c r="B11" s="13">
        <v>1243373</v>
      </c>
      <c r="C11" s="181">
        <v>1243373</v>
      </c>
      <c r="D11" s="14" t="s">
        <v>94</v>
      </c>
      <c r="E11" s="14" t="s">
        <v>95</v>
      </c>
      <c r="F11" s="14">
        <v>61</v>
      </c>
      <c r="G11" s="14" t="s">
        <v>38</v>
      </c>
      <c r="H11" s="14" t="s">
        <v>96</v>
      </c>
      <c r="I11" s="35" t="s">
        <v>97</v>
      </c>
      <c r="J11" s="14" t="s">
        <v>98</v>
      </c>
      <c r="K11" s="14" t="s">
        <v>99</v>
      </c>
      <c r="L11" s="14">
        <v>3.8</v>
      </c>
      <c r="M11" s="14">
        <v>4.54</v>
      </c>
      <c r="N11" s="14">
        <v>59</v>
      </c>
      <c r="O11" s="17">
        <v>267.86</v>
      </c>
      <c r="P11" s="18">
        <v>30</v>
      </c>
      <c r="Q11" s="14">
        <v>10</v>
      </c>
      <c r="R11" s="17">
        <v>227.86</v>
      </c>
      <c r="S11" s="14"/>
      <c r="T11" s="14">
        <v>20191212</v>
      </c>
      <c r="U11" s="14"/>
      <c r="V11" s="14"/>
      <c r="W11" s="14"/>
      <c r="X11" s="14"/>
      <c r="Y11" s="14"/>
      <c r="Z11" s="14"/>
      <c r="AA11" s="20"/>
      <c r="AB11" s="20"/>
      <c r="AC11" s="14" t="s">
        <v>100</v>
      </c>
      <c r="AD11" s="14">
        <v>0.4</v>
      </c>
      <c r="AE11" s="22">
        <f t="shared" si="2"/>
        <v>4.8000000000000007</v>
      </c>
      <c r="AF11" s="23">
        <f>N11-P11/M11-Q11/M11-10/M11-AA11-1-1</f>
        <v>45.986784140969164</v>
      </c>
      <c r="AH11" s="13" t="s">
        <v>45</v>
      </c>
      <c r="AI11" s="14">
        <v>20200219</v>
      </c>
      <c r="AJ11" s="14">
        <v>24.4</v>
      </c>
      <c r="AK11" s="24">
        <v>18</v>
      </c>
      <c r="AL11" s="25">
        <v>4.62</v>
      </c>
      <c r="AM11" s="178" t="s">
        <v>853</v>
      </c>
      <c r="AN11" s="178" t="s">
        <v>854</v>
      </c>
      <c r="AO11" s="26" t="s">
        <v>55</v>
      </c>
      <c r="AP11" s="175" t="s">
        <v>55</v>
      </c>
      <c r="AQ11" s="26" t="s">
        <v>471</v>
      </c>
    </row>
    <row r="12" spans="1:43" x14ac:dyDescent="0.2">
      <c r="A12" s="12">
        <v>43769</v>
      </c>
      <c r="B12" s="13">
        <v>1243071</v>
      </c>
      <c r="C12" s="181">
        <v>1243071</v>
      </c>
      <c r="D12" s="14" t="s">
        <v>94</v>
      </c>
      <c r="E12" s="14" t="s">
        <v>101</v>
      </c>
      <c r="F12" s="14">
        <v>79</v>
      </c>
      <c r="G12" s="14" t="s">
        <v>70</v>
      </c>
      <c r="H12" s="14" t="s">
        <v>102</v>
      </c>
      <c r="I12" s="35" t="s">
        <v>97</v>
      </c>
      <c r="J12" s="14" t="s">
        <v>103</v>
      </c>
      <c r="K12" s="14" t="s">
        <v>99</v>
      </c>
      <c r="L12" s="14">
        <v>4</v>
      </c>
      <c r="M12" s="14">
        <v>4.34</v>
      </c>
      <c r="N12" s="14">
        <v>59</v>
      </c>
      <c r="O12" s="17">
        <v>256.06</v>
      </c>
      <c r="P12" s="18">
        <v>30</v>
      </c>
      <c r="Q12" s="14">
        <v>10</v>
      </c>
      <c r="R12" s="17">
        <v>216.06</v>
      </c>
      <c r="S12" s="14"/>
      <c r="T12" s="14">
        <v>20191212</v>
      </c>
      <c r="U12" s="14"/>
      <c r="V12" s="14"/>
      <c r="W12" s="14"/>
      <c r="X12" s="14"/>
      <c r="Y12" s="14"/>
      <c r="Z12" s="14"/>
      <c r="AA12" s="20"/>
      <c r="AB12" s="20"/>
      <c r="AC12" s="14" t="s">
        <v>104</v>
      </c>
      <c r="AD12" s="14">
        <v>0.64</v>
      </c>
      <c r="AE12" s="22">
        <f t="shared" si="2"/>
        <v>7.68</v>
      </c>
      <c r="AF12" s="23">
        <f t="shared" ref="AF12:AF17" si="3">N12-P12/M12-Q12/M12-10/M12-AA12-1-1</f>
        <v>45.47926267281106</v>
      </c>
      <c r="AH12" s="13" t="s">
        <v>45</v>
      </c>
      <c r="AI12" s="14">
        <v>20200219</v>
      </c>
      <c r="AJ12" s="14">
        <v>23.4</v>
      </c>
      <c r="AK12" s="24">
        <v>19</v>
      </c>
      <c r="AL12" s="25">
        <v>3.52</v>
      </c>
      <c r="AM12" s="178">
        <v>0</v>
      </c>
      <c r="AN12" s="178">
        <v>0</v>
      </c>
      <c r="AO12" s="26"/>
      <c r="AP12" s="175" t="s">
        <v>46</v>
      </c>
      <c r="AQ12" s="26" t="s">
        <v>471</v>
      </c>
    </row>
    <row r="13" spans="1:43" ht="15.75" customHeight="1" x14ac:dyDescent="0.2">
      <c r="A13" s="12">
        <v>43476</v>
      </c>
      <c r="B13" s="13" t="s">
        <v>105</v>
      </c>
      <c r="C13" s="181">
        <v>1174144</v>
      </c>
      <c r="D13" s="14" t="s">
        <v>36</v>
      </c>
      <c r="E13" s="14" t="s">
        <v>106</v>
      </c>
      <c r="H13" s="14" t="s">
        <v>105</v>
      </c>
      <c r="I13" s="14" t="s">
        <v>82</v>
      </c>
      <c r="J13" s="14" t="s">
        <v>107</v>
      </c>
      <c r="K13" s="14" t="s">
        <v>51</v>
      </c>
      <c r="L13" s="14">
        <v>2.6</v>
      </c>
      <c r="M13" s="14">
        <v>5.98</v>
      </c>
      <c r="N13" s="14">
        <v>42</v>
      </c>
      <c r="O13" s="17">
        <v>251.16</v>
      </c>
      <c r="P13" s="15">
        <v>26.9</v>
      </c>
      <c r="Q13" s="14">
        <v>10</v>
      </c>
      <c r="R13" s="17">
        <v>214.26</v>
      </c>
      <c r="S13" s="14"/>
      <c r="T13" s="14" t="s">
        <v>52</v>
      </c>
      <c r="U13" s="14"/>
      <c r="V13" s="14"/>
      <c r="W13" s="14"/>
      <c r="X13" s="14"/>
      <c r="Y13" s="14"/>
      <c r="Z13" s="14"/>
      <c r="AA13" s="20"/>
      <c r="AB13" s="20"/>
      <c r="AC13" s="14" t="s">
        <v>108</v>
      </c>
      <c r="AD13" s="14">
        <v>1.27</v>
      </c>
      <c r="AE13" s="22">
        <f t="shared" si="2"/>
        <v>15.24</v>
      </c>
      <c r="AF13" s="23">
        <f t="shared" si="3"/>
        <v>32.157190635451499</v>
      </c>
      <c r="AH13" s="13" t="s">
        <v>45</v>
      </c>
      <c r="AI13" s="14">
        <v>20200219</v>
      </c>
      <c r="AJ13" s="14">
        <v>26.8</v>
      </c>
      <c r="AK13" s="24">
        <v>20</v>
      </c>
      <c r="AL13" s="25">
        <v>3.78</v>
      </c>
      <c r="AM13" s="178" t="s">
        <v>855</v>
      </c>
      <c r="AN13" s="178" t="s">
        <v>856</v>
      </c>
      <c r="AO13" s="26" t="s">
        <v>109</v>
      </c>
      <c r="AP13" s="175" t="s">
        <v>109</v>
      </c>
      <c r="AQ13" s="26" t="s">
        <v>46</v>
      </c>
    </row>
    <row r="14" spans="1:43" x14ac:dyDescent="0.2">
      <c r="A14" s="12">
        <v>43529</v>
      </c>
      <c r="B14" s="13" t="s">
        <v>110</v>
      </c>
      <c r="C14" s="181">
        <v>1184975</v>
      </c>
      <c r="D14" s="14" t="s">
        <v>36</v>
      </c>
      <c r="E14" s="14" t="s">
        <v>111</v>
      </c>
      <c r="H14" s="14" t="s">
        <v>110</v>
      </c>
      <c r="I14" s="14" t="s">
        <v>91</v>
      </c>
      <c r="J14" s="14" t="s">
        <v>112</v>
      </c>
      <c r="K14" s="14" t="s">
        <v>51</v>
      </c>
      <c r="L14" s="14">
        <v>4</v>
      </c>
      <c r="M14" s="14">
        <v>6.16</v>
      </c>
      <c r="N14" s="14">
        <v>42</v>
      </c>
      <c r="O14" s="17">
        <v>258.72000000000003</v>
      </c>
      <c r="P14" s="15">
        <v>40</v>
      </c>
      <c r="Q14" s="14">
        <v>10</v>
      </c>
      <c r="R14" s="17">
        <v>208.72</v>
      </c>
      <c r="S14" s="14"/>
      <c r="T14" s="14"/>
      <c r="U14" s="14"/>
      <c r="V14" s="14">
        <v>37.4</v>
      </c>
      <c r="W14" s="14"/>
      <c r="X14" s="14"/>
      <c r="Y14" s="14"/>
      <c r="Z14" s="14"/>
      <c r="AA14" s="20"/>
      <c r="AB14" s="20"/>
      <c r="AC14" s="14" t="s">
        <v>113</v>
      </c>
      <c r="AD14" s="14">
        <v>0.78</v>
      </c>
      <c r="AE14" s="22">
        <f t="shared" si="2"/>
        <v>9.36</v>
      </c>
      <c r="AF14" s="23">
        <f t="shared" si="3"/>
        <v>30.259740259740262</v>
      </c>
      <c r="AH14" s="13" t="s">
        <v>45</v>
      </c>
      <c r="AI14" s="14">
        <v>20200219</v>
      </c>
      <c r="AJ14" s="14">
        <v>24.8</v>
      </c>
      <c r="AK14" s="24">
        <v>21</v>
      </c>
      <c r="AL14" s="25">
        <v>3.34</v>
      </c>
      <c r="AM14" s="178" t="s">
        <v>858</v>
      </c>
      <c r="AN14" s="178" t="s">
        <v>854</v>
      </c>
      <c r="AO14" s="26" t="s">
        <v>55</v>
      </c>
      <c r="AP14" s="175" t="s">
        <v>55</v>
      </c>
      <c r="AQ14" s="26" t="s">
        <v>46</v>
      </c>
    </row>
    <row r="15" spans="1:43" s="48" customFormat="1" x14ac:dyDescent="0.2">
      <c r="A15" s="45"/>
      <c r="B15" s="13" t="s">
        <v>114</v>
      </c>
      <c r="C15" s="181">
        <v>1191525</v>
      </c>
      <c r="D15" s="14" t="s">
        <v>36</v>
      </c>
      <c r="E15" s="14" t="s">
        <v>115</v>
      </c>
      <c r="F15" s="14"/>
      <c r="G15" s="14"/>
      <c r="H15" s="14" t="s">
        <v>114</v>
      </c>
      <c r="I15" s="14" t="s">
        <v>78</v>
      </c>
      <c r="J15" s="14" t="s">
        <v>116</v>
      </c>
      <c r="K15" s="14" t="s">
        <v>51</v>
      </c>
      <c r="L15" s="14">
        <v>2.5</v>
      </c>
      <c r="M15" s="14">
        <v>5.88</v>
      </c>
      <c r="N15" s="14">
        <v>42</v>
      </c>
      <c r="O15" s="17">
        <v>247</v>
      </c>
      <c r="P15" s="15">
        <v>40</v>
      </c>
      <c r="Q15" s="14">
        <v>10</v>
      </c>
      <c r="R15" s="17">
        <v>197</v>
      </c>
      <c r="S15" s="14"/>
      <c r="T15" s="28"/>
      <c r="U15" s="14"/>
      <c r="V15" s="14">
        <v>97.8</v>
      </c>
      <c r="W15" s="14"/>
      <c r="X15" s="14"/>
      <c r="Y15" s="14"/>
      <c r="Z15" s="14"/>
      <c r="AA15" s="20"/>
      <c r="AB15" s="20"/>
      <c r="AC15" s="14" t="s">
        <v>117</v>
      </c>
      <c r="AD15" s="14">
        <v>0.6</v>
      </c>
      <c r="AE15" s="22">
        <f t="shared" si="2"/>
        <v>7.1999999999999993</v>
      </c>
      <c r="AF15" s="23">
        <f t="shared" si="3"/>
        <v>29.795918367346939</v>
      </c>
      <c r="AG15" s="46"/>
      <c r="AH15" s="13" t="s">
        <v>45</v>
      </c>
      <c r="AI15" s="14">
        <v>20200219</v>
      </c>
      <c r="AJ15" s="47">
        <v>26.6</v>
      </c>
      <c r="AK15" s="24">
        <v>22</v>
      </c>
      <c r="AL15" s="25">
        <v>3.46</v>
      </c>
      <c r="AM15" s="178" t="s">
        <v>858</v>
      </c>
      <c r="AN15" s="178" t="s">
        <v>854</v>
      </c>
      <c r="AO15" s="26" t="s">
        <v>55</v>
      </c>
      <c r="AP15" s="175" t="s">
        <v>55</v>
      </c>
      <c r="AQ15" s="26" t="s">
        <v>46</v>
      </c>
    </row>
    <row r="16" spans="1:43" x14ac:dyDescent="0.2">
      <c r="A16" s="42">
        <v>43671</v>
      </c>
      <c r="B16" s="43">
        <v>1218275</v>
      </c>
      <c r="C16" s="181">
        <v>1218275</v>
      </c>
      <c r="D16" s="31" t="s">
        <v>36</v>
      </c>
      <c r="E16" s="31" t="s">
        <v>118</v>
      </c>
      <c r="F16" s="31">
        <v>44</v>
      </c>
      <c r="G16" s="44" t="s">
        <v>70</v>
      </c>
      <c r="H16" s="31" t="s">
        <v>119</v>
      </c>
      <c r="I16" s="44" t="s">
        <v>72</v>
      </c>
      <c r="J16" s="31" t="s">
        <v>120</v>
      </c>
      <c r="K16" s="14" t="s">
        <v>42</v>
      </c>
      <c r="L16" s="14">
        <v>3.5</v>
      </c>
      <c r="M16" s="14">
        <v>5.54</v>
      </c>
      <c r="N16" s="14">
        <v>43</v>
      </c>
      <c r="O16" s="30">
        <v>238.22</v>
      </c>
      <c r="P16" s="49">
        <v>40</v>
      </c>
      <c r="Q16" s="14">
        <v>10</v>
      </c>
      <c r="R16" s="17">
        <v>188.22</v>
      </c>
      <c r="S16" s="14"/>
      <c r="T16" s="14">
        <v>20191023</v>
      </c>
      <c r="U16" s="14"/>
      <c r="V16" s="14"/>
      <c r="W16" s="14"/>
      <c r="X16" s="14"/>
      <c r="Y16" s="14"/>
      <c r="Z16" s="14"/>
      <c r="AA16" s="20"/>
      <c r="AB16" s="20"/>
      <c r="AC16" s="14" t="s">
        <v>121</v>
      </c>
      <c r="AD16" s="14">
        <v>0.8</v>
      </c>
      <c r="AE16" s="22">
        <f t="shared" si="2"/>
        <v>9.6000000000000014</v>
      </c>
      <c r="AF16" s="23">
        <f t="shared" si="3"/>
        <v>30.16967509025271</v>
      </c>
      <c r="AH16" s="13" t="s">
        <v>45</v>
      </c>
      <c r="AI16" s="14">
        <v>20200219</v>
      </c>
      <c r="AJ16" s="14">
        <v>21.6</v>
      </c>
      <c r="AK16" s="24">
        <v>23</v>
      </c>
      <c r="AL16" s="25">
        <v>2.78</v>
      </c>
      <c r="AM16" s="178" t="s">
        <v>855</v>
      </c>
      <c r="AN16" s="178" t="s">
        <v>856</v>
      </c>
      <c r="AO16" s="26" t="s">
        <v>55</v>
      </c>
      <c r="AP16" s="175" t="s">
        <v>55</v>
      </c>
      <c r="AQ16" s="26" t="s">
        <v>46</v>
      </c>
    </row>
    <row r="17" spans="1:43" ht="15" thickBot="1" x14ac:dyDescent="0.25">
      <c r="A17" s="50">
        <v>43769</v>
      </c>
      <c r="B17" s="51">
        <v>1243025</v>
      </c>
      <c r="C17" s="181">
        <v>1243025</v>
      </c>
      <c r="D17" s="52" t="s">
        <v>94</v>
      </c>
      <c r="E17" s="52" t="s">
        <v>122</v>
      </c>
      <c r="F17" s="52">
        <v>58</v>
      </c>
      <c r="G17" s="52" t="s">
        <v>70</v>
      </c>
      <c r="H17" s="52" t="s">
        <v>123</v>
      </c>
      <c r="I17" s="53" t="s">
        <v>97</v>
      </c>
      <c r="J17" s="52" t="s">
        <v>124</v>
      </c>
      <c r="K17" s="52" t="s">
        <v>99</v>
      </c>
      <c r="L17" s="52">
        <v>4</v>
      </c>
      <c r="M17" s="52">
        <v>3.44</v>
      </c>
      <c r="N17" s="52">
        <v>59</v>
      </c>
      <c r="O17" s="54">
        <v>202.96</v>
      </c>
      <c r="P17" s="55">
        <v>30</v>
      </c>
      <c r="Q17" s="52">
        <v>10</v>
      </c>
      <c r="R17" s="54">
        <v>162.96</v>
      </c>
      <c r="S17" s="52"/>
      <c r="T17" s="52"/>
      <c r="U17" s="52"/>
      <c r="V17" s="52"/>
      <c r="W17" s="52"/>
      <c r="X17" s="52"/>
      <c r="Y17" s="52"/>
      <c r="Z17" s="52"/>
      <c r="AA17" s="56"/>
      <c r="AB17" s="56"/>
      <c r="AC17" s="52" t="s">
        <v>125</v>
      </c>
      <c r="AD17" s="52">
        <v>0.6</v>
      </c>
      <c r="AE17" s="22">
        <f t="shared" si="2"/>
        <v>7.1999999999999993</v>
      </c>
      <c r="AF17" s="23">
        <f t="shared" si="3"/>
        <v>42.465116279069768</v>
      </c>
      <c r="AG17" s="57"/>
      <c r="AH17" s="51" t="s">
        <v>45</v>
      </c>
      <c r="AI17" s="52">
        <v>20200219</v>
      </c>
      <c r="AJ17" s="52">
        <v>17.7</v>
      </c>
      <c r="AK17" s="58">
        <v>24</v>
      </c>
      <c r="AL17" s="59">
        <v>2.58</v>
      </c>
      <c r="AM17" s="178">
        <v>0</v>
      </c>
      <c r="AN17" s="178">
        <v>0</v>
      </c>
      <c r="AO17" s="26" t="s">
        <v>55</v>
      </c>
      <c r="AP17" s="175" t="s">
        <v>55</v>
      </c>
      <c r="AQ17" s="26" t="s">
        <v>471</v>
      </c>
    </row>
    <row r="18" spans="1:43" ht="15" thickBot="1" x14ac:dyDescent="0.25">
      <c r="A18" s="60">
        <v>43538</v>
      </c>
      <c r="B18" s="61" t="s">
        <v>126</v>
      </c>
      <c r="C18" s="181">
        <v>1187088</v>
      </c>
      <c r="D18" s="62" t="s">
        <v>36</v>
      </c>
      <c r="E18" s="62" t="s">
        <v>127</v>
      </c>
      <c r="F18" s="62"/>
      <c r="G18" s="62"/>
      <c r="H18" s="62" t="s">
        <v>126</v>
      </c>
      <c r="I18" s="62" t="s">
        <v>49</v>
      </c>
      <c r="J18" s="62" t="s">
        <v>128</v>
      </c>
      <c r="K18" s="62" t="s">
        <v>51</v>
      </c>
      <c r="L18" s="62">
        <v>3.4</v>
      </c>
      <c r="M18" s="62">
        <v>4.9800000000000004</v>
      </c>
      <c r="N18" s="62">
        <v>42</v>
      </c>
      <c r="O18" s="63">
        <v>209.16</v>
      </c>
      <c r="P18" s="64">
        <v>40</v>
      </c>
      <c r="Q18" s="62">
        <v>10</v>
      </c>
      <c r="R18" s="63">
        <v>159.16</v>
      </c>
      <c r="S18" s="62" t="s">
        <v>129</v>
      </c>
      <c r="T18" s="65"/>
      <c r="U18" s="62"/>
      <c r="V18" s="62">
        <v>112</v>
      </c>
      <c r="W18" s="62"/>
      <c r="X18" s="62"/>
      <c r="Y18" s="62"/>
      <c r="Z18" s="62">
        <v>3.58</v>
      </c>
      <c r="AA18" s="66">
        <f>10/Z18</f>
        <v>2.7932960893854748</v>
      </c>
      <c r="AB18" s="66">
        <f>20-AA18</f>
        <v>17.206703910614525</v>
      </c>
      <c r="AC18" s="62" t="s">
        <v>130</v>
      </c>
      <c r="AD18" s="62">
        <v>1.74</v>
      </c>
      <c r="AE18" s="22">
        <f>AD18*12</f>
        <v>20.88</v>
      </c>
      <c r="AF18" s="67">
        <f>N18-P18/M18-Q18/M18-AA18-1</f>
        <v>28.166543268044244</v>
      </c>
      <c r="AG18" s="68">
        <f>AF18*Z18</f>
        <v>100.83622489959839</v>
      </c>
      <c r="AH18" s="13" t="s">
        <v>501</v>
      </c>
      <c r="AI18" s="14">
        <v>20200226</v>
      </c>
      <c r="AJ18" s="14">
        <v>19.7</v>
      </c>
      <c r="AK18" s="14">
        <v>6</v>
      </c>
      <c r="AL18" s="27">
        <v>2.34</v>
      </c>
      <c r="AM18" s="178" t="s">
        <v>853</v>
      </c>
      <c r="AN18" s="178" t="s">
        <v>854</v>
      </c>
      <c r="AO18" s="26" t="s">
        <v>55</v>
      </c>
      <c r="AP18" s="175" t="s">
        <v>55</v>
      </c>
      <c r="AQ18" s="26" t="s">
        <v>46</v>
      </c>
    </row>
    <row r="19" spans="1:43" ht="15.75" customHeight="1" thickBot="1" x14ac:dyDescent="0.25">
      <c r="A19" s="69">
        <v>43671</v>
      </c>
      <c r="B19" s="43">
        <v>1218217</v>
      </c>
      <c r="C19" s="181">
        <v>1218217</v>
      </c>
      <c r="D19" s="31" t="s">
        <v>36</v>
      </c>
      <c r="E19" s="31" t="s">
        <v>131</v>
      </c>
      <c r="F19" s="31">
        <v>47</v>
      </c>
      <c r="G19" s="44" t="s">
        <v>70</v>
      </c>
      <c r="H19" s="31" t="s">
        <v>132</v>
      </c>
      <c r="I19" s="44" t="s">
        <v>72</v>
      </c>
      <c r="J19" s="31" t="s">
        <v>133</v>
      </c>
      <c r="K19" s="14" t="s">
        <v>42</v>
      </c>
      <c r="L19" s="14">
        <v>3.5</v>
      </c>
      <c r="M19" s="14">
        <v>4.82</v>
      </c>
      <c r="N19" s="14">
        <v>43</v>
      </c>
      <c r="O19" s="30">
        <v>207.26</v>
      </c>
      <c r="P19" s="49">
        <v>40</v>
      </c>
      <c r="Q19" s="14">
        <v>10</v>
      </c>
      <c r="R19" s="17">
        <v>157.26</v>
      </c>
      <c r="S19" s="14"/>
      <c r="T19" s="14">
        <v>20191023</v>
      </c>
      <c r="U19" s="14"/>
      <c r="V19" s="14"/>
      <c r="W19" s="14"/>
      <c r="X19" s="14"/>
      <c r="Y19" s="14"/>
      <c r="Z19" s="14">
        <v>4.22</v>
      </c>
      <c r="AA19" s="20">
        <f t="shared" ref="AA19:AA36" si="4">10/Z19</f>
        <v>2.3696682464454977</v>
      </c>
      <c r="AB19" s="20">
        <f t="shared" ref="AB19:AB58" si="5">20-AA19</f>
        <v>17.630331753554501</v>
      </c>
      <c r="AC19" s="14" t="s">
        <v>134</v>
      </c>
      <c r="AD19" s="14">
        <v>0.88</v>
      </c>
      <c r="AE19" s="22">
        <f t="shared" ref="AE19:AE36" si="6">AD19*12</f>
        <v>10.56</v>
      </c>
      <c r="AF19" s="67">
        <f t="shared" ref="AF19:AF36" si="7">N19-P19/M19-Q19/M19-AA19-1</f>
        <v>29.256887770152012</v>
      </c>
      <c r="AG19" s="70">
        <f t="shared" ref="AG19:AG61" si="8">AF19*Z19</f>
        <v>123.46406639004148</v>
      </c>
      <c r="AH19" s="13" t="s">
        <v>501</v>
      </c>
      <c r="AI19" s="14">
        <v>20200226</v>
      </c>
      <c r="AJ19" s="14">
        <v>19.5</v>
      </c>
      <c r="AK19" s="14">
        <v>7</v>
      </c>
      <c r="AL19" s="27">
        <v>2.1</v>
      </c>
      <c r="AM19" s="178" t="s">
        <v>859</v>
      </c>
      <c r="AN19" s="178">
        <v>0</v>
      </c>
      <c r="AO19" s="26" t="s">
        <v>55</v>
      </c>
      <c r="AP19" s="175" t="s">
        <v>55</v>
      </c>
      <c r="AQ19" s="26" t="s">
        <v>46</v>
      </c>
    </row>
    <row r="20" spans="1:43" ht="15" thickBot="1" x14ac:dyDescent="0.25">
      <c r="A20" s="71">
        <v>43532</v>
      </c>
      <c r="B20" s="13" t="s">
        <v>135</v>
      </c>
      <c r="C20" s="181">
        <v>1181597</v>
      </c>
      <c r="D20" s="14" t="s">
        <v>36</v>
      </c>
      <c r="E20" s="14" t="s">
        <v>136</v>
      </c>
      <c r="H20" s="14" t="s">
        <v>135</v>
      </c>
      <c r="I20" s="14" t="s">
        <v>91</v>
      </c>
      <c r="J20" s="14" t="s">
        <v>137</v>
      </c>
      <c r="K20" s="14" t="s">
        <v>51</v>
      </c>
      <c r="L20" s="14">
        <v>3.5</v>
      </c>
      <c r="M20" s="14">
        <v>4.9000000000000004</v>
      </c>
      <c r="N20" s="14">
        <v>42</v>
      </c>
      <c r="O20" s="17">
        <v>205.8</v>
      </c>
      <c r="P20" s="15">
        <v>40</v>
      </c>
      <c r="Q20" s="14">
        <v>10</v>
      </c>
      <c r="R20" s="17">
        <v>155.80000000000001</v>
      </c>
      <c r="S20" s="14"/>
      <c r="T20" s="14" t="s">
        <v>52</v>
      </c>
      <c r="U20" s="14"/>
      <c r="V20" s="14"/>
      <c r="W20" s="14"/>
      <c r="X20" s="14"/>
      <c r="Y20" s="14"/>
      <c r="Z20" s="14">
        <v>3.94</v>
      </c>
      <c r="AA20" s="20">
        <f t="shared" si="4"/>
        <v>2.5380710659898478</v>
      </c>
      <c r="AB20" s="20">
        <f t="shared" si="5"/>
        <v>17.461928934010153</v>
      </c>
      <c r="AC20" s="14" t="s">
        <v>138</v>
      </c>
      <c r="AD20" s="14">
        <v>1.53</v>
      </c>
      <c r="AE20" s="22">
        <f t="shared" si="6"/>
        <v>18.36</v>
      </c>
      <c r="AF20" s="67">
        <f t="shared" si="7"/>
        <v>28.257847301357092</v>
      </c>
      <c r="AG20" s="70">
        <f t="shared" si="8"/>
        <v>111.33591836734693</v>
      </c>
      <c r="AH20" s="13" t="s">
        <v>501</v>
      </c>
      <c r="AI20" s="14">
        <v>20200226</v>
      </c>
      <c r="AJ20" s="14">
        <v>26.4</v>
      </c>
      <c r="AK20" s="14">
        <v>8</v>
      </c>
      <c r="AL20" s="27">
        <v>2.9</v>
      </c>
      <c r="AM20" s="178" t="s">
        <v>860</v>
      </c>
      <c r="AN20" s="178" t="s">
        <v>854</v>
      </c>
      <c r="AO20" s="26" t="s">
        <v>139</v>
      </c>
      <c r="AP20" s="175" t="s">
        <v>139</v>
      </c>
      <c r="AQ20" s="26" t="s">
        <v>46</v>
      </c>
    </row>
    <row r="21" spans="1:43" ht="15" thickBot="1" x14ac:dyDescent="0.25">
      <c r="A21" s="71">
        <v>43531</v>
      </c>
      <c r="B21" s="13" t="s">
        <v>140</v>
      </c>
      <c r="C21" s="181">
        <v>1185160</v>
      </c>
      <c r="D21" s="14" t="s">
        <v>36</v>
      </c>
      <c r="E21" s="14" t="s">
        <v>141</v>
      </c>
      <c r="H21" s="14" t="s">
        <v>140</v>
      </c>
      <c r="I21" s="14" t="s">
        <v>91</v>
      </c>
      <c r="J21" s="14" t="s">
        <v>142</v>
      </c>
      <c r="K21" s="14" t="s">
        <v>51</v>
      </c>
      <c r="L21" s="14">
        <v>3</v>
      </c>
      <c r="M21" s="14">
        <v>4.88</v>
      </c>
      <c r="N21" s="14">
        <v>42</v>
      </c>
      <c r="O21" s="17">
        <v>204.96</v>
      </c>
      <c r="P21" s="15">
        <v>40</v>
      </c>
      <c r="Q21" s="14">
        <v>10</v>
      </c>
      <c r="R21" s="17">
        <v>154.96</v>
      </c>
      <c r="S21" s="14"/>
      <c r="T21" s="14" t="s">
        <v>52</v>
      </c>
      <c r="U21" s="14"/>
      <c r="V21" s="14"/>
      <c r="W21" s="14"/>
      <c r="X21" s="14"/>
      <c r="Y21" s="14"/>
      <c r="Z21" s="14">
        <v>4.3600000000000003</v>
      </c>
      <c r="AA21" s="20">
        <f t="shared" si="4"/>
        <v>2.2935779816513762</v>
      </c>
      <c r="AB21" s="20">
        <f t="shared" si="5"/>
        <v>17.706422018348626</v>
      </c>
      <c r="AC21" s="14" t="s">
        <v>143</v>
      </c>
      <c r="AD21" s="14">
        <v>1.33</v>
      </c>
      <c r="AE21" s="22">
        <f t="shared" si="6"/>
        <v>15.96</v>
      </c>
      <c r="AF21" s="67">
        <f t="shared" si="7"/>
        <v>28.460520379004365</v>
      </c>
      <c r="AG21" s="70">
        <f t="shared" si="8"/>
        <v>124.08786885245904</v>
      </c>
      <c r="AH21" s="13" t="s">
        <v>501</v>
      </c>
      <c r="AI21" s="14">
        <v>20200226</v>
      </c>
      <c r="AJ21" s="14">
        <v>22.4</v>
      </c>
      <c r="AK21" s="14">
        <v>17</v>
      </c>
      <c r="AL21" s="27">
        <v>3.34</v>
      </c>
      <c r="AM21" s="178" t="s">
        <v>860</v>
      </c>
      <c r="AN21" s="178" t="s">
        <v>854</v>
      </c>
      <c r="AO21" s="26" t="s">
        <v>144</v>
      </c>
      <c r="AP21" s="175" t="s">
        <v>144</v>
      </c>
      <c r="AQ21" s="26" t="s">
        <v>46</v>
      </c>
    </row>
    <row r="22" spans="1:43" ht="16.5" thickBot="1" x14ac:dyDescent="0.25">
      <c r="A22" s="71">
        <v>43668</v>
      </c>
      <c r="B22" s="13">
        <v>1218722</v>
      </c>
      <c r="C22" s="13">
        <v>1218722</v>
      </c>
      <c r="D22" s="14" t="s">
        <v>36</v>
      </c>
      <c r="E22" s="14" t="s">
        <v>145</v>
      </c>
      <c r="F22" s="14">
        <v>71</v>
      </c>
      <c r="G22" s="14" t="s">
        <v>70</v>
      </c>
      <c r="H22" s="14" t="s">
        <v>146</v>
      </c>
      <c r="I22" s="15" t="s">
        <v>66</v>
      </c>
      <c r="J22" s="29" t="s">
        <v>147</v>
      </c>
      <c r="K22" s="14" t="s">
        <v>51</v>
      </c>
      <c r="L22" s="14">
        <v>5.3</v>
      </c>
      <c r="M22" s="14">
        <v>5.64</v>
      </c>
      <c r="N22" s="14">
        <v>36</v>
      </c>
      <c r="O22" s="30">
        <v>203.04</v>
      </c>
      <c r="P22" s="15">
        <v>40</v>
      </c>
      <c r="Q22" s="14">
        <v>10</v>
      </c>
      <c r="R22" s="19">
        <v>153.04</v>
      </c>
      <c r="S22" s="14"/>
      <c r="T22" s="14"/>
      <c r="U22" s="14"/>
      <c r="V22" s="14"/>
      <c r="W22" s="14"/>
      <c r="X22" s="14"/>
      <c r="Y22" s="14"/>
      <c r="Z22" s="14">
        <v>3.4</v>
      </c>
      <c r="AA22" s="20">
        <f t="shared" si="4"/>
        <v>2.9411764705882355</v>
      </c>
      <c r="AB22" s="20">
        <f t="shared" si="5"/>
        <v>17.058823529411764</v>
      </c>
      <c r="AC22" s="14" t="s">
        <v>148</v>
      </c>
      <c r="AD22" s="14">
        <v>1.72</v>
      </c>
      <c r="AE22" s="22">
        <f t="shared" si="6"/>
        <v>20.64</v>
      </c>
      <c r="AF22" s="67">
        <f t="shared" si="7"/>
        <v>23.193575302461412</v>
      </c>
      <c r="AG22" s="70">
        <f t="shared" si="8"/>
        <v>78.858156028368796</v>
      </c>
      <c r="AH22" s="13" t="s">
        <v>501</v>
      </c>
      <c r="AI22" s="14">
        <v>20200226</v>
      </c>
      <c r="AJ22" s="14">
        <v>24</v>
      </c>
      <c r="AK22" s="14">
        <v>18</v>
      </c>
      <c r="AL22" s="27">
        <v>4</v>
      </c>
      <c r="AM22" s="178"/>
      <c r="AN22" s="178"/>
      <c r="AO22" s="26" t="s">
        <v>46</v>
      </c>
      <c r="AP22" s="175" t="s">
        <v>46</v>
      </c>
      <c r="AQ22" s="26" t="s">
        <v>75</v>
      </c>
    </row>
    <row r="23" spans="1:43" ht="15" thickBot="1" x14ac:dyDescent="0.25">
      <c r="A23" s="72">
        <v>43795</v>
      </c>
      <c r="B23" s="73">
        <v>1249460</v>
      </c>
      <c r="C23" s="73">
        <v>1249460</v>
      </c>
      <c r="D23" s="15" t="s">
        <v>94</v>
      </c>
      <c r="E23" s="15" t="s">
        <v>149</v>
      </c>
      <c r="F23" s="15">
        <v>57</v>
      </c>
      <c r="G23" s="15" t="s">
        <v>38</v>
      </c>
      <c r="H23" s="15" t="s">
        <v>150</v>
      </c>
      <c r="I23" s="35" t="s">
        <v>151</v>
      </c>
      <c r="J23" s="15" t="s">
        <v>150</v>
      </c>
      <c r="K23" s="14" t="s">
        <v>152</v>
      </c>
      <c r="L23" s="14">
        <v>4</v>
      </c>
      <c r="M23" s="14">
        <v>3.86</v>
      </c>
      <c r="N23" s="14">
        <v>48</v>
      </c>
      <c r="O23" s="17">
        <v>185.28</v>
      </c>
      <c r="P23" s="18">
        <v>40</v>
      </c>
      <c r="R23" s="19">
        <v>145.28</v>
      </c>
      <c r="S23" s="14"/>
      <c r="T23" s="14"/>
      <c r="U23" s="14"/>
      <c r="V23" s="14"/>
      <c r="W23" s="14"/>
      <c r="X23" s="14"/>
      <c r="Y23" s="14"/>
      <c r="Z23" s="14">
        <v>3.06</v>
      </c>
      <c r="AA23" s="20">
        <f t="shared" si="4"/>
        <v>3.2679738562091503</v>
      </c>
      <c r="AB23" s="20">
        <f t="shared" si="5"/>
        <v>16.732026143790851</v>
      </c>
      <c r="AC23" s="14" t="s">
        <v>153</v>
      </c>
      <c r="AD23" s="14">
        <v>1.1000000000000001</v>
      </c>
      <c r="AE23" s="22">
        <f t="shared" si="6"/>
        <v>13.200000000000001</v>
      </c>
      <c r="AF23" s="67">
        <f t="shared" si="7"/>
        <v>33.369331843272711</v>
      </c>
      <c r="AG23" s="70">
        <f t="shared" si="8"/>
        <v>102.1101554404145</v>
      </c>
      <c r="AH23" s="13" t="s">
        <v>501</v>
      </c>
      <c r="AI23" s="14">
        <v>20200226</v>
      </c>
      <c r="AJ23" s="14">
        <v>23.2</v>
      </c>
      <c r="AK23" s="14">
        <v>19</v>
      </c>
      <c r="AL23" s="27">
        <v>2.94</v>
      </c>
      <c r="AM23" s="178"/>
      <c r="AN23" s="178"/>
      <c r="AO23" s="26" t="s">
        <v>46</v>
      </c>
      <c r="AP23" s="175" t="s">
        <v>46</v>
      </c>
      <c r="AQ23" s="26" t="s">
        <v>46</v>
      </c>
    </row>
    <row r="24" spans="1:43" ht="14.25" customHeight="1" thickBot="1" x14ac:dyDescent="0.25">
      <c r="A24" s="71">
        <v>43769</v>
      </c>
      <c r="B24" s="13">
        <v>1242837</v>
      </c>
      <c r="C24" s="181">
        <v>1242837</v>
      </c>
      <c r="D24" s="14" t="s">
        <v>94</v>
      </c>
      <c r="E24" s="14" t="s">
        <v>154</v>
      </c>
      <c r="F24" s="14">
        <v>49</v>
      </c>
      <c r="G24" s="14" t="s">
        <v>70</v>
      </c>
      <c r="H24" s="14" t="s">
        <v>155</v>
      </c>
      <c r="I24" s="35" t="s">
        <v>97</v>
      </c>
      <c r="J24" s="14" t="s">
        <v>156</v>
      </c>
      <c r="K24" s="14" t="s">
        <v>99</v>
      </c>
      <c r="L24" s="14">
        <v>4</v>
      </c>
      <c r="M24" s="14">
        <v>3.02</v>
      </c>
      <c r="N24" s="14">
        <v>59</v>
      </c>
      <c r="O24" s="17">
        <v>178.18</v>
      </c>
      <c r="P24" s="18">
        <v>30</v>
      </c>
      <c r="Q24" s="14">
        <v>10</v>
      </c>
      <c r="R24" s="17">
        <v>138.18</v>
      </c>
      <c r="S24" s="14"/>
      <c r="T24" s="14">
        <v>20191212</v>
      </c>
      <c r="U24" s="14"/>
      <c r="V24" s="14"/>
      <c r="W24" s="14"/>
      <c r="X24" s="14"/>
      <c r="Y24" s="14"/>
      <c r="Z24" s="14">
        <v>2.56</v>
      </c>
      <c r="AA24" s="20">
        <f t="shared" si="4"/>
        <v>3.90625</v>
      </c>
      <c r="AB24" s="20">
        <f t="shared" si="5"/>
        <v>16.09375</v>
      </c>
      <c r="AC24" s="14" t="s">
        <v>157</v>
      </c>
      <c r="AD24" s="14">
        <v>1.3</v>
      </c>
      <c r="AE24" s="22">
        <f t="shared" si="6"/>
        <v>15.600000000000001</v>
      </c>
      <c r="AF24" s="67">
        <f t="shared" si="7"/>
        <v>40.848716887417218</v>
      </c>
      <c r="AG24" s="70">
        <f t="shared" si="8"/>
        <v>104.57271523178808</v>
      </c>
      <c r="AH24" s="13" t="s">
        <v>501</v>
      </c>
      <c r="AI24" s="14">
        <v>20200226</v>
      </c>
      <c r="AJ24" s="14">
        <v>23.8</v>
      </c>
      <c r="AK24" s="14">
        <v>20</v>
      </c>
      <c r="AL24" s="27">
        <v>2.86</v>
      </c>
      <c r="AM24" s="178">
        <v>0</v>
      </c>
      <c r="AN24" s="178">
        <v>0</v>
      </c>
      <c r="AO24" s="26"/>
      <c r="AP24" s="175" t="s">
        <v>46</v>
      </c>
      <c r="AQ24" s="26" t="s">
        <v>471</v>
      </c>
    </row>
    <row r="25" spans="1:43" s="48" customFormat="1" ht="14.25" customHeight="1" thickBot="1" x14ac:dyDescent="0.25">
      <c r="A25" s="71">
        <v>43532</v>
      </c>
      <c r="B25" s="13" t="s">
        <v>158</v>
      </c>
      <c r="C25" s="181">
        <v>1186192</v>
      </c>
      <c r="D25" s="14" t="s">
        <v>36</v>
      </c>
      <c r="E25" s="14" t="s">
        <v>159</v>
      </c>
      <c r="F25" s="14"/>
      <c r="G25" s="14"/>
      <c r="H25" s="14" t="s">
        <v>158</v>
      </c>
      <c r="I25" s="14" t="s">
        <v>91</v>
      </c>
      <c r="J25" s="14" t="s">
        <v>160</v>
      </c>
      <c r="K25" s="14" t="s">
        <v>51</v>
      </c>
      <c r="L25" s="14">
        <v>3.5</v>
      </c>
      <c r="M25" s="14">
        <v>4.38</v>
      </c>
      <c r="N25" s="14">
        <v>42</v>
      </c>
      <c r="O25" s="17">
        <v>183.96</v>
      </c>
      <c r="P25" s="15">
        <v>40</v>
      </c>
      <c r="Q25" s="14">
        <v>10</v>
      </c>
      <c r="R25" s="17">
        <v>133.96</v>
      </c>
      <c r="S25" s="14"/>
      <c r="T25" s="14"/>
      <c r="U25" s="14"/>
      <c r="V25" s="14">
        <v>28.4</v>
      </c>
      <c r="W25" s="14"/>
      <c r="X25" s="14"/>
      <c r="Y25" s="14"/>
      <c r="Z25" s="14">
        <v>3.7</v>
      </c>
      <c r="AA25" s="20">
        <f t="shared" si="4"/>
        <v>2.7027027027027026</v>
      </c>
      <c r="AB25" s="20">
        <f t="shared" si="5"/>
        <v>17.297297297297298</v>
      </c>
      <c r="AC25" s="14" t="s">
        <v>161</v>
      </c>
      <c r="AD25" s="14">
        <v>1.96</v>
      </c>
      <c r="AE25" s="22">
        <f t="shared" si="6"/>
        <v>23.52</v>
      </c>
      <c r="AF25" s="67">
        <f t="shared" si="7"/>
        <v>26.881772183142047</v>
      </c>
      <c r="AG25" s="70">
        <f t="shared" si="8"/>
        <v>99.462557077625576</v>
      </c>
      <c r="AH25" s="13" t="s">
        <v>501</v>
      </c>
      <c r="AI25" s="14">
        <v>20200226</v>
      </c>
      <c r="AJ25" s="14">
        <v>26.4</v>
      </c>
      <c r="AK25" s="14">
        <v>21</v>
      </c>
      <c r="AL25" s="27">
        <v>4.38</v>
      </c>
      <c r="AM25" s="178" t="s">
        <v>853</v>
      </c>
      <c r="AN25" s="178" t="s">
        <v>857</v>
      </c>
      <c r="AO25" s="26" t="s">
        <v>55</v>
      </c>
      <c r="AP25" s="175" t="s">
        <v>55</v>
      </c>
      <c r="AQ25" s="26" t="s">
        <v>46</v>
      </c>
    </row>
    <row r="26" spans="1:43" s="48" customFormat="1" ht="14.25" customHeight="1" thickBot="1" x14ac:dyDescent="0.25">
      <c r="A26" s="71">
        <v>43704</v>
      </c>
      <c r="B26" s="13">
        <v>1228139</v>
      </c>
      <c r="C26" s="181">
        <v>1228139</v>
      </c>
      <c r="D26" s="14" t="s">
        <v>36</v>
      </c>
      <c r="E26" s="14" t="s">
        <v>162</v>
      </c>
      <c r="F26" s="14">
        <v>66</v>
      </c>
      <c r="G26" s="14" t="s">
        <v>70</v>
      </c>
      <c r="H26" s="28" t="s">
        <v>163</v>
      </c>
      <c r="I26" s="15" t="s">
        <v>40</v>
      </c>
      <c r="J26" s="14" t="s">
        <v>164</v>
      </c>
      <c r="K26" s="14" t="s">
        <v>99</v>
      </c>
      <c r="L26" s="16">
        <v>3</v>
      </c>
      <c r="M26" s="16">
        <v>3.7</v>
      </c>
      <c r="N26" s="16">
        <v>48</v>
      </c>
      <c r="O26" s="17">
        <v>177.6</v>
      </c>
      <c r="P26" s="15">
        <v>40</v>
      </c>
      <c r="Q26" s="14">
        <v>10</v>
      </c>
      <c r="R26" s="19">
        <v>127.6</v>
      </c>
      <c r="S26" s="14"/>
      <c r="T26" s="14">
        <v>20191212</v>
      </c>
      <c r="U26" s="14"/>
      <c r="V26" s="14"/>
      <c r="W26" s="14"/>
      <c r="X26" s="14"/>
      <c r="Y26" s="14"/>
      <c r="Z26" s="14">
        <v>3.16</v>
      </c>
      <c r="AA26" s="20">
        <f t="shared" si="4"/>
        <v>3.1645569620253164</v>
      </c>
      <c r="AB26" s="20">
        <f t="shared" si="5"/>
        <v>16.835443037974684</v>
      </c>
      <c r="AC26" s="14" t="s">
        <v>165</v>
      </c>
      <c r="AD26" s="14">
        <v>1.04</v>
      </c>
      <c r="AE26" s="22">
        <f t="shared" si="6"/>
        <v>12.48</v>
      </c>
      <c r="AF26" s="67">
        <f t="shared" si="7"/>
        <v>30.321929524461176</v>
      </c>
      <c r="AG26" s="70">
        <f t="shared" si="8"/>
        <v>95.817297297297316</v>
      </c>
      <c r="AH26" s="13" t="s">
        <v>501</v>
      </c>
      <c r="AI26" s="14">
        <v>20200226</v>
      </c>
      <c r="AJ26" s="14">
        <v>25.2</v>
      </c>
      <c r="AK26" s="14">
        <v>22</v>
      </c>
      <c r="AL26" s="27">
        <v>3.16</v>
      </c>
      <c r="AM26" s="178" t="s">
        <v>855</v>
      </c>
      <c r="AN26" s="178" t="s">
        <v>856</v>
      </c>
      <c r="AO26" s="26" t="s">
        <v>139</v>
      </c>
      <c r="AP26" s="175" t="s">
        <v>139</v>
      </c>
      <c r="AQ26" s="26" t="s">
        <v>46</v>
      </c>
    </row>
    <row r="27" spans="1:43" ht="14.25" customHeight="1" thickBot="1" x14ac:dyDescent="0.25">
      <c r="A27" s="71">
        <v>43725</v>
      </c>
      <c r="B27" s="13">
        <v>1233201</v>
      </c>
      <c r="C27" s="181">
        <v>1233201</v>
      </c>
      <c r="D27" s="14" t="s">
        <v>36</v>
      </c>
      <c r="E27" s="14" t="s">
        <v>166</v>
      </c>
      <c r="F27" s="14">
        <v>52</v>
      </c>
      <c r="G27" s="14" t="s">
        <v>70</v>
      </c>
      <c r="H27" s="28" t="s">
        <v>167</v>
      </c>
      <c r="I27" s="15" t="s">
        <v>40</v>
      </c>
      <c r="J27" s="14" t="s">
        <v>168</v>
      </c>
      <c r="K27" s="14" t="s">
        <v>99</v>
      </c>
      <c r="L27" s="16">
        <v>3.1</v>
      </c>
      <c r="M27" s="16">
        <v>3.48</v>
      </c>
      <c r="N27" s="16">
        <v>53</v>
      </c>
      <c r="O27" s="17">
        <v>184.44</v>
      </c>
      <c r="P27" s="18">
        <v>40</v>
      </c>
      <c r="Q27" s="14">
        <v>20</v>
      </c>
      <c r="R27" s="17">
        <v>124.44</v>
      </c>
      <c r="S27" s="14"/>
      <c r="T27" s="14">
        <v>20191212</v>
      </c>
      <c r="U27" s="14"/>
      <c r="V27" s="14"/>
      <c r="W27" s="14"/>
      <c r="X27" s="14"/>
      <c r="Y27" s="14"/>
      <c r="Z27" s="14">
        <v>2.76</v>
      </c>
      <c r="AA27" s="20">
        <f t="shared" si="4"/>
        <v>3.6231884057971016</v>
      </c>
      <c r="AB27" s="20">
        <f t="shared" si="5"/>
        <v>16.376811594202898</v>
      </c>
      <c r="AC27" s="14" t="s">
        <v>169</v>
      </c>
      <c r="AD27" s="14">
        <v>0.92</v>
      </c>
      <c r="AE27" s="22">
        <f t="shared" si="6"/>
        <v>11.040000000000001</v>
      </c>
      <c r="AF27" s="67">
        <f t="shared" si="7"/>
        <v>31.135432283858073</v>
      </c>
      <c r="AG27" s="70">
        <f t="shared" si="8"/>
        <v>85.933793103448281</v>
      </c>
      <c r="AH27" s="13" t="s">
        <v>501</v>
      </c>
      <c r="AI27" s="14">
        <v>20200226</v>
      </c>
      <c r="AJ27" s="14">
        <v>25.2</v>
      </c>
      <c r="AK27" s="14">
        <v>23</v>
      </c>
      <c r="AL27" s="27">
        <v>3.34</v>
      </c>
      <c r="AM27" s="178">
        <v>0</v>
      </c>
      <c r="AN27" s="178">
        <v>0</v>
      </c>
      <c r="AO27" s="26" t="s">
        <v>55</v>
      </c>
      <c r="AP27" s="175" t="s">
        <v>55</v>
      </c>
      <c r="AQ27" s="26" t="s">
        <v>471</v>
      </c>
    </row>
    <row r="28" spans="1:43" ht="14.25" customHeight="1" thickBot="1" x14ac:dyDescent="0.25">
      <c r="A28" s="71">
        <v>43665</v>
      </c>
      <c r="B28" s="13">
        <v>1218686</v>
      </c>
      <c r="C28" s="181">
        <v>1218686</v>
      </c>
      <c r="D28" s="14" t="s">
        <v>36</v>
      </c>
      <c r="E28" s="14" t="s">
        <v>170</v>
      </c>
      <c r="F28" s="14">
        <v>68</v>
      </c>
      <c r="G28" s="14" t="s">
        <v>38</v>
      </c>
      <c r="H28" s="14" t="s">
        <v>171</v>
      </c>
      <c r="I28" s="15" t="s">
        <v>66</v>
      </c>
      <c r="J28" s="29" t="s">
        <v>172</v>
      </c>
      <c r="K28" s="14" t="s">
        <v>51</v>
      </c>
      <c r="L28" s="14">
        <v>4.9000000000000004</v>
      </c>
      <c r="M28" s="14">
        <v>4.74</v>
      </c>
      <c r="N28" s="14">
        <v>36</v>
      </c>
      <c r="O28" s="30">
        <v>170.64</v>
      </c>
      <c r="P28" s="15">
        <v>40</v>
      </c>
      <c r="Q28" s="14">
        <v>10</v>
      </c>
      <c r="R28" s="19">
        <v>120.64</v>
      </c>
      <c r="S28" s="14"/>
      <c r="T28" s="14">
        <v>20191023</v>
      </c>
      <c r="U28" s="14"/>
      <c r="V28" s="14"/>
      <c r="W28" s="14"/>
      <c r="X28" s="14"/>
      <c r="Y28" s="14"/>
      <c r="Z28" s="14">
        <v>3.66</v>
      </c>
      <c r="AA28" s="20">
        <f t="shared" si="4"/>
        <v>2.7322404371584699</v>
      </c>
      <c r="AB28" s="20">
        <f t="shared" si="5"/>
        <v>17.26775956284153</v>
      </c>
      <c r="AC28" s="14" t="s">
        <v>173</v>
      </c>
      <c r="AD28" s="14">
        <v>2.08</v>
      </c>
      <c r="AE28" s="22">
        <f t="shared" si="6"/>
        <v>24.96</v>
      </c>
      <c r="AF28" s="67">
        <f t="shared" si="7"/>
        <v>21.719236356090473</v>
      </c>
      <c r="AG28" s="70">
        <f t="shared" si="8"/>
        <v>79.49240506329113</v>
      </c>
      <c r="AH28" s="13" t="s">
        <v>501</v>
      </c>
      <c r="AI28" s="14">
        <v>20200226</v>
      </c>
      <c r="AJ28" s="14">
        <v>25</v>
      </c>
      <c r="AK28" s="14">
        <v>24</v>
      </c>
      <c r="AL28" s="27">
        <v>4.16</v>
      </c>
      <c r="AM28" s="178">
        <v>0</v>
      </c>
      <c r="AN28" s="178">
        <v>0</v>
      </c>
      <c r="AO28" s="26"/>
      <c r="AP28" s="175" t="s">
        <v>46</v>
      </c>
      <c r="AQ28" s="26" t="s">
        <v>471</v>
      </c>
    </row>
    <row r="29" spans="1:43" ht="14.25" customHeight="1" thickBot="1" x14ac:dyDescent="0.25">
      <c r="A29" s="71">
        <v>43538</v>
      </c>
      <c r="B29" s="13" t="s">
        <v>174</v>
      </c>
      <c r="C29" s="181">
        <v>1185851</v>
      </c>
      <c r="D29" s="14" t="s">
        <v>36</v>
      </c>
      <c r="E29" s="14" t="s">
        <v>175</v>
      </c>
      <c r="H29" s="14" t="s">
        <v>174</v>
      </c>
      <c r="I29" s="14" t="s">
        <v>49</v>
      </c>
      <c r="J29" s="14" t="s">
        <v>176</v>
      </c>
      <c r="K29" s="14" t="s">
        <v>51</v>
      </c>
      <c r="L29" s="14">
        <v>3</v>
      </c>
      <c r="M29" s="14">
        <v>4.0199999999999996</v>
      </c>
      <c r="N29" s="14">
        <v>42</v>
      </c>
      <c r="O29" s="17">
        <v>168.84</v>
      </c>
      <c r="P29" s="15">
        <v>40</v>
      </c>
      <c r="Q29" s="14">
        <v>10</v>
      </c>
      <c r="R29" s="17">
        <v>118.84</v>
      </c>
      <c r="S29" s="14"/>
      <c r="T29" s="14"/>
      <c r="U29" s="14"/>
      <c r="V29" s="14">
        <v>28.4</v>
      </c>
      <c r="W29" s="14"/>
      <c r="X29" s="14"/>
      <c r="Y29" s="14"/>
      <c r="Z29" s="14">
        <v>3.68</v>
      </c>
      <c r="AA29" s="20">
        <f t="shared" si="4"/>
        <v>2.7173913043478262</v>
      </c>
      <c r="AB29" s="20">
        <f t="shared" si="5"/>
        <v>17.282608695652172</v>
      </c>
      <c r="AC29" s="14" t="s">
        <v>177</v>
      </c>
      <c r="AD29" s="14">
        <v>1.93</v>
      </c>
      <c r="AE29" s="22">
        <f t="shared" si="6"/>
        <v>23.16</v>
      </c>
      <c r="AF29" s="67">
        <f t="shared" si="7"/>
        <v>25.84479775037854</v>
      </c>
      <c r="AG29" s="70">
        <f t="shared" si="8"/>
        <v>95.108855721393027</v>
      </c>
      <c r="AH29" s="13" t="s">
        <v>501</v>
      </c>
      <c r="AI29" s="14">
        <v>20200226</v>
      </c>
      <c r="AJ29" s="14">
        <v>29.8</v>
      </c>
      <c r="AK29" s="14">
        <v>17</v>
      </c>
      <c r="AL29" s="27">
        <v>3.98</v>
      </c>
      <c r="AM29" s="178" t="s">
        <v>855</v>
      </c>
      <c r="AN29" s="178" t="s">
        <v>856</v>
      </c>
      <c r="AO29" s="26" t="s">
        <v>55</v>
      </c>
      <c r="AP29" s="175" t="s">
        <v>55</v>
      </c>
      <c r="AQ29" s="26" t="s">
        <v>46</v>
      </c>
    </row>
    <row r="30" spans="1:43" ht="14.25" customHeight="1" thickBot="1" x14ac:dyDescent="0.25">
      <c r="A30" s="74"/>
      <c r="B30" s="13" t="s">
        <v>178</v>
      </c>
      <c r="C30" s="181">
        <v>1126133</v>
      </c>
      <c r="D30" s="14" t="s">
        <v>36</v>
      </c>
      <c r="E30" s="14" t="s">
        <v>179</v>
      </c>
      <c r="H30" s="14" t="s">
        <v>178</v>
      </c>
      <c r="I30" s="14" t="s">
        <v>78</v>
      </c>
      <c r="J30" s="14" t="s">
        <v>180</v>
      </c>
      <c r="K30" s="14" t="s">
        <v>51</v>
      </c>
      <c r="L30" s="14">
        <v>2.4</v>
      </c>
      <c r="M30" s="14">
        <v>3.98</v>
      </c>
      <c r="N30" s="14">
        <v>42</v>
      </c>
      <c r="O30" s="17">
        <v>167.2</v>
      </c>
      <c r="P30" s="15">
        <v>40</v>
      </c>
      <c r="Q30" s="14">
        <v>10</v>
      </c>
      <c r="R30" s="17">
        <v>117.2</v>
      </c>
      <c r="S30" s="14"/>
      <c r="T30" s="28"/>
      <c r="U30" s="14"/>
      <c r="V30" s="14">
        <v>79</v>
      </c>
      <c r="W30" s="14"/>
      <c r="X30" s="14"/>
      <c r="Y30" s="14"/>
      <c r="Z30" s="14">
        <v>3</v>
      </c>
      <c r="AA30" s="20">
        <f t="shared" si="4"/>
        <v>3.3333333333333335</v>
      </c>
      <c r="AB30" s="20">
        <f t="shared" si="5"/>
        <v>16.666666666666668</v>
      </c>
      <c r="AC30" s="14" t="s">
        <v>181</v>
      </c>
      <c r="AD30" s="14">
        <v>1.99</v>
      </c>
      <c r="AE30" s="22">
        <f t="shared" si="6"/>
        <v>23.88</v>
      </c>
      <c r="AF30" s="67">
        <f t="shared" si="7"/>
        <v>25.103852596314908</v>
      </c>
      <c r="AG30" s="70">
        <f t="shared" si="8"/>
        <v>75.311557788944725</v>
      </c>
      <c r="AH30" s="13" t="s">
        <v>501</v>
      </c>
      <c r="AI30" s="14">
        <v>20200226</v>
      </c>
      <c r="AJ30" s="14">
        <v>28.2</v>
      </c>
      <c r="AK30" s="14">
        <v>18</v>
      </c>
      <c r="AL30" s="27">
        <v>5.94</v>
      </c>
      <c r="AM30" s="178" t="s">
        <v>858</v>
      </c>
      <c r="AN30" s="178" t="s">
        <v>854</v>
      </c>
      <c r="AO30" s="26" t="s">
        <v>55</v>
      </c>
      <c r="AP30" s="175" t="s">
        <v>55</v>
      </c>
      <c r="AQ30" s="26" t="s">
        <v>46</v>
      </c>
    </row>
    <row r="31" spans="1:43" s="48" customFormat="1" ht="14.25" customHeight="1" thickBot="1" x14ac:dyDescent="0.25">
      <c r="A31" s="71">
        <v>43523</v>
      </c>
      <c r="B31" s="13" t="s">
        <v>182</v>
      </c>
      <c r="C31" s="181">
        <v>1183859</v>
      </c>
      <c r="D31" s="14" t="s">
        <v>36</v>
      </c>
      <c r="E31" s="14" t="s">
        <v>183</v>
      </c>
      <c r="F31" s="14"/>
      <c r="G31" s="14"/>
      <c r="H31" s="14" t="s">
        <v>182</v>
      </c>
      <c r="I31" s="14" t="s">
        <v>91</v>
      </c>
      <c r="J31" s="14" t="s">
        <v>184</v>
      </c>
      <c r="K31" s="14" t="s">
        <v>51</v>
      </c>
      <c r="L31" s="14">
        <v>2.6</v>
      </c>
      <c r="M31" s="14">
        <v>3.98</v>
      </c>
      <c r="N31" s="14">
        <v>42</v>
      </c>
      <c r="O31" s="17">
        <v>167.16</v>
      </c>
      <c r="P31" s="15">
        <v>40</v>
      </c>
      <c r="Q31" s="14">
        <v>10</v>
      </c>
      <c r="R31" s="17">
        <v>117.16</v>
      </c>
      <c r="S31" s="14"/>
      <c r="T31" s="28"/>
      <c r="U31" s="14"/>
      <c r="V31" s="14">
        <v>7.1</v>
      </c>
      <c r="W31" s="14"/>
      <c r="X31" s="14"/>
      <c r="Y31" s="14"/>
      <c r="Z31" s="14">
        <v>3.52</v>
      </c>
      <c r="AA31" s="20">
        <f t="shared" si="4"/>
        <v>2.8409090909090908</v>
      </c>
      <c r="AB31" s="20">
        <f t="shared" si="5"/>
        <v>17.15909090909091</v>
      </c>
      <c r="AC31" s="14" t="s">
        <v>185</v>
      </c>
      <c r="AD31" s="14">
        <v>1.82</v>
      </c>
      <c r="AE31" s="22">
        <f t="shared" si="6"/>
        <v>21.84</v>
      </c>
      <c r="AF31" s="67">
        <f t="shared" si="7"/>
        <v>25.596276838739151</v>
      </c>
      <c r="AG31" s="70">
        <f t="shared" si="8"/>
        <v>90.098894472361806</v>
      </c>
      <c r="AH31" s="13" t="s">
        <v>501</v>
      </c>
      <c r="AI31" s="14">
        <v>20200226</v>
      </c>
      <c r="AJ31" s="14">
        <v>28</v>
      </c>
      <c r="AK31" s="14">
        <v>19</v>
      </c>
      <c r="AL31" s="27">
        <v>4.3</v>
      </c>
      <c r="AM31" s="178" t="s">
        <v>858</v>
      </c>
      <c r="AN31" s="178" t="s">
        <v>857</v>
      </c>
      <c r="AO31" s="26" t="s">
        <v>109</v>
      </c>
      <c r="AP31" s="175" t="s">
        <v>109</v>
      </c>
      <c r="AQ31" s="26" t="s">
        <v>46</v>
      </c>
    </row>
    <row r="32" spans="1:43" ht="14.25" customHeight="1" thickBot="1" x14ac:dyDescent="0.25">
      <c r="A32" s="71">
        <v>43488</v>
      </c>
      <c r="B32" s="13" t="s">
        <v>186</v>
      </c>
      <c r="C32" s="181">
        <v>1176815</v>
      </c>
      <c r="D32" s="14" t="s">
        <v>36</v>
      </c>
      <c r="E32" s="14" t="s">
        <v>187</v>
      </c>
      <c r="H32" s="14" t="s">
        <v>186</v>
      </c>
      <c r="I32" s="14" t="s">
        <v>82</v>
      </c>
      <c r="J32" s="14" t="s">
        <v>188</v>
      </c>
      <c r="K32" s="14" t="s">
        <v>51</v>
      </c>
      <c r="L32" s="14">
        <v>3</v>
      </c>
      <c r="M32" s="14">
        <v>3.4</v>
      </c>
      <c r="N32" s="14">
        <v>42</v>
      </c>
      <c r="O32" s="17">
        <v>142.80000000000001</v>
      </c>
      <c r="P32" s="15">
        <v>25.5</v>
      </c>
      <c r="Q32" s="14">
        <v>10</v>
      </c>
      <c r="R32" s="17">
        <v>107.3</v>
      </c>
      <c r="S32" s="14"/>
      <c r="T32" s="14"/>
      <c r="U32" s="14"/>
      <c r="V32" s="14">
        <v>99.8</v>
      </c>
      <c r="W32" s="14"/>
      <c r="X32" s="14"/>
      <c r="Y32" s="14"/>
      <c r="Z32" s="14">
        <v>3.12</v>
      </c>
      <c r="AA32" s="20">
        <f t="shared" si="4"/>
        <v>3.2051282051282048</v>
      </c>
      <c r="AB32" s="20">
        <f t="shared" si="5"/>
        <v>16.794871794871796</v>
      </c>
      <c r="AC32" s="14" t="s">
        <v>189</v>
      </c>
      <c r="AD32" s="14">
        <v>1.39</v>
      </c>
      <c r="AE32" s="22">
        <f t="shared" si="6"/>
        <v>16.68</v>
      </c>
      <c r="AF32" s="67">
        <f t="shared" si="7"/>
        <v>27.35369532428356</v>
      </c>
      <c r="AG32" s="70">
        <f t="shared" si="8"/>
        <v>85.343529411764706</v>
      </c>
      <c r="AH32" s="13" t="s">
        <v>501</v>
      </c>
      <c r="AI32" s="14">
        <v>20200226</v>
      </c>
      <c r="AJ32" s="14">
        <v>23</v>
      </c>
      <c r="AK32" s="14">
        <v>20</v>
      </c>
      <c r="AL32" s="27">
        <v>3.5</v>
      </c>
      <c r="AM32" s="178" t="s">
        <v>853</v>
      </c>
      <c r="AN32" s="178" t="s">
        <v>857</v>
      </c>
      <c r="AO32" s="26" t="s">
        <v>109</v>
      </c>
      <c r="AP32" s="175" t="s">
        <v>109</v>
      </c>
      <c r="AQ32" s="26" t="s">
        <v>46</v>
      </c>
    </row>
    <row r="33" spans="1:53" ht="15" thickBot="1" x14ac:dyDescent="0.25">
      <c r="A33" s="71">
        <v>43769</v>
      </c>
      <c r="B33" s="13">
        <v>577265</v>
      </c>
      <c r="C33" s="181">
        <v>577265</v>
      </c>
      <c r="D33" s="14" t="s">
        <v>94</v>
      </c>
      <c r="E33" s="14" t="s">
        <v>190</v>
      </c>
      <c r="F33" s="14">
        <v>69</v>
      </c>
      <c r="G33" s="14" t="s">
        <v>70</v>
      </c>
      <c r="H33" s="14" t="s">
        <v>191</v>
      </c>
      <c r="I33" s="35" t="s">
        <v>97</v>
      </c>
      <c r="J33" s="14" t="s">
        <v>192</v>
      </c>
      <c r="K33" s="14" t="s">
        <v>99</v>
      </c>
      <c r="L33" s="14">
        <v>3.2</v>
      </c>
      <c r="M33" s="14">
        <v>2.42</v>
      </c>
      <c r="N33" s="14">
        <v>58</v>
      </c>
      <c r="O33" s="17">
        <v>140.36000000000001</v>
      </c>
      <c r="P33" s="18">
        <v>30</v>
      </c>
      <c r="Q33" s="14">
        <v>10</v>
      </c>
      <c r="R33" s="17">
        <v>100.36</v>
      </c>
      <c r="S33" s="14"/>
      <c r="T33" s="14"/>
      <c r="U33" s="14"/>
      <c r="V33" s="14"/>
      <c r="W33" s="14"/>
      <c r="X33" s="14"/>
      <c r="Y33" s="14"/>
      <c r="Z33" s="14">
        <v>2.2200000000000002</v>
      </c>
      <c r="AA33" s="20">
        <f t="shared" si="4"/>
        <v>4.5045045045045038</v>
      </c>
      <c r="AB33" s="20">
        <f t="shared" si="5"/>
        <v>15.495495495495497</v>
      </c>
      <c r="AC33" s="14" t="s">
        <v>193</v>
      </c>
      <c r="AD33" s="14">
        <v>1.24</v>
      </c>
      <c r="AE33" s="22">
        <f t="shared" si="6"/>
        <v>14.879999999999999</v>
      </c>
      <c r="AF33" s="67">
        <f t="shared" si="7"/>
        <v>35.966569875660781</v>
      </c>
      <c r="AG33" s="70">
        <f t="shared" si="8"/>
        <v>79.845785123966934</v>
      </c>
      <c r="AH33" s="13" t="s">
        <v>501</v>
      </c>
      <c r="AI33" s="14">
        <v>20200226</v>
      </c>
      <c r="AJ33" s="14">
        <v>26.2</v>
      </c>
      <c r="AK33" s="14">
        <v>21</v>
      </c>
      <c r="AL33" s="27">
        <v>3.8</v>
      </c>
      <c r="AM33" s="178">
        <v>0</v>
      </c>
      <c r="AN33" s="178">
        <v>0</v>
      </c>
      <c r="AO33" s="26" t="s">
        <v>194</v>
      </c>
      <c r="AP33" s="175" t="s">
        <v>194</v>
      </c>
      <c r="AQ33" s="26" t="s">
        <v>471</v>
      </c>
    </row>
    <row r="34" spans="1:53" ht="16.5" thickBot="1" x14ac:dyDescent="0.25">
      <c r="A34" s="71">
        <v>43528</v>
      </c>
      <c r="B34" s="13" t="s">
        <v>195</v>
      </c>
      <c r="C34" s="184">
        <v>1183934</v>
      </c>
      <c r="D34" s="14" t="s">
        <v>36</v>
      </c>
      <c r="E34" s="14" t="s">
        <v>196</v>
      </c>
      <c r="H34" s="14" t="s">
        <v>195</v>
      </c>
      <c r="I34" s="14" t="s">
        <v>91</v>
      </c>
      <c r="J34" s="14" t="s">
        <v>197</v>
      </c>
      <c r="K34" s="14" t="s">
        <v>51</v>
      </c>
      <c r="L34" s="14">
        <v>3</v>
      </c>
      <c r="M34" s="14">
        <v>3.46</v>
      </c>
      <c r="N34" s="14">
        <v>42</v>
      </c>
      <c r="O34" s="17">
        <v>145.32</v>
      </c>
      <c r="P34" s="15">
        <v>40</v>
      </c>
      <c r="Q34" s="14">
        <v>10</v>
      </c>
      <c r="R34" s="17">
        <v>95.32</v>
      </c>
      <c r="S34" s="14"/>
      <c r="T34" s="14" t="s">
        <v>52</v>
      </c>
      <c r="U34" s="14"/>
      <c r="V34" s="14"/>
      <c r="W34" s="14"/>
      <c r="X34" s="14"/>
      <c r="Y34" s="14"/>
      <c r="Z34" s="14">
        <v>3.04</v>
      </c>
      <c r="AA34" s="20">
        <f t="shared" si="4"/>
        <v>3.2894736842105261</v>
      </c>
      <c r="AB34" s="20">
        <f t="shared" si="5"/>
        <v>16.710526315789473</v>
      </c>
      <c r="AC34" s="14" t="s">
        <v>198</v>
      </c>
      <c r="AD34" s="14">
        <v>2.1800000000000002</v>
      </c>
      <c r="AE34" s="22">
        <f t="shared" si="6"/>
        <v>26.160000000000004</v>
      </c>
      <c r="AF34" s="67">
        <f t="shared" si="7"/>
        <v>23.259659263766348</v>
      </c>
      <c r="AG34" s="70">
        <f t="shared" si="8"/>
        <v>70.709364161849706</v>
      </c>
      <c r="AH34" s="13" t="s">
        <v>501</v>
      </c>
      <c r="AI34" s="14">
        <v>20200226</v>
      </c>
      <c r="AJ34" s="14">
        <v>30</v>
      </c>
      <c r="AK34" s="14">
        <v>22</v>
      </c>
      <c r="AL34" s="27">
        <v>3.96</v>
      </c>
      <c r="AM34" s="178">
        <v>0</v>
      </c>
      <c r="AN34" s="178">
        <v>0</v>
      </c>
      <c r="AO34" s="26" t="s">
        <v>46</v>
      </c>
      <c r="AP34" s="175" t="s">
        <v>847</v>
      </c>
      <c r="AQ34" s="188" t="s">
        <v>863</v>
      </c>
    </row>
    <row r="35" spans="1:53" ht="15" thickBot="1" x14ac:dyDescent="0.25">
      <c r="A35" s="71">
        <v>43545</v>
      </c>
      <c r="B35" s="13" t="s">
        <v>199</v>
      </c>
      <c r="C35" s="181">
        <v>1187400</v>
      </c>
      <c r="D35" s="14" t="s">
        <v>36</v>
      </c>
      <c r="E35" s="14" t="s">
        <v>200</v>
      </c>
      <c r="H35" s="14" t="s">
        <v>199</v>
      </c>
      <c r="I35" s="14" t="s">
        <v>201</v>
      </c>
      <c r="J35" s="75" t="s">
        <v>202</v>
      </c>
      <c r="K35" s="14" t="s">
        <v>51</v>
      </c>
      <c r="L35" s="75">
        <v>2.9</v>
      </c>
      <c r="M35" s="14">
        <v>3.38</v>
      </c>
      <c r="N35" s="14">
        <v>42</v>
      </c>
      <c r="O35" s="17">
        <v>142</v>
      </c>
      <c r="P35" s="15">
        <v>40</v>
      </c>
      <c r="Q35" s="14">
        <v>10</v>
      </c>
      <c r="R35" s="17">
        <v>92</v>
      </c>
      <c r="S35" s="14" t="s">
        <v>129</v>
      </c>
      <c r="T35" s="28"/>
      <c r="U35" s="14"/>
      <c r="V35" s="14">
        <v>72.400000000000006</v>
      </c>
      <c r="W35" s="14"/>
      <c r="X35" s="14"/>
      <c r="Y35" s="14"/>
      <c r="Z35" s="14">
        <v>2.68</v>
      </c>
      <c r="AA35" s="20">
        <f t="shared" si="4"/>
        <v>3.7313432835820892</v>
      </c>
      <c r="AB35" s="20">
        <f t="shared" si="5"/>
        <v>16.268656716417912</v>
      </c>
      <c r="AC35" s="14" t="s">
        <v>203</v>
      </c>
      <c r="AD35" s="14">
        <v>3.48</v>
      </c>
      <c r="AE35" s="22">
        <f t="shared" si="6"/>
        <v>41.76</v>
      </c>
      <c r="AF35" s="67">
        <f t="shared" si="7"/>
        <v>22.47575730813389</v>
      </c>
      <c r="AG35" s="70">
        <f t="shared" si="8"/>
        <v>60.235029585798827</v>
      </c>
      <c r="AH35" s="13" t="s">
        <v>501</v>
      </c>
      <c r="AI35" s="14">
        <v>20200226</v>
      </c>
      <c r="AJ35" s="14">
        <v>33</v>
      </c>
      <c r="AK35" s="14">
        <v>23</v>
      </c>
      <c r="AL35" s="27">
        <v>4.3</v>
      </c>
      <c r="AM35" s="178" t="s">
        <v>853</v>
      </c>
      <c r="AN35" s="178" t="s">
        <v>854</v>
      </c>
      <c r="AO35" s="26" t="s">
        <v>55</v>
      </c>
      <c r="AP35" s="175" t="s">
        <v>55</v>
      </c>
      <c r="AQ35" s="26" t="s">
        <v>46</v>
      </c>
    </row>
    <row r="36" spans="1:53" ht="15" thickBot="1" x14ac:dyDescent="0.25">
      <c r="A36" s="76">
        <v>43535</v>
      </c>
      <c r="B36" s="77" t="s">
        <v>204</v>
      </c>
      <c r="C36" s="181">
        <v>1185430</v>
      </c>
      <c r="D36" s="78" t="s">
        <v>36</v>
      </c>
      <c r="E36" s="78" t="s">
        <v>205</v>
      </c>
      <c r="F36" s="78"/>
      <c r="G36" s="78"/>
      <c r="H36" s="78" t="s">
        <v>204</v>
      </c>
      <c r="I36" s="78" t="s">
        <v>49</v>
      </c>
      <c r="J36" s="78" t="s">
        <v>206</v>
      </c>
      <c r="K36" s="78" t="s">
        <v>51</v>
      </c>
      <c r="L36" s="78">
        <v>2.4</v>
      </c>
      <c r="M36" s="78">
        <v>3.34</v>
      </c>
      <c r="N36" s="78">
        <v>42</v>
      </c>
      <c r="O36" s="79">
        <v>140.28</v>
      </c>
      <c r="P36" s="80">
        <v>40</v>
      </c>
      <c r="Q36" s="78">
        <v>10</v>
      </c>
      <c r="R36" s="79">
        <v>90.28</v>
      </c>
      <c r="S36" s="78"/>
      <c r="T36" s="81"/>
      <c r="U36" s="78"/>
      <c r="V36" s="78">
        <v>9.4</v>
      </c>
      <c r="W36" s="78"/>
      <c r="X36" s="78"/>
      <c r="Y36" s="78"/>
      <c r="Z36" s="78">
        <v>2.62</v>
      </c>
      <c r="AA36" s="82">
        <f t="shared" si="4"/>
        <v>3.8167938931297707</v>
      </c>
      <c r="AB36" s="82">
        <f t="shared" si="5"/>
        <v>16.18320610687023</v>
      </c>
      <c r="AC36" s="81" t="s">
        <v>207</v>
      </c>
      <c r="AD36" s="78">
        <v>1.34</v>
      </c>
      <c r="AE36" s="83">
        <f t="shared" si="6"/>
        <v>16.080000000000002</v>
      </c>
      <c r="AF36" s="67">
        <f t="shared" si="7"/>
        <v>22.213146226630709</v>
      </c>
      <c r="AG36" s="70">
        <f t="shared" si="8"/>
        <v>58.198443113772463</v>
      </c>
      <c r="AH36" s="77" t="s">
        <v>501</v>
      </c>
      <c r="AI36" s="78">
        <v>20200226</v>
      </c>
      <c r="AJ36" s="78">
        <v>23</v>
      </c>
      <c r="AK36" s="78">
        <v>3</v>
      </c>
      <c r="AL36" s="27">
        <v>1.75</v>
      </c>
      <c r="AM36" s="178" t="s">
        <v>853</v>
      </c>
      <c r="AN36" s="178" t="s">
        <v>854</v>
      </c>
      <c r="AO36" s="26" t="s">
        <v>55</v>
      </c>
      <c r="AP36" s="175" t="s">
        <v>848</v>
      </c>
      <c r="AQ36" s="26" t="s">
        <v>46</v>
      </c>
    </row>
    <row r="37" spans="1:53" ht="15" thickBot="1" x14ac:dyDescent="0.25">
      <c r="A37" s="84">
        <v>43539</v>
      </c>
      <c r="B37" s="62" t="s">
        <v>208</v>
      </c>
      <c r="C37" s="181">
        <v>1187831</v>
      </c>
      <c r="D37" s="62" t="s">
        <v>36</v>
      </c>
      <c r="E37" s="62" t="s">
        <v>209</v>
      </c>
      <c r="F37" s="62"/>
      <c r="G37" s="62"/>
      <c r="H37" s="62" t="s">
        <v>208</v>
      </c>
      <c r="I37" s="62" t="s">
        <v>49</v>
      </c>
      <c r="J37" s="62" t="s">
        <v>210</v>
      </c>
      <c r="K37" s="62" t="s">
        <v>51</v>
      </c>
      <c r="L37" s="62">
        <v>3.6</v>
      </c>
      <c r="M37" s="62">
        <v>3.34</v>
      </c>
      <c r="N37" s="62">
        <v>42</v>
      </c>
      <c r="O37" s="63">
        <v>140.28</v>
      </c>
      <c r="P37" s="64">
        <v>40</v>
      </c>
      <c r="Q37" s="62">
        <v>10</v>
      </c>
      <c r="R37" s="63">
        <v>90.28</v>
      </c>
      <c r="S37" s="62" t="s">
        <v>129</v>
      </c>
      <c r="T37" s="65"/>
      <c r="U37" s="62"/>
      <c r="V37" s="62">
        <v>108</v>
      </c>
      <c r="W37" s="62"/>
      <c r="X37" s="62"/>
      <c r="Y37" s="62"/>
      <c r="Z37" s="85">
        <v>2.62</v>
      </c>
      <c r="AA37" s="86">
        <f>10/Z37</f>
        <v>3.8167938931297707</v>
      </c>
      <c r="AB37" s="87">
        <f t="shared" si="5"/>
        <v>16.18320610687023</v>
      </c>
      <c r="AC37" s="88" t="s">
        <v>211</v>
      </c>
      <c r="AD37" s="88">
        <v>1.58</v>
      </c>
      <c r="AE37" s="88">
        <v>18.96</v>
      </c>
      <c r="AF37" s="89">
        <f>N37-P37/M37-Q37/M37-AA37-1-AA37</f>
        <v>18.396352333500939</v>
      </c>
      <c r="AG37" s="90">
        <f t="shared" si="8"/>
        <v>48.198443113772463</v>
      </c>
      <c r="AH37" s="91" t="s">
        <v>501</v>
      </c>
      <c r="AI37" s="88">
        <v>20200326</v>
      </c>
      <c r="AJ37" s="88"/>
      <c r="AK37" s="88"/>
      <c r="AL37" s="88"/>
      <c r="AM37" s="178" t="s">
        <v>853</v>
      </c>
      <c r="AN37" s="178" t="s">
        <v>854</v>
      </c>
      <c r="AO37" s="26" t="s">
        <v>55</v>
      </c>
      <c r="AP37" s="175" t="s">
        <v>55</v>
      </c>
      <c r="AQ37" s="26" t="s">
        <v>46</v>
      </c>
      <c r="AR37" s="92" t="s">
        <v>502</v>
      </c>
      <c r="AS37" s="93">
        <v>1.2</v>
      </c>
      <c r="AT37" s="93">
        <f t="shared" ref="AT37:AT100" si="9">AS37*12</f>
        <v>14.399999999999999</v>
      </c>
      <c r="AU37" s="67">
        <f t="shared" ref="AU37:AU71" si="10">N37-P37/M37-Q37/M37-AA37-1</f>
        <v>22.213146226630709</v>
      </c>
      <c r="AV37" s="94">
        <f t="shared" ref="AV37:AV71" si="11">AU37*Z37</f>
        <v>58.198443113772463</v>
      </c>
      <c r="AW37" s="62" t="s">
        <v>472</v>
      </c>
      <c r="AX37" s="62">
        <v>20200304</v>
      </c>
      <c r="AY37" s="93">
        <v>11.4</v>
      </c>
      <c r="AZ37" s="95">
        <v>1</v>
      </c>
      <c r="BA37" s="96">
        <v>0.91800000000000004</v>
      </c>
    </row>
    <row r="38" spans="1:53" ht="15" thickBot="1" x14ac:dyDescent="0.25">
      <c r="A38" s="97">
        <v>43630</v>
      </c>
      <c r="B38" s="14">
        <v>1209281</v>
      </c>
      <c r="C38" s="181">
        <v>1209281</v>
      </c>
      <c r="D38" s="14" t="s">
        <v>36</v>
      </c>
      <c r="E38" s="14" t="s">
        <v>212</v>
      </c>
      <c r="F38" s="14">
        <v>59</v>
      </c>
      <c r="G38" s="14" t="s">
        <v>38</v>
      </c>
      <c r="H38" s="14" t="s">
        <v>213</v>
      </c>
      <c r="I38" s="14" t="s">
        <v>59</v>
      </c>
      <c r="J38" s="14" t="s">
        <v>214</v>
      </c>
      <c r="K38" s="14" t="s">
        <v>51</v>
      </c>
      <c r="L38" s="14">
        <v>4.3</v>
      </c>
      <c r="M38" s="14">
        <v>3.86</v>
      </c>
      <c r="N38" s="14">
        <v>36</v>
      </c>
      <c r="O38" s="17">
        <v>138.96</v>
      </c>
      <c r="P38" s="18">
        <v>40</v>
      </c>
      <c r="Q38" s="14">
        <v>10</v>
      </c>
      <c r="R38" s="19">
        <v>88.96</v>
      </c>
      <c r="S38" s="14"/>
      <c r="T38" s="28"/>
      <c r="U38" s="14"/>
      <c r="V38" s="14">
        <v>66</v>
      </c>
      <c r="W38" s="14"/>
      <c r="X38" s="14"/>
      <c r="Y38" s="14"/>
      <c r="Z38" s="74">
        <v>2.86</v>
      </c>
      <c r="AA38" s="98">
        <f t="shared" ref="AA38:AA58" si="12">10/Z38</f>
        <v>3.4965034965034967</v>
      </c>
      <c r="AB38" s="20">
        <f t="shared" si="5"/>
        <v>16.503496503496503</v>
      </c>
      <c r="AC38" s="27" t="s">
        <v>215</v>
      </c>
      <c r="AD38" s="27">
        <v>3.06</v>
      </c>
      <c r="AE38" s="27">
        <v>36.72</v>
      </c>
      <c r="AF38" s="67">
        <f t="shared" ref="AF38:AF58" si="13">N38-P38/M38-Q38/M38-AA38-1-AA38</f>
        <v>15.053625131345338</v>
      </c>
      <c r="AG38" s="70">
        <f t="shared" si="8"/>
        <v>43.053367875647666</v>
      </c>
      <c r="AH38" s="77" t="s">
        <v>501</v>
      </c>
      <c r="AI38" s="27">
        <v>20200326</v>
      </c>
      <c r="AM38" s="178" t="s">
        <v>855</v>
      </c>
      <c r="AN38" s="178" t="s">
        <v>856</v>
      </c>
      <c r="AO38" s="26" t="s">
        <v>55</v>
      </c>
      <c r="AP38" s="175" t="s">
        <v>55</v>
      </c>
      <c r="AQ38" s="26" t="s">
        <v>46</v>
      </c>
      <c r="AR38" s="99" t="s">
        <v>503</v>
      </c>
      <c r="AS38" s="100">
        <v>2.2000000000000002</v>
      </c>
      <c r="AT38" s="100">
        <f t="shared" si="9"/>
        <v>26.400000000000002</v>
      </c>
      <c r="AU38" s="67">
        <f t="shared" si="10"/>
        <v>18.550128627848835</v>
      </c>
      <c r="AV38" s="19">
        <f t="shared" si="11"/>
        <v>53.053367875647666</v>
      </c>
      <c r="AW38" s="14" t="s">
        <v>472</v>
      </c>
      <c r="AX38" s="14">
        <v>20200304</v>
      </c>
      <c r="AY38" s="100">
        <v>15.2</v>
      </c>
      <c r="AZ38" s="101">
        <v>2</v>
      </c>
      <c r="BA38" s="102">
        <v>1.7</v>
      </c>
    </row>
    <row r="39" spans="1:53" ht="15.75" customHeight="1" thickBot="1" x14ac:dyDescent="0.25">
      <c r="A39" s="103">
        <v>43817</v>
      </c>
      <c r="B39" s="15">
        <v>1254460</v>
      </c>
      <c r="C39" s="15">
        <v>1254460</v>
      </c>
      <c r="D39" s="15" t="s">
        <v>94</v>
      </c>
      <c r="E39" s="15" t="s">
        <v>216</v>
      </c>
      <c r="F39" s="15">
        <v>51</v>
      </c>
      <c r="G39" s="15" t="s">
        <v>70</v>
      </c>
      <c r="H39" s="15" t="s">
        <v>217</v>
      </c>
      <c r="I39" s="35" t="s">
        <v>151</v>
      </c>
      <c r="J39" s="15" t="s">
        <v>217</v>
      </c>
      <c r="K39" s="14" t="s">
        <v>152</v>
      </c>
      <c r="L39" s="14">
        <v>3.4</v>
      </c>
      <c r="M39" s="14">
        <v>1.71</v>
      </c>
      <c r="N39" s="14">
        <v>50</v>
      </c>
      <c r="O39" s="17">
        <v>85.5</v>
      </c>
      <c r="P39" s="15"/>
      <c r="R39" s="19">
        <v>85.5</v>
      </c>
      <c r="S39" s="14"/>
      <c r="T39" s="14"/>
      <c r="U39" s="14"/>
      <c r="V39" s="14"/>
      <c r="W39" s="14"/>
      <c r="X39" s="14"/>
      <c r="Y39" s="14"/>
      <c r="Z39" s="74">
        <v>1.93</v>
      </c>
      <c r="AA39" s="98">
        <f t="shared" si="12"/>
        <v>5.1813471502590671</v>
      </c>
      <c r="AB39" s="20">
        <f t="shared" si="5"/>
        <v>14.818652849740932</v>
      </c>
      <c r="AC39" s="27" t="s">
        <v>218</v>
      </c>
      <c r="AD39" s="27">
        <v>0.8</v>
      </c>
      <c r="AE39" s="27">
        <v>9.6000000000000014</v>
      </c>
      <c r="AF39" s="67">
        <f t="shared" si="13"/>
        <v>38.637305699481871</v>
      </c>
      <c r="AG39" s="70">
        <f t="shared" si="8"/>
        <v>74.570000000000007</v>
      </c>
      <c r="AH39" s="77" t="s">
        <v>501</v>
      </c>
      <c r="AI39" s="27">
        <v>20200326</v>
      </c>
      <c r="AM39" s="178"/>
      <c r="AN39" s="178"/>
      <c r="AO39" s="26" t="s">
        <v>46</v>
      </c>
      <c r="AP39" s="175" t="s">
        <v>46</v>
      </c>
      <c r="AQ39" s="26" t="s">
        <v>46</v>
      </c>
      <c r="AR39" s="99" t="s">
        <v>504</v>
      </c>
      <c r="AS39" s="100">
        <v>0.74</v>
      </c>
      <c r="AT39" s="100">
        <f t="shared" si="9"/>
        <v>8.879999999999999</v>
      </c>
      <c r="AU39" s="67">
        <f t="shared" si="10"/>
        <v>43.818652849740936</v>
      </c>
      <c r="AV39" s="19">
        <f t="shared" si="11"/>
        <v>84.570000000000007</v>
      </c>
      <c r="AW39" s="14" t="s">
        <v>472</v>
      </c>
      <c r="AX39" s="14">
        <v>20200304</v>
      </c>
      <c r="AY39" s="100">
        <v>14.2</v>
      </c>
      <c r="AZ39" s="101">
        <v>3</v>
      </c>
      <c r="BA39" s="102">
        <v>1.22</v>
      </c>
    </row>
    <row r="40" spans="1:53" ht="15" thickBot="1" x14ac:dyDescent="0.25">
      <c r="A40" s="97">
        <v>43770</v>
      </c>
      <c r="B40" s="14">
        <v>1243413</v>
      </c>
      <c r="C40" s="181">
        <v>1243413</v>
      </c>
      <c r="D40" s="14" t="s">
        <v>94</v>
      </c>
      <c r="E40" s="14" t="s">
        <v>219</v>
      </c>
      <c r="F40" s="14">
        <v>57</v>
      </c>
      <c r="G40" s="14" t="s">
        <v>38</v>
      </c>
      <c r="H40" s="14" t="s">
        <v>220</v>
      </c>
      <c r="I40" s="35" t="s">
        <v>97</v>
      </c>
      <c r="J40" s="14" t="s">
        <v>221</v>
      </c>
      <c r="K40" s="14" t="s">
        <v>99</v>
      </c>
      <c r="L40" s="14">
        <v>4</v>
      </c>
      <c r="M40" s="14">
        <v>2.16</v>
      </c>
      <c r="N40" s="14">
        <v>58</v>
      </c>
      <c r="O40" s="17">
        <v>125.28</v>
      </c>
      <c r="P40" s="18">
        <v>30</v>
      </c>
      <c r="Q40" s="14">
        <v>10</v>
      </c>
      <c r="R40" s="17">
        <v>85.28</v>
      </c>
      <c r="S40" s="14"/>
      <c r="T40" s="14">
        <v>20191212</v>
      </c>
      <c r="U40" s="14"/>
      <c r="V40" s="14"/>
      <c r="W40" s="14"/>
      <c r="X40" s="14"/>
      <c r="Y40" s="14"/>
      <c r="Z40" s="74">
        <v>1.81</v>
      </c>
      <c r="AA40" s="98">
        <f t="shared" si="12"/>
        <v>5.5248618784530388</v>
      </c>
      <c r="AB40" s="20">
        <f t="shared" si="5"/>
        <v>14.475138121546962</v>
      </c>
      <c r="AC40" s="27" t="s">
        <v>222</v>
      </c>
      <c r="AD40" s="27">
        <v>1.1599999999999999</v>
      </c>
      <c r="AE40" s="27">
        <v>13.919999999999998</v>
      </c>
      <c r="AF40" s="67">
        <f t="shared" si="13"/>
        <v>27.431757724575405</v>
      </c>
      <c r="AG40" s="70">
        <f t="shared" si="8"/>
        <v>49.651481481481483</v>
      </c>
      <c r="AH40" s="77" t="s">
        <v>501</v>
      </c>
      <c r="AI40" s="27">
        <v>20200326</v>
      </c>
      <c r="AM40" s="178">
        <v>0</v>
      </c>
      <c r="AN40" s="178">
        <v>0</v>
      </c>
      <c r="AO40" s="26"/>
      <c r="AP40" s="175" t="s">
        <v>46</v>
      </c>
      <c r="AQ40" s="26" t="s">
        <v>471</v>
      </c>
      <c r="AR40" s="99" t="s">
        <v>505</v>
      </c>
      <c r="AS40" s="100">
        <v>0.96</v>
      </c>
      <c r="AT40" s="100">
        <f t="shared" si="9"/>
        <v>11.52</v>
      </c>
      <c r="AU40" s="67">
        <f t="shared" si="10"/>
        <v>32.956619603028443</v>
      </c>
      <c r="AV40" s="19">
        <f t="shared" si="11"/>
        <v>59.651481481481483</v>
      </c>
      <c r="AW40" s="14" t="s">
        <v>472</v>
      </c>
      <c r="AX40" s="14">
        <v>20200304</v>
      </c>
      <c r="AY40" s="100">
        <v>14</v>
      </c>
      <c r="AZ40" s="101">
        <v>4</v>
      </c>
      <c r="BA40" s="102">
        <v>1.45</v>
      </c>
    </row>
    <row r="41" spans="1:53" ht="15" thickBot="1" x14ac:dyDescent="0.25">
      <c r="A41" s="103">
        <v>43817</v>
      </c>
      <c r="B41" s="15">
        <v>1254474</v>
      </c>
      <c r="C41" s="15">
        <v>1254474</v>
      </c>
      <c r="D41" s="15" t="s">
        <v>94</v>
      </c>
      <c r="E41" s="15" t="s">
        <v>223</v>
      </c>
      <c r="F41" s="15">
        <v>49</v>
      </c>
      <c r="G41" s="15" t="s">
        <v>70</v>
      </c>
      <c r="H41" s="15" t="s">
        <v>224</v>
      </c>
      <c r="I41" s="35" t="s">
        <v>151</v>
      </c>
      <c r="J41" s="15" t="s">
        <v>224</v>
      </c>
      <c r="K41" s="14" t="s">
        <v>152</v>
      </c>
      <c r="L41" s="14">
        <v>3.5</v>
      </c>
      <c r="M41" s="14">
        <v>1.69</v>
      </c>
      <c r="N41" s="14">
        <v>50</v>
      </c>
      <c r="O41" s="17">
        <v>84.5</v>
      </c>
      <c r="P41" s="15"/>
      <c r="R41" s="19">
        <v>84.5</v>
      </c>
      <c r="S41" s="14"/>
      <c r="T41" s="14"/>
      <c r="U41" s="14"/>
      <c r="V41" s="14"/>
      <c r="W41" s="14"/>
      <c r="X41" s="14"/>
      <c r="Y41" s="14"/>
      <c r="Z41" s="74">
        <v>1.62</v>
      </c>
      <c r="AA41" s="98">
        <f t="shared" si="12"/>
        <v>6.1728395061728394</v>
      </c>
      <c r="AB41" s="20">
        <f t="shared" si="5"/>
        <v>13.827160493827162</v>
      </c>
      <c r="AC41" s="27" t="s">
        <v>225</v>
      </c>
      <c r="AD41" s="27">
        <v>1.01</v>
      </c>
      <c r="AE41" s="27">
        <v>12.120000000000001</v>
      </c>
      <c r="AF41" s="67">
        <f t="shared" si="13"/>
        <v>36.654320987654316</v>
      </c>
      <c r="AG41" s="70">
        <f t="shared" si="8"/>
        <v>59.379999999999995</v>
      </c>
      <c r="AH41" s="77" t="s">
        <v>501</v>
      </c>
      <c r="AI41" s="27">
        <v>20200326</v>
      </c>
      <c r="AM41" s="178"/>
      <c r="AN41" s="178"/>
      <c r="AO41" s="26" t="s">
        <v>46</v>
      </c>
      <c r="AP41" s="175" t="s">
        <v>46</v>
      </c>
      <c r="AQ41" s="26" t="s">
        <v>46</v>
      </c>
      <c r="AR41" s="99" t="s">
        <v>506</v>
      </c>
      <c r="AS41" s="100">
        <v>0.64</v>
      </c>
      <c r="AT41" s="100">
        <f t="shared" si="9"/>
        <v>7.68</v>
      </c>
      <c r="AU41" s="67">
        <f t="shared" si="10"/>
        <v>42.827160493827158</v>
      </c>
      <c r="AV41" s="19">
        <f t="shared" si="11"/>
        <v>69.38</v>
      </c>
      <c r="AW41" s="14" t="s">
        <v>472</v>
      </c>
      <c r="AX41" s="14">
        <v>20200304</v>
      </c>
      <c r="AY41" s="100">
        <v>15.5</v>
      </c>
      <c r="AZ41" s="101">
        <v>5</v>
      </c>
      <c r="BA41" s="102">
        <v>1.55</v>
      </c>
    </row>
    <row r="42" spans="1:53" ht="15" thickBot="1" x14ac:dyDescent="0.25">
      <c r="A42" s="97">
        <v>43488</v>
      </c>
      <c r="B42" s="14" t="s">
        <v>226</v>
      </c>
      <c r="C42" s="181">
        <v>1173652</v>
      </c>
      <c r="D42" s="14" t="s">
        <v>36</v>
      </c>
      <c r="E42" s="14" t="s">
        <v>227</v>
      </c>
      <c r="H42" s="14" t="s">
        <v>226</v>
      </c>
      <c r="I42" s="14" t="s">
        <v>82</v>
      </c>
      <c r="J42" s="14" t="s">
        <v>228</v>
      </c>
      <c r="K42" s="14" t="s">
        <v>51</v>
      </c>
      <c r="L42" s="14">
        <v>3</v>
      </c>
      <c r="M42" s="14">
        <v>2.78</v>
      </c>
      <c r="N42" s="14">
        <v>42</v>
      </c>
      <c r="O42" s="17">
        <v>116.76</v>
      </c>
      <c r="P42" s="15">
        <v>25</v>
      </c>
      <c r="Q42" s="14">
        <v>10</v>
      </c>
      <c r="R42" s="17">
        <v>81.760000000000005</v>
      </c>
      <c r="S42" s="14"/>
      <c r="T42" s="14"/>
      <c r="U42" s="14"/>
      <c r="V42" s="14">
        <v>35.799999999999997</v>
      </c>
      <c r="W42" s="14"/>
      <c r="X42" s="14"/>
      <c r="Y42" s="14"/>
      <c r="Z42" s="74">
        <v>2.1</v>
      </c>
      <c r="AA42" s="98">
        <f t="shared" si="12"/>
        <v>4.7619047619047619</v>
      </c>
      <c r="AB42" s="20">
        <f t="shared" si="5"/>
        <v>15.238095238095237</v>
      </c>
      <c r="AC42" s="27" t="s">
        <v>229</v>
      </c>
      <c r="AD42" s="27">
        <v>1.72</v>
      </c>
      <c r="AE42" s="27">
        <v>20.64</v>
      </c>
      <c r="AF42" s="67">
        <f t="shared" si="13"/>
        <v>18.886262418636516</v>
      </c>
      <c r="AG42" s="70">
        <f t="shared" si="8"/>
        <v>39.661151079136687</v>
      </c>
      <c r="AH42" s="77" t="s">
        <v>501</v>
      </c>
      <c r="AI42" s="27">
        <v>20200326</v>
      </c>
      <c r="AM42" s="178" t="s">
        <v>853</v>
      </c>
      <c r="AN42" s="178" t="s">
        <v>854</v>
      </c>
      <c r="AO42" s="26" t="s">
        <v>109</v>
      </c>
      <c r="AP42" s="175" t="s">
        <v>109</v>
      </c>
      <c r="AQ42" s="26" t="s">
        <v>46</v>
      </c>
      <c r="AR42" s="99" t="s">
        <v>507</v>
      </c>
      <c r="AS42" s="100">
        <v>1.5</v>
      </c>
      <c r="AT42" s="100">
        <f t="shared" si="9"/>
        <v>18</v>
      </c>
      <c r="AU42" s="67">
        <f t="shared" si="10"/>
        <v>23.648167180541279</v>
      </c>
      <c r="AV42" s="19">
        <f t="shared" si="11"/>
        <v>49.661151079136687</v>
      </c>
      <c r="AW42" s="14" t="s">
        <v>472</v>
      </c>
      <c r="AX42" s="14">
        <v>20200304</v>
      </c>
      <c r="AY42" s="100">
        <v>16.8</v>
      </c>
      <c r="AZ42" s="101">
        <v>6</v>
      </c>
      <c r="BA42" s="102">
        <v>1.61</v>
      </c>
    </row>
    <row r="43" spans="1:53" ht="15" thickBot="1" x14ac:dyDescent="0.25">
      <c r="A43" s="103">
        <v>43802</v>
      </c>
      <c r="B43" s="15">
        <v>1250772</v>
      </c>
      <c r="C43" s="15">
        <v>1250772</v>
      </c>
      <c r="D43" s="15" t="s">
        <v>94</v>
      </c>
      <c r="E43" s="15" t="s">
        <v>230</v>
      </c>
      <c r="F43" s="15">
        <v>52</v>
      </c>
      <c r="G43" s="15" t="s">
        <v>70</v>
      </c>
      <c r="H43" s="15" t="s">
        <v>231</v>
      </c>
      <c r="I43" s="35" t="s">
        <v>151</v>
      </c>
      <c r="J43" s="15" t="s">
        <v>231</v>
      </c>
      <c r="K43" s="14" t="s">
        <v>152</v>
      </c>
      <c r="L43" s="14">
        <v>3.4</v>
      </c>
      <c r="M43" s="14">
        <v>1.7</v>
      </c>
      <c r="N43" s="14">
        <v>48</v>
      </c>
      <c r="O43" s="17">
        <v>81.599999999999994</v>
      </c>
      <c r="P43" s="15"/>
      <c r="R43" s="19">
        <v>81.599999999999994</v>
      </c>
      <c r="S43" s="14"/>
      <c r="T43" s="14"/>
      <c r="U43" s="14"/>
      <c r="V43" s="14"/>
      <c r="W43" s="14"/>
      <c r="X43" s="14"/>
      <c r="Y43" s="14"/>
      <c r="Z43" s="74">
        <v>1.82</v>
      </c>
      <c r="AA43" s="98">
        <f t="shared" si="12"/>
        <v>5.4945054945054945</v>
      </c>
      <c r="AB43" s="20">
        <f t="shared" si="5"/>
        <v>14.505494505494505</v>
      </c>
      <c r="AC43" s="27" t="s">
        <v>232</v>
      </c>
      <c r="AD43" s="27">
        <v>1</v>
      </c>
      <c r="AE43" s="27">
        <v>12</v>
      </c>
      <c r="AF43" s="67">
        <f t="shared" si="13"/>
        <v>36.010989010989007</v>
      </c>
      <c r="AG43" s="70">
        <f t="shared" si="8"/>
        <v>65.539999999999992</v>
      </c>
      <c r="AH43" s="77" t="s">
        <v>501</v>
      </c>
      <c r="AI43" s="27">
        <v>20200326</v>
      </c>
      <c r="AM43" s="178"/>
      <c r="AN43" s="178"/>
      <c r="AO43" s="26" t="s">
        <v>46</v>
      </c>
      <c r="AP43" s="175" t="s">
        <v>46</v>
      </c>
      <c r="AQ43" s="26" t="s">
        <v>46</v>
      </c>
      <c r="AR43" s="99" t="s">
        <v>508</v>
      </c>
      <c r="AS43" s="100">
        <v>0.64</v>
      </c>
      <c r="AT43" s="100">
        <f t="shared" si="9"/>
        <v>7.68</v>
      </c>
      <c r="AU43" s="67">
        <f t="shared" si="10"/>
        <v>41.505494505494504</v>
      </c>
      <c r="AV43" s="19">
        <f t="shared" si="11"/>
        <v>75.540000000000006</v>
      </c>
      <c r="AW43" s="14" t="s">
        <v>472</v>
      </c>
      <c r="AX43" s="14">
        <v>20200304</v>
      </c>
      <c r="AY43" s="100">
        <v>14.2</v>
      </c>
      <c r="AZ43" s="101">
        <v>7</v>
      </c>
      <c r="BA43" s="102">
        <v>1.1299999999999999</v>
      </c>
    </row>
    <row r="44" spans="1:53" ht="15" thickBot="1" x14ac:dyDescent="0.25">
      <c r="A44" s="97">
        <v>43549</v>
      </c>
      <c r="B44" s="14" t="s">
        <v>233</v>
      </c>
      <c r="C44" s="181">
        <v>1189239</v>
      </c>
      <c r="D44" s="14" t="s">
        <v>36</v>
      </c>
      <c r="E44" s="14" t="s">
        <v>234</v>
      </c>
      <c r="H44" s="14" t="s">
        <v>233</v>
      </c>
      <c r="I44" s="14" t="s">
        <v>201</v>
      </c>
      <c r="J44" s="75" t="s">
        <v>235</v>
      </c>
      <c r="K44" s="14" t="s">
        <v>51</v>
      </c>
      <c r="L44" s="75">
        <v>2.8</v>
      </c>
      <c r="M44" s="14">
        <v>3.12</v>
      </c>
      <c r="N44" s="14">
        <v>42</v>
      </c>
      <c r="O44" s="17">
        <v>131</v>
      </c>
      <c r="P44" s="15">
        <v>40</v>
      </c>
      <c r="Q44" s="14">
        <v>10</v>
      </c>
      <c r="R44" s="17">
        <v>81</v>
      </c>
      <c r="S44" s="14" t="s">
        <v>129</v>
      </c>
      <c r="T44" s="28"/>
      <c r="U44" s="14"/>
      <c r="V44" s="14">
        <v>75.599999999999994</v>
      </c>
      <c r="W44" s="14"/>
      <c r="X44" s="14"/>
      <c r="Y44" s="14"/>
      <c r="Z44" s="74">
        <v>2.76</v>
      </c>
      <c r="AA44" s="190" t="s">
        <v>236</v>
      </c>
      <c r="AB44" s="191"/>
      <c r="AC44" s="27" t="s">
        <v>237</v>
      </c>
      <c r="AD44" s="27">
        <v>1.36</v>
      </c>
      <c r="AE44" s="27">
        <v>16.32</v>
      </c>
      <c r="AF44" s="104" t="s">
        <v>238</v>
      </c>
      <c r="AG44" s="104" t="s">
        <v>238</v>
      </c>
      <c r="AH44" s="77" t="s">
        <v>501</v>
      </c>
      <c r="AI44" s="27">
        <v>20200326</v>
      </c>
      <c r="AM44" s="178" t="s">
        <v>853</v>
      </c>
      <c r="AN44" s="178" t="s">
        <v>854</v>
      </c>
      <c r="AO44" s="26" t="s">
        <v>55</v>
      </c>
      <c r="AP44" s="175" t="s">
        <v>55</v>
      </c>
      <c r="AQ44" s="26" t="s">
        <v>46</v>
      </c>
      <c r="AR44" s="99" t="s">
        <v>509</v>
      </c>
      <c r="AS44" s="100">
        <v>2.38</v>
      </c>
      <c r="AT44" s="100">
        <f t="shared" si="9"/>
        <v>28.56</v>
      </c>
      <c r="AU44" s="67" t="e">
        <f t="shared" si="10"/>
        <v>#VALUE!</v>
      </c>
      <c r="AV44" s="19" t="e">
        <f t="shared" si="11"/>
        <v>#VALUE!</v>
      </c>
      <c r="AW44" s="14" t="s">
        <v>472</v>
      </c>
      <c r="AX44" s="14">
        <v>20200304</v>
      </c>
      <c r="AY44" s="100">
        <v>14</v>
      </c>
      <c r="AZ44" s="101">
        <v>8</v>
      </c>
      <c r="BA44" s="102">
        <v>1.53</v>
      </c>
    </row>
    <row r="45" spans="1:53" ht="15" thickBot="1" x14ac:dyDescent="0.25">
      <c r="A45" s="97">
        <v>43434</v>
      </c>
      <c r="B45" s="14" t="s">
        <v>239</v>
      </c>
      <c r="C45" s="181">
        <v>1163787</v>
      </c>
      <c r="D45" s="14" t="s">
        <v>36</v>
      </c>
      <c r="E45" s="14" t="s">
        <v>240</v>
      </c>
      <c r="H45" s="14" t="s">
        <v>239</v>
      </c>
      <c r="I45" s="14" t="s">
        <v>82</v>
      </c>
      <c r="J45" s="14" t="s">
        <v>241</v>
      </c>
      <c r="K45" s="14" t="s">
        <v>51</v>
      </c>
      <c r="L45" s="14">
        <v>3.5</v>
      </c>
      <c r="M45" s="14">
        <v>2.74</v>
      </c>
      <c r="N45" s="14">
        <v>42</v>
      </c>
      <c r="O45" s="17">
        <v>115.08</v>
      </c>
      <c r="P45" s="15">
        <v>24.7</v>
      </c>
      <c r="Q45" s="14">
        <v>10</v>
      </c>
      <c r="R45" s="17">
        <v>80.38</v>
      </c>
      <c r="S45" s="14"/>
      <c r="T45" s="14"/>
      <c r="U45" s="14"/>
      <c r="V45" s="14">
        <v>60.4</v>
      </c>
      <c r="W45" s="14"/>
      <c r="X45" s="14"/>
      <c r="Y45" s="14"/>
      <c r="Z45" s="74">
        <v>2.7</v>
      </c>
      <c r="AA45" s="98">
        <f t="shared" si="12"/>
        <v>3.7037037037037033</v>
      </c>
      <c r="AB45" s="20">
        <f t="shared" si="5"/>
        <v>16.296296296296298</v>
      </c>
      <c r="AC45" s="27" t="s">
        <v>242</v>
      </c>
      <c r="AD45" s="27">
        <v>1.75</v>
      </c>
      <c r="AE45" s="27">
        <v>21</v>
      </c>
      <c r="AF45" s="67">
        <f t="shared" si="13"/>
        <v>20.928359015950264</v>
      </c>
      <c r="AG45" s="70">
        <f t="shared" si="8"/>
        <v>56.506569343065713</v>
      </c>
      <c r="AH45" s="77" t="s">
        <v>501</v>
      </c>
      <c r="AI45" s="27">
        <v>20200326</v>
      </c>
      <c r="AM45" s="178" t="s">
        <v>860</v>
      </c>
      <c r="AN45" s="178" t="s">
        <v>854</v>
      </c>
      <c r="AO45" s="26" t="s">
        <v>55</v>
      </c>
      <c r="AP45" s="175" t="s">
        <v>55</v>
      </c>
      <c r="AQ45" s="26" t="s">
        <v>46</v>
      </c>
      <c r="AR45" s="99" t="s">
        <v>510</v>
      </c>
      <c r="AS45" s="100">
        <v>1.37</v>
      </c>
      <c r="AT45" s="100">
        <f t="shared" si="9"/>
        <v>16.440000000000001</v>
      </c>
      <c r="AU45" s="67">
        <f t="shared" si="10"/>
        <v>24.632062719653966</v>
      </c>
      <c r="AV45" s="19">
        <f t="shared" si="11"/>
        <v>66.506569343065706</v>
      </c>
      <c r="AW45" s="14" t="s">
        <v>472</v>
      </c>
      <c r="AX45" s="14">
        <v>20200304</v>
      </c>
      <c r="AY45" s="100">
        <v>10.1</v>
      </c>
      <c r="AZ45" s="101">
        <v>9</v>
      </c>
      <c r="BA45" s="102">
        <v>0.76800000000000002</v>
      </c>
    </row>
    <row r="46" spans="1:53" ht="15" thickBot="1" x14ac:dyDescent="0.25">
      <c r="A46" s="97">
        <v>43531</v>
      </c>
      <c r="B46" s="14" t="s">
        <v>243</v>
      </c>
      <c r="C46" s="181">
        <v>1184554</v>
      </c>
      <c r="D46" s="14" t="s">
        <v>36</v>
      </c>
      <c r="E46" s="14" t="s">
        <v>244</v>
      </c>
      <c r="H46" s="14" t="s">
        <v>243</v>
      </c>
      <c r="I46" s="14" t="s">
        <v>91</v>
      </c>
      <c r="J46" s="14" t="s">
        <v>245</v>
      </c>
      <c r="K46" s="14" t="s">
        <v>51</v>
      </c>
      <c r="L46" s="14">
        <v>3.5</v>
      </c>
      <c r="M46" s="14">
        <v>3.06</v>
      </c>
      <c r="N46" s="14">
        <v>42</v>
      </c>
      <c r="O46" s="17">
        <v>128.52000000000001</v>
      </c>
      <c r="P46" s="15">
        <v>40</v>
      </c>
      <c r="Q46" s="14">
        <v>10</v>
      </c>
      <c r="R46" s="17">
        <v>78.52</v>
      </c>
      <c r="S46" s="14"/>
      <c r="T46" s="28"/>
      <c r="U46" s="14"/>
      <c r="V46" s="14">
        <v>95</v>
      </c>
      <c r="W46" s="14"/>
      <c r="X46" s="14"/>
      <c r="Y46" s="14"/>
      <c r="Z46" s="74">
        <v>2.86</v>
      </c>
      <c r="AA46" s="98">
        <f t="shared" si="12"/>
        <v>3.4965034965034967</v>
      </c>
      <c r="AB46" s="20">
        <f t="shared" si="5"/>
        <v>16.503496503496503</v>
      </c>
      <c r="AC46" s="27" t="s">
        <v>246</v>
      </c>
      <c r="AD46" s="27">
        <v>1.67</v>
      </c>
      <c r="AE46" s="27">
        <v>20.04</v>
      </c>
      <c r="AF46" s="67">
        <f t="shared" si="13"/>
        <v>17.667123725947256</v>
      </c>
      <c r="AG46" s="70">
        <f t="shared" si="8"/>
        <v>50.527973856209151</v>
      </c>
      <c r="AH46" s="77" t="s">
        <v>501</v>
      </c>
      <c r="AI46" s="27">
        <v>20200326</v>
      </c>
      <c r="AM46" s="178" t="s">
        <v>853</v>
      </c>
      <c r="AN46" s="178" t="s">
        <v>854</v>
      </c>
      <c r="AO46" s="26" t="s">
        <v>55</v>
      </c>
      <c r="AP46" s="175" t="s">
        <v>55</v>
      </c>
      <c r="AQ46" s="26" t="s">
        <v>46</v>
      </c>
      <c r="AR46" s="99" t="s">
        <v>511</v>
      </c>
      <c r="AS46" s="100">
        <v>1.29</v>
      </c>
      <c r="AT46" s="100">
        <f t="shared" si="9"/>
        <v>15.48</v>
      </c>
      <c r="AU46" s="67">
        <f t="shared" si="10"/>
        <v>21.163627222450753</v>
      </c>
      <c r="AV46" s="19">
        <f t="shared" si="11"/>
        <v>60.527973856209151</v>
      </c>
      <c r="AW46" s="14" t="s">
        <v>472</v>
      </c>
      <c r="AX46" s="14">
        <v>20200304</v>
      </c>
      <c r="AY46" s="100">
        <v>13.8</v>
      </c>
      <c r="AZ46" s="101">
        <v>10</v>
      </c>
      <c r="BA46" s="102">
        <v>1.36</v>
      </c>
    </row>
    <row r="47" spans="1:53" ht="15" thickBot="1" x14ac:dyDescent="0.25">
      <c r="A47" s="97">
        <v>43459</v>
      </c>
      <c r="B47" s="14" t="s">
        <v>247</v>
      </c>
      <c r="C47" s="181">
        <v>1170782</v>
      </c>
      <c r="D47" s="14" t="s">
        <v>36</v>
      </c>
      <c r="E47" s="14" t="s">
        <v>248</v>
      </c>
      <c r="H47" s="14" t="s">
        <v>247</v>
      </c>
      <c r="I47" s="14" t="s">
        <v>82</v>
      </c>
      <c r="J47" s="14" t="s">
        <v>249</v>
      </c>
      <c r="K47" s="14" t="s">
        <v>51</v>
      </c>
      <c r="L47" s="14">
        <v>3.5</v>
      </c>
      <c r="M47" s="14">
        <v>2.56</v>
      </c>
      <c r="N47" s="14">
        <v>42</v>
      </c>
      <c r="O47" s="17">
        <v>107.52</v>
      </c>
      <c r="P47" s="15">
        <v>25.6</v>
      </c>
      <c r="Q47" s="14">
        <v>10</v>
      </c>
      <c r="R47" s="17">
        <v>71.92</v>
      </c>
      <c r="S47" s="14"/>
      <c r="T47" s="14"/>
      <c r="U47" s="14"/>
      <c r="V47" s="14">
        <v>40.799999999999997</v>
      </c>
      <c r="W47" s="14"/>
      <c r="X47" s="14"/>
      <c r="Y47" s="14"/>
      <c r="Z47" s="74">
        <v>2.02</v>
      </c>
      <c r="AA47" s="98">
        <f t="shared" si="12"/>
        <v>4.9504950495049505</v>
      </c>
      <c r="AB47" s="20">
        <f t="shared" si="5"/>
        <v>15.049504950495049</v>
      </c>
      <c r="AC47" s="27" t="s">
        <v>250</v>
      </c>
      <c r="AD47" s="27">
        <v>2.2799999999999998</v>
      </c>
      <c r="AE47" s="27">
        <v>27.36</v>
      </c>
      <c r="AF47" s="67">
        <f t="shared" si="13"/>
        <v>17.192759900990097</v>
      </c>
      <c r="AG47" s="70">
        <f t="shared" si="8"/>
        <v>34.729374999999997</v>
      </c>
      <c r="AH47" s="77" t="s">
        <v>501</v>
      </c>
      <c r="AI47" s="27">
        <v>20200326</v>
      </c>
      <c r="AM47" s="178" t="s">
        <v>853</v>
      </c>
      <c r="AN47" s="178" t="s">
        <v>857</v>
      </c>
      <c r="AO47" s="26" t="s">
        <v>55</v>
      </c>
      <c r="AP47" s="175" t="s">
        <v>55</v>
      </c>
      <c r="AQ47" s="26" t="s">
        <v>46</v>
      </c>
      <c r="AR47" s="99" t="s">
        <v>512</v>
      </c>
      <c r="AS47" s="100">
        <v>1.5</v>
      </c>
      <c r="AT47" s="100">
        <f t="shared" si="9"/>
        <v>18</v>
      </c>
      <c r="AU47" s="67">
        <f t="shared" si="10"/>
        <v>22.143254950495049</v>
      </c>
      <c r="AV47" s="19">
        <f t="shared" si="11"/>
        <v>44.729374999999997</v>
      </c>
      <c r="AW47" s="14" t="s">
        <v>472</v>
      </c>
      <c r="AX47" s="14">
        <v>20200304</v>
      </c>
      <c r="AY47" s="100">
        <v>16.899999999999999</v>
      </c>
      <c r="AZ47" s="101">
        <v>11</v>
      </c>
      <c r="BA47" s="102">
        <v>1.71</v>
      </c>
    </row>
    <row r="48" spans="1:53" ht="15" thickBot="1" x14ac:dyDescent="0.25">
      <c r="A48" s="97">
        <v>43634</v>
      </c>
      <c r="B48" s="14">
        <v>1210588</v>
      </c>
      <c r="C48" s="181">
        <v>1210588</v>
      </c>
      <c r="D48" s="14" t="s">
        <v>36</v>
      </c>
      <c r="E48" s="14" t="s">
        <v>251</v>
      </c>
      <c r="F48" s="14">
        <v>77</v>
      </c>
      <c r="G48" s="14" t="s">
        <v>70</v>
      </c>
      <c r="H48" s="14" t="s">
        <v>252</v>
      </c>
      <c r="I48" s="14" t="s">
        <v>59</v>
      </c>
      <c r="J48" s="14" t="s">
        <v>253</v>
      </c>
      <c r="K48" s="14" t="s">
        <v>51</v>
      </c>
      <c r="L48" s="14">
        <v>3.9</v>
      </c>
      <c r="M48" s="14">
        <v>3.36</v>
      </c>
      <c r="N48" s="14">
        <v>36</v>
      </c>
      <c r="O48" s="17">
        <v>120.96</v>
      </c>
      <c r="P48" s="18">
        <v>40</v>
      </c>
      <c r="Q48" s="14">
        <v>10</v>
      </c>
      <c r="R48" s="19">
        <v>70.959999999999994</v>
      </c>
      <c r="S48" s="14"/>
      <c r="T48" s="28"/>
      <c r="U48" s="14"/>
      <c r="V48" s="14">
        <v>118</v>
      </c>
      <c r="W48" s="14"/>
      <c r="X48" s="14"/>
      <c r="Y48" s="14"/>
      <c r="Z48" s="74">
        <v>2.5</v>
      </c>
      <c r="AA48" s="98">
        <f t="shared" si="12"/>
        <v>4</v>
      </c>
      <c r="AB48" s="20">
        <f t="shared" si="5"/>
        <v>16</v>
      </c>
      <c r="AC48" s="27" t="s">
        <v>254</v>
      </c>
      <c r="AD48" s="27">
        <v>2.06</v>
      </c>
      <c r="AE48" s="27">
        <v>24.72</v>
      </c>
      <c r="AF48" s="67">
        <f t="shared" si="13"/>
        <v>12.11904761904762</v>
      </c>
      <c r="AG48" s="70">
        <f t="shared" si="8"/>
        <v>30.297619047619051</v>
      </c>
      <c r="AH48" s="77" t="s">
        <v>501</v>
      </c>
      <c r="AI48" s="27">
        <v>20200326</v>
      </c>
      <c r="AM48" s="178" t="s">
        <v>860</v>
      </c>
      <c r="AN48" s="178" t="s">
        <v>854</v>
      </c>
      <c r="AO48" s="26" t="s">
        <v>255</v>
      </c>
      <c r="AP48" s="175" t="s">
        <v>255</v>
      </c>
      <c r="AQ48" s="26" t="s">
        <v>46</v>
      </c>
      <c r="AR48" s="99" t="s">
        <v>513</v>
      </c>
      <c r="AS48" s="100">
        <v>1.97</v>
      </c>
      <c r="AT48" s="100">
        <f t="shared" si="9"/>
        <v>23.64</v>
      </c>
      <c r="AU48" s="67">
        <f t="shared" si="10"/>
        <v>16.11904761904762</v>
      </c>
      <c r="AV48" s="19">
        <f t="shared" si="11"/>
        <v>40.297619047619051</v>
      </c>
      <c r="AW48" s="14" t="s">
        <v>472</v>
      </c>
      <c r="AX48" s="14">
        <v>20200304</v>
      </c>
      <c r="AY48" s="100">
        <v>12.4</v>
      </c>
      <c r="AZ48" s="101">
        <v>12</v>
      </c>
      <c r="BA48" s="102">
        <v>2.12</v>
      </c>
    </row>
    <row r="49" spans="1:53" ht="15" thickBot="1" x14ac:dyDescent="0.25">
      <c r="A49" s="105">
        <v>43669</v>
      </c>
      <c r="B49" s="31">
        <v>1217971</v>
      </c>
      <c r="C49" s="181">
        <v>1217971</v>
      </c>
      <c r="D49" s="31" t="s">
        <v>36</v>
      </c>
      <c r="E49" s="31" t="s">
        <v>256</v>
      </c>
      <c r="F49" s="31">
        <v>61</v>
      </c>
      <c r="G49" s="44" t="s">
        <v>70</v>
      </c>
      <c r="H49" s="31" t="s">
        <v>257</v>
      </c>
      <c r="I49" s="44" t="s">
        <v>72</v>
      </c>
      <c r="J49" s="31" t="s">
        <v>258</v>
      </c>
      <c r="K49" s="14" t="s">
        <v>42</v>
      </c>
      <c r="L49" s="14">
        <v>4.9000000000000004</v>
      </c>
      <c r="M49" s="14">
        <v>2.7</v>
      </c>
      <c r="N49" s="14">
        <v>43</v>
      </c>
      <c r="O49" s="30">
        <v>116.1</v>
      </c>
      <c r="P49" s="15">
        <v>40</v>
      </c>
      <c r="Q49" s="14">
        <v>10</v>
      </c>
      <c r="R49" s="19">
        <v>66.099999999999994</v>
      </c>
      <c r="S49" s="14"/>
      <c r="T49" s="14">
        <v>20191023</v>
      </c>
      <c r="U49" s="14"/>
      <c r="V49" s="14"/>
      <c r="W49" s="14"/>
      <c r="X49" s="14"/>
      <c r="Y49" s="14"/>
      <c r="Z49" s="74">
        <v>1.86</v>
      </c>
      <c r="AA49" s="98">
        <f t="shared" si="12"/>
        <v>5.376344086021505</v>
      </c>
      <c r="AB49" s="20">
        <f t="shared" si="5"/>
        <v>14.623655913978496</v>
      </c>
      <c r="AC49" s="27" t="s">
        <v>259</v>
      </c>
      <c r="AD49" s="27">
        <v>0.86</v>
      </c>
      <c r="AE49" s="27">
        <v>10.32</v>
      </c>
      <c r="AF49" s="67">
        <f t="shared" si="13"/>
        <v>12.728793309438476</v>
      </c>
      <c r="AG49" s="70">
        <f t="shared" si="8"/>
        <v>23.675555555555565</v>
      </c>
      <c r="AH49" s="77" t="s">
        <v>501</v>
      </c>
      <c r="AI49" s="27">
        <v>20200326</v>
      </c>
      <c r="AM49" s="178">
        <v>0</v>
      </c>
      <c r="AN49" s="178">
        <v>0</v>
      </c>
      <c r="AO49" s="26" t="s">
        <v>55</v>
      </c>
      <c r="AP49" s="175" t="s">
        <v>55</v>
      </c>
      <c r="AQ49" s="26" t="s">
        <v>46</v>
      </c>
      <c r="AR49" s="99" t="s">
        <v>514</v>
      </c>
      <c r="AS49" s="100">
        <v>0.78</v>
      </c>
      <c r="AT49" s="100">
        <f t="shared" si="9"/>
        <v>9.36</v>
      </c>
      <c r="AU49" s="67">
        <f t="shared" si="10"/>
        <v>18.10513739545998</v>
      </c>
      <c r="AV49" s="19">
        <f t="shared" si="11"/>
        <v>33.675555555555562</v>
      </c>
      <c r="AW49" s="14" t="s">
        <v>472</v>
      </c>
      <c r="AX49" s="14">
        <v>20200304</v>
      </c>
      <c r="AY49" s="100">
        <v>16.2</v>
      </c>
      <c r="AZ49" s="101">
        <v>13</v>
      </c>
      <c r="BA49" s="102">
        <v>1.55</v>
      </c>
    </row>
    <row r="50" spans="1:53" ht="15" thickBot="1" x14ac:dyDescent="0.25">
      <c r="A50" s="97">
        <v>43432</v>
      </c>
      <c r="B50" s="14" t="s">
        <v>260</v>
      </c>
      <c r="C50" s="181">
        <v>1163062</v>
      </c>
      <c r="D50" s="14" t="s">
        <v>36</v>
      </c>
      <c r="E50" s="14" t="s">
        <v>261</v>
      </c>
      <c r="H50" s="14" t="s">
        <v>260</v>
      </c>
      <c r="I50" s="14" t="s">
        <v>82</v>
      </c>
      <c r="J50" s="14" t="s">
        <v>262</v>
      </c>
      <c r="K50" s="14" t="s">
        <v>51</v>
      </c>
      <c r="L50" s="14">
        <v>2.5</v>
      </c>
      <c r="M50" s="14">
        <v>2.36</v>
      </c>
      <c r="N50" s="14">
        <v>42</v>
      </c>
      <c r="O50" s="17">
        <v>99.12</v>
      </c>
      <c r="P50" s="15">
        <v>26</v>
      </c>
      <c r="Q50" s="14">
        <v>10</v>
      </c>
      <c r="R50" s="17">
        <v>63.12</v>
      </c>
      <c r="S50" s="14"/>
      <c r="T50" s="14"/>
      <c r="U50" s="14"/>
      <c r="V50" s="14">
        <v>64.2</v>
      </c>
      <c r="W50" s="14"/>
      <c r="X50" s="14"/>
      <c r="Y50" s="14"/>
      <c r="Z50" s="74">
        <v>2.04</v>
      </c>
      <c r="AA50" s="98">
        <f t="shared" si="12"/>
        <v>4.9019607843137258</v>
      </c>
      <c r="AB50" s="20">
        <f t="shared" si="5"/>
        <v>15.098039215686274</v>
      </c>
      <c r="AC50" s="27" t="s">
        <v>263</v>
      </c>
      <c r="AD50" s="27">
        <v>1.69</v>
      </c>
      <c r="AE50" s="27">
        <v>20.28</v>
      </c>
      <c r="AF50" s="67">
        <f t="shared" si="13"/>
        <v>15.941841143236953</v>
      </c>
      <c r="AG50" s="70">
        <f t="shared" si="8"/>
        <v>32.521355932203384</v>
      </c>
      <c r="AH50" s="77" t="s">
        <v>501</v>
      </c>
      <c r="AI50" s="27">
        <v>20200326</v>
      </c>
      <c r="AM50" s="178" t="s">
        <v>855</v>
      </c>
      <c r="AN50" s="178" t="s">
        <v>856</v>
      </c>
      <c r="AO50" s="26" t="s">
        <v>264</v>
      </c>
      <c r="AP50" s="175" t="s">
        <v>55</v>
      </c>
      <c r="AQ50" s="26" t="s">
        <v>46</v>
      </c>
      <c r="AR50" s="99" t="s">
        <v>515</v>
      </c>
      <c r="AS50" s="100">
        <v>1.51</v>
      </c>
      <c r="AT50" s="100">
        <f t="shared" si="9"/>
        <v>18.12</v>
      </c>
      <c r="AU50" s="67">
        <f t="shared" si="10"/>
        <v>20.843801927550679</v>
      </c>
      <c r="AV50" s="19">
        <f t="shared" si="11"/>
        <v>42.521355932203384</v>
      </c>
      <c r="AW50" s="14" t="s">
        <v>472</v>
      </c>
      <c r="AX50" s="14">
        <v>20200304</v>
      </c>
      <c r="AY50" s="100">
        <v>14.8</v>
      </c>
      <c r="AZ50" s="101">
        <v>14</v>
      </c>
      <c r="BA50" s="102">
        <v>1.62</v>
      </c>
    </row>
    <row r="51" spans="1:53" ht="15" thickBot="1" x14ac:dyDescent="0.25">
      <c r="A51" s="97">
        <v>43535</v>
      </c>
      <c r="B51" s="14" t="s">
        <v>265</v>
      </c>
      <c r="C51" s="181">
        <v>1186174</v>
      </c>
      <c r="D51" s="14" t="s">
        <v>36</v>
      </c>
      <c r="E51" s="14" t="s">
        <v>266</v>
      </c>
      <c r="H51" s="14" t="s">
        <v>265</v>
      </c>
      <c r="I51" s="14" t="s">
        <v>49</v>
      </c>
      <c r="J51" s="14" t="s">
        <v>267</v>
      </c>
      <c r="K51" s="14" t="s">
        <v>51</v>
      </c>
      <c r="L51" s="14">
        <v>2.5</v>
      </c>
      <c r="M51" s="14">
        <v>2.66</v>
      </c>
      <c r="N51" s="14">
        <v>42</v>
      </c>
      <c r="O51" s="17">
        <v>111.72</v>
      </c>
      <c r="P51" s="15">
        <v>40</v>
      </c>
      <c r="Q51" s="14">
        <v>10</v>
      </c>
      <c r="R51" s="17">
        <v>61.72</v>
      </c>
      <c r="S51" s="14"/>
      <c r="T51" s="28"/>
      <c r="U51" s="14"/>
      <c r="V51" s="14">
        <v>15.2</v>
      </c>
      <c r="W51" s="14"/>
      <c r="X51" s="14"/>
      <c r="Y51" s="14"/>
      <c r="Z51" s="74">
        <v>2.56</v>
      </c>
      <c r="AA51" s="98">
        <f t="shared" si="12"/>
        <v>3.90625</v>
      </c>
      <c r="AB51" s="20">
        <f t="shared" si="5"/>
        <v>16.09375</v>
      </c>
      <c r="AC51" s="27" t="s">
        <v>268</v>
      </c>
      <c r="AD51" s="27">
        <v>1.49</v>
      </c>
      <c r="AE51" s="27">
        <v>17.88</v>
      </c>
      <c r="AF51" s="67">
        <f t="shared" si="13"/>
        <v>14.390507518796994</v>
      </c>
      <c r="AG51" s="70">
        <f t="shared" si="8"/>
        <v>36.839699248120304</v>
      </c>
      <c r="AH51" s="77" t="s">
        <v>501</v>
      </c>
      <c r="AI51" s="27">
        <v>20200326</v>
      </c>
      <c r="AM51" s="178" t="s">
        <v>853</v>
      </c>
      <c r="AN51" s="178" t="s">
        <v>854</v>
      </c>
      <c r="AO51" s="26" t="s">
        <v>55</v>
      </c>
      <c r="AP51" s="175" t="s">
        <v>55</v>
      </c>
      <c r="AQ51" s="26" t="s">
        <v>46</v>
      </c>
      <c r="AR51" s="99" t="s">
        <v>516</v>
      </c>
      <c r="AS51" s="100">
        <v>1.35</v>
      </c>
      <c r="AT51" s="100">
        <f t="shared" si="9"/>
        <v>16.200000000000003</v>
      </c>
      <c r="AU51" s="67">
        <f t="shared" si="10"/>
        <v>18.296757518796994</v>
      </c>
      <c r="AV51" s="19">
        <f t="shared" si="11"/>
        <v>46.839699248120304</v>
      </c>
      <c r="AW51" s="14" t="s">
        <v>472</v>
      </c>
      <c r="AX51" s="14">
        <v>20200304</v>
      </c>
      <c r="AY51" s="100">
        <v>15.3</v>
      </c>
      <c r="AZ51" s="101">
        <v>15</v>
      </c>
      <c r="BA51" s="102">
        <v>1.46</v>
      </c>
    </row>
    <row r="52" spans="1:53" ht="15" thickBot="1" x14ac:dyDescent="0.25">
      <c r="A52" s="97">
        <v>43747</v>
      </c>
      <c r="B52" s="14">
        <v>1237126</v>
      </c>
      <c r="C52" s="181">
        <v>1237126</v>
      </c>
      <c r="D52" s="14" t="s">
        <v>94</v>
      </c>
      <c r="E52" s="14" t="s">
        <v>269</v>
      </c>
      <c r="F52" s="14">
        <v>67</v>
      </c>
      <c r="G52" s="14" t="s">
        <v>38</v>
      </c>
      <c r="H52" s="14" t="s">
        <v>270</v>
      </c>
      <c r="I52" s="35" t="s">
        <v>97</v>
      </c>
      <c r="J52" s="14" t="s">
        <v>271</v>
      </c>
      <c r="K52" s="14" t="s">
        <v>99</v>
      </c>
      <c r="L52" s="14">
        <v>4</v>
      </c>
      <c r="M52" s="14">
        <v>1.69</v>
      </c>
      <c r="N52" s="14">
        <v>58</v>
      </c>
      <c r="O52" s="17">
        <v>98.02</v>
      </c>
      <c r="P52" s="18">
        <v>30</v>
      </c>
      <c r="Q52" s="14">
        <v>10</v>
      </c>
      <c r="R52" s="17">
        <v>58.02</v>
      </c>
      <c r="S52" s="14"/>
      <c r="T52" s="14"/>
      <c r="U52" s="14"/>
      <c r="V52" s="14"/>
      <c r="W52" s="14"/>
      <c r="X52" s="14"/>
      <c r="Y52" s="14"/>
      <c r="Z52" s="74">
        <v>1.39</v>
      </c>
      <c r="AA52" s="98">
        <f t="shared" si="12"/>
        <v>7.1942446043165473</v>
      </c>
      <c r="AB52" s="20">
        <f t="shared" si="5"/>
        <v>12.805755395683452</v>
      </c>
      <c r="AC52" s="27" t="s">
        <v>272</v>
      </c>
      <c r="AD52" s="27">
        <v>1.22</v>
      </c>
      <c r="AE52" s="27">
        <v>14.64</v>
      </c>
      <c r="AF52" s="67">
        <f t="shared" si="13"/>
        <v>18.942871738112466</v>
      </c>
      <c r="AG52" s="70">
        <f t="shared" si="8"/>
        <v>26.330591715976325</v>
      </c>
      <c r="AH52" s="77" t="s">
        <v>501</v>
      </c>
      <c r="AI52" s="27">
        <v>20200326</v>
      </c>
      <c r="AM52" s="178">
        <v>0</v>
      </c>
      <c r="AN52" s="178">
        <v>0</v>
      </c>
      <c r="AO52" s="26"/>
      <c r="AP52" s="175" t="s">
        <v>46</v>
      </c>
      <c r="AQ52" s="26" t="s">
        <v>471</v>
      </c>
      <c r="AR52" s="99" t="s">
        <v>517</v>
      </c>
      <c r="AS52" s="100">
        <v>1.21</v>
      </c>
      <c r="AT52" s="100">
        <f t="shared" si="9"/>
        <v>14.52</v>
      </c>
      <c r="AU52" s="67">
        <f t="shared" si="10"/>
        <v>26.137116342429014</v>
      </c>
      <c r="AV52" s="19">
        <f t="shared" si="11"/>
        <v>36.330591715976325</v>
      </c>
      <c r="AW52" s="14" t="s">
        <v>472</v>
      </c>
      <c r="AX52" s="14">
        <v>20200304</v>
      </c>
      <c r="AY52" s="100">
        <v>10.4</v>
      </c>
      <c r="AZ52" s="101">
        <v>16</v>
      </c>
      <c r="BA52" s="102">
        <v>1.54</v>
      </c>
    </row>
    <row r="53" spans="1:53" ht="15" thickBot="1" x14ac:dyDescent="0.25">
      <c r="A53" s="103">
        <v>43802</v>
      </c>
      <c r="B53" s="15">
        <v>1250777</v>
      </c>
      <c r="C53" s="15">
        <v>1250777</v>
      </c>
      <c r="D53" s="15" t="s">
        <v>94</v>
      </c>
      <c r="E53" s="15" t="s">
        <v>273</v>
      </c>
      <c r="F53" s="15">
        <v>55</v>
      </c>
      <c r="G53" s="15" t="s">
        <v>70</v>
      </c>
      <c r="H53" s="15" t="s">
        <v>274</v>
      </c>
      <c r="I53" s="35" t="s">
        <v>151</v>
      </c>
      <c r="J53" s="15" t="s">
        <v>274</v>
      </c>
      <c r="K53" s="14" t="s">
        <v>152</v>
      </c>
      <c r="L53" s="14">
        <v>3.8</v>
      </c>
      <c r="M53" s="14">
        <v>1.1499999999999999</v>
      </c>
      <c r="N53" s="14">
        <v>50</v>
      </c>
      <c r="O53" s="17">
        <v>57.5</v>
      </c>
      <c r="P53" s="15"/>
      <c r="R53" s="19">
        <v>57.5</v>
      </c>
      <c r="S53" s="14"/>
      <c r="T53" s="14"/>
      <c r="U53" s="14"/>
      <c r="V53" s="14"/>
      <c r="W53" s="14"/>
      <c r="X53" s="14"/>
      <c r="Y53" s="14"/>
      <c r="Z53" s="74">
        <v>1.32</v>
      </c>
      <c r="AA53" s="98">
        <f t="shared" si="12"/>
        <v>7.5757575757575752</v>
      </c>
      <c r="AB53" s="20">
        <f t="shared" si="5"/>
        <v>12.424242424242426</v>
      </c>
      <c r="AC53" s="27" t="s">
        <v>275</v>
      </c>
      <c r="AD53" s="27">
        <v>0.76</v>
      </c>
      <c r="AE53" s="27">
        <v>9.120000000000001</v>
      </c>
      <c r="AF53" s="67">
        <f t="shared" si="13"/>
        <v>33.848484848484844</v>
      </c>
      <c r="AG53" s="70">
        <f t="shared" si="8"/>
        <v>44.68</v>
      </c>
      <c r="AH53" s="77" t="s">
        <v>501</v>
      </c>
      <c r="AI53" s="27">
        <v>20200326</v>
      </c>
      <c r="AM53" s="178"/>
      <c r="AN53" s="178"/>
      <c r="AO53" s="26" t="s">
        <v>46</v>
      </c>
      <c r="AP53" s="175" t="s">
        <v>46</v>
      </c>
      <c r="AQ53" s="26" t="s">
        <v>46</v>
      </c>
      <c r="AR53" s="99" t="s">
        <v>518</v>
      </c>
      <c r="AS53" s="100">
        <v>0.6</v>
      </c>
      <c r="AT53" s="100">
        <f t="shared" si="9"/>
        <v>7.1999999999999993</v>
      </c>
      <c r="AU53" s="67">
        <f t="shared" si="10"/>
        <v>41.424242424242422</v>
      </c>
      <c r="AV53" s="19">
        <f t="shared" si="11"/>
        <v>54.68</v>
      </c>
      <c r="AW53" s="14" t="s">
        <v>472</v>
      </c>
      <c r="AX53" s="14">
        <v>20200304</v>
      </c>
      <c r="AY53" s="100">
        <v>8.6199999999999992</v>
      </c>
      <c r="AZ53" s="101">
        <v>17</v>
      </c>
      <c r="BA53" s="102">
        <v>0.61399999999999999</v>
      </c>
    </row>
    <row r="54" spans="1:53" ht="15" thickBot="1" x14ac:dyDescent="0.25">
      <c r="A54" s="97">
        <v>43609</v>
      </c>
      <c r="B54" s="14">
        <v>1202633</v>
      </c>
      <c r="C54" s="14">
        <v>1202633</v>
      </c>
      <c r="D54" s="14" t="s">
        <v>36</v>
      </c>
      <c r="E54" s="14" t="s">
        <v>276</v>
      </c>
      <c r="F54" s="14">
        <v>67</v>
      </c>
      <c r="G54" s="14" t="s">
        <v>70</v>
      </c>
      <c r="H54" s="14" t="s">
        <v>277</v>
      </c>
      <c r="I54" s="14" t="s">
        <v>59</v>
      </c>
      <c r="J54" s="14" t="s">
        <v>278</v>
      </c>
      <c r="K54" s="14" t="s">
        <v>51</v>
      </c>
      <c r="L54" s="14">
        <v>7.9</v>
      </c>
      <c r="M54" s="14">
        <v>2.82</v>
      </c>
      <c r="N54" s="14">
        <v>38</v>
      </c>
      <c r="O54" s="17">
        <v>107.16</v>
      </c>
      <c r="P54" s="18">
        <v>40</v>
      </c>
      <c r="Q54" s="14">
        <v>10</v>
      </c>
      <c r="R54" s="19">
        <v>57.16</v>
      </c>
      <c r="S54" s="14"/>
      <c r="T54" s="28"/>
      <c r="U54" s="14"/>
      <c r="V54" s="14">
        <v>86</v>
      </c>
      <c r="W54" s="14"/>
      <c r="X54" s="14"/>
      <c r="Y54" s="14"/>
      <c r="Z54" s="74">
        <v>2.46</v>
      </c>
      <c r="AA54" s="98">
        <f t="shared" si="12"/>
        <v>4.0650406504065044</v>
      </c>
      <c r="AB54" s="20">
        <f t="shared" si="5"/>
        <v>15.934959349593495</v>
      </c>
      <c r="AC54" s="27" t="s">
        <v>279</v>
      </c>
      <c r="AD54" s="27">
        <v>1.73</v>
      </c>
      <c r="AE54" s="27">
        <v>20.759999999999998</v>
      </c>
      <c r="AF54" s="67">
        <f t="shared" si="13"/>
        <v>11.13942224528628</v>
      </c>
      <c r="AG54" s="70">
        <f t="shared" si="8"/>
        <v>27.402978723404249</v>
      </c>
      <c r="AH54" s="77" t="s">
        <v>501</v>
      </c>
      <c r="AI54" s="27">
        <v>20200326</v>
      </c>
      <c r="AM54" s="178"/>
      <c r="AN54" s="178"/>
      <c r="AO54" s="26" t="s">
        <v>46</v>
      </c>
      <c r="AP54" s="175" t="s">
        <v>46</v>
      </c>
      <c r="AQ54" s="26" t="s">
        <v>63</v>
      </c>
      <c r="AR54" s="99" t="s">
        <v>519</v>
      </c>
      <c r="AS54" s="100">
        <v>1.35</v>
      </c>
      <c r="AT54" s="100">
        <f t="shared" si="9"/>
        <v>16.200000000000003</v>
      </c>
      <c r="AU54" s="67">
        <f t="shared" si="10"/>
        <v>15.204462895692785</v>
      </c>
      <c r="AV54" s="19">
        <f t="shared" si="11"/>
        <v>37.402978723404253</v>
      </c>
      <c r="AW54" s="14" t="s">
        <v>472</v>
      </c>
      <c r="AX54" s="14">
        <v>20200304</v>
      </c>
      <c r="AY54" s="100">
        <v>12.1</v>
      </c>
      <c r="AZ54" s="101">
        <v>18</v>
      </c>
      <c r="BA54" s="102">
        <v>1.21</v>
      </c>
    </row>
    <row r="55" spans="1:53" ht="15.75" customHeight="1" thickBot="1" x14ac:dyDescent="0.25">
      <c r="A55" s="97">
        <v>43668</v>
      </c>
      <c r="B55" s="14">
        <v>1218241</v>
      </c>
      <c r="C55" s="181">
        <v>1218241</v>
      </c>
      <c r="D55" s="14" t="s">
        <v>36</v>
      </c>
      <c r="E55" s="14" t="s">
        <v>280</v>
      </c>
      <c r="F55" s="14">
        <v>72</v>
      </c>
      <c r="G55" s="14" t="s">
        <v>70</v>
      </c>
      <c r="H55" s="106" t="s">
        <v>281</v>
      </c>
      <c r="I55" s="15" t="s">
        <v>66</v>
      </c>
      <c r="J55" s="29" t="s">
        <v>282</v>
      </c>
      <c r="K55" s="14" t="s">
        <v>51</v>
      </c>
      <c r="L55" s="14">
        <v>5.2</v>
      </c>
      <c r="M55" s="14">
        <v>2.96</v>
      </c>
      <c r="N55" s="14">
        <v>36</v>
      </c>
      <c r="O55" s="30">
        <v>106.56</v>
      </c>
      <c r="P55" s="15">
        <v>40</v>
      </c>
      <c r="Q55" s="14">
        <v>10</v>
      </c>
      <c r="R55" s="19">
        <v>56.56</v>
      </c>
      <c r="S55" s="14"/>
      <c r="T55" s="14">
        <v>20191023</v>
      </c>
      <c r="U55" s="14"/>
      <c r="V55" s="14"/>
      <c r="W55" s="14"/>
      <c r="X55" s="14"/>
      <c r="Y55" s="14"/>
      <c r="Z55" s="74">
        <v>2.42</v>
      </c>
      <c r="AA55" s="98">
        <f t="shared" si="12"/>
        <v>4.1322314049586781</v>
      </c>
      <c r="AB55" s="20">
        <f t="shared" si="5"/>
        <v>15.867768595041323</v>
      </c>
      <c r="AC55" s="27" t="s">
        <v>283</v>
      </c>
      <c r="AD55" s="27">
        <v>1.37</v>
      </c>
      <c r="AE55" s="27">
        <v>16.440000000000001</v>
      </c>
      <c r="AF55" s="67">
        <f t="shared" si="13"/>
        <v>9.8436452981907507</v>
      </c>
      <c r="AG55" s="70">
        <f t="shared" si="8"/>
        <v>23.821621621621617</v>
      </c>
      <c r="AH55" s="77" t="s">
        <v>501</v>
      </c>
      <c r="AI55" s="27">
        <v>20200326</v>
      </c>
      <c r="AM55" s="178" t="s">
        <v>859</v>
      </c>
      <c r="AN55" s="178">
        <v>0</v>
      </c>
      <c r="AO55" s="26" t="s">
        <v>55</v>
      </c>
      <c r="AP55" s="175" t="s">
        <v>55</v>
      </c>
      <c r="AQ55" s="26" t="s">
        <v>46</v>
      </c>
      <c r="AR55" s="99" t="s">
        <v>520</v>
      </c>
      <c r="AS55" s="100">
        <v>1.46</v>
      </c>
      <c r="AT55" s="100">
        <f t="shared" si="9"/>
        <v>17.52</v>
      </c>
      <c r="AU55" s="67">
        <f t="shared" si="10"/>
        <v>13.975876703149428</v>
      </c>
      <c r="AV55" s="19">
        <f t="shared" si="11"/>
        <v>33.821621621621617</v>
      </c>
      <c r="AW55" s="14" t="s">
        <v>472</v>
      </c>
      <c r="AX55" s="14">
        <v>20200304</v>
      </c>
      <c r="AY55" s="100">
        <v>9.56</v>
      </c>
      <c r="AZ55" s="101">
        <v>19</v>
      </c>
      <c r="BA55" s="102">
        <v>0.81399999999999995</v>
      </c>
    </row>
    <row r="56" spans="1:53" ht="15" thickBot="1" x14ac:dyDescent="0.25">
      <c r="A56" s="103">
        <v>43790</v>
      </c>
      <c r="B56" s="15">
        <v>1248004</v>
      </c>
      <c r="C56" s="15">
        <v>1248004</v>
      </c>
      <c r="D56" s="15" t="s">
        <v>94</v>
      </c>
      <c r="E56" s="15" t="s">
        <v>284</v>
      </c>
      <c r="F56" s="15">
        <v>68</v>
      </c>
      <c r="G56" s="15" t="s">
        <v>38</v>
      </c>
      <c r="H56" s="15" t="s">
        <v>285</v>
      </c>
      <c r="I56" s="35" t="s">
        <v>151</v>
      </c>
      <c r="J56" s="15" t="s">
        <v>285</v>
      </c>
      <c r="K56" s="14" t="s">
        <v>152</v>
      </c>
      <c r="L56" s="14">
        <v>4</v>
      </c>
      <c r="M56" s="14">
        <v>1.91</v>
      </c>
      <c r="N56" s="14">
        <v>50</v>
      </c>
      <c r="O56" s="17">
        <v>95.5</v>
      </c>
      <c r="P56" s="18">
        <v>40</v>
      </c>
      <c r="R56" s="19">
        <v>55.5</v>
      </c>
      <c r="S56" s="14"/>
      <c r="T56" s="14"/>
      <c r="U56" s="14"/>
      <c r="V56" s="14"/>
      <c r="W56" s="14"/>
      <c r="X56" s="14"/>
      <c r="Y56" s="14"/>
      <c r="Z56" s="74">
        <v>1.5</v>
      </c>
      <c r="AA56" s="98">
        <f t="shared" si="12"/>
        <v>6.666666666666667</v>
      </c>
      <c r="AB56" s="20">
        <f t="shared" si="5"/>
        <v>13.333333333333332</v>
      </c>
      <c r="AC56" s="27" t="s">
        <v>286</v>
      </c>
      <c r="AD56" s="27">
        <v>0.82</v>
      </c>
      <c r="AE56" s="27">
        <v>9.84</v>
      </c>
      <c r="AF56" s="67">
        <f t="shared" si="13"/>
        <v>14.724258289703311</v>
      </c>
      <c r="AG56" s="70">
        <f t="shared" si="8"/>
        <v>22.086387434554965</v>
      </c>
      <c r="AH56" s="77" t="s">
        <v>501</v>
      </c>
      <c r="AI56" s="27">
        <v>20200326</v>
      </c>
      <c r="AM56" s="178"/>
      <c r="AN56" s="178"/>
      <c r="AO56" s="26" t="s">
        <v>46</v>
      </c>
      <c r="AP56" s="175" t="s">
        <v>46</v>
      </c>
      <c r="AQ56" s="26" t="s">
        <v>46</v>
      </c>
      <c r="AR56" s="99" t="s">
        <v>521</v>
      </c>
      <c r="AS56" s="100">
        <v>0.74</v>
      </c>
      <c r="AT56" s="100">
        <f t="shared" si="9"/>
        <v>8.879999999999999</v>
      </c>
      <c r="AU56" s="67">
        <f t="shared" si="10"/>
        <v>21.390924956369979</v>
      </c>
      <c r="AV56" s="19">
        <f t="shared" si="11"/>
        <v>32.086387434554965</v>
      </c>
      <c r="AW56" s="14" t="s">
        <v>472</v>
      </c>
      <c r="AX56" s="14">
        <v>20200304</v>
      </c>
      <c r="AY56" s="100">
        <v>9.02</v>
      </c>
      <c r="AZ56" s="101">
        <v>20</v>
      </c>
      <c r="BA56" s="102">
        <v>0.81799999999999995</v>
      </c>
    </row>
    <row r="57" spans="1:53" ht="15" thickBot="1" x14ac:dyDescent="0.25">
      <c r="A57" s="13"/>
      <c r="B57" s="14" t="s">
        <v>287</v>
      </c>
      <c r="C57" s="181">
        <v>1193330</v>
      </c>
      <c r="D57" s="14" t="s">
        <v>36</v>
      </c>
      <c r="E57" s="14" t="s">
        <v>288</v>
      </c>
      <c r="H57" s="14" t="s">
        <v>287</v>
      </c>
      <c r="I57" s="14" t="s">
        <v>78</v>
      </c>
      <c r="J57" s="14" t="s">
        <v>289</v>
      </c>
      <c r="K57" s="14" t="s">
        <v>51</v>
      </c>
      <c r="L57" s="14">
        <v>2.2999999999999998</v>
      </c>
      <c r="M57" s="14">
        <v>2.46</v>
      </c>
      <c r="N57" s="14">
        <v>42</v>
      </c>
      <c r="O57" s="17">
        <v>103.3</v>
      </c>
      <c r="P57" s="15">
        <v>40</v>
      </c>
      <c r="Q57" s="14">
        <v>10</v>
      </c>
      <c r="R57" s="17">
        <v>53.3</v>
      </c>
      <c r="S57" s="14"/>
      <c r="T57" s="28"/>
      <c r="U57" s="14"/>
      <c r="V57" s="14">
        <v>60.4</v>
      </c>
      <c r="W57" s="14"/>
      <c r="X57" s="14"/>
      <c r="Y57" s="14"/>
      <c r="Z57" s="74">
        <v>2.06</v>
      </c>
      <c r="AA57" s="98">
        <f t="shared" si="12"/>
        <v>4.8543689320388346</v>
      </c>
      <c r="AB57" s="20">
        <f t="shared" si="5"/>
        <v>15.145631067961165</v>
      </c>
      <c r="AC57" s="27" t="s">
        <v>290</v>
      </c>
      <c r="AD57" s="27">
        <v>1.64</v>
      </c>
      <c r="AE57" s="27">
        <v>19.68</v>
      </c>
      <c r="AF57" s="67">
        <f t="shared" si="13"/>
        <v>10.966058883889808</v>
      </c>
      <c r="AG57" s="70">
        <f t="shared" si="8"/>
        <v>22.590081300813004</v>
      </c>
      <c r="AH57" s="77" t="s">
        <v>501</v>
      </c>
      <c r="AI57" s="27">
        <v>20200326</v>
      </c>
      <c r="AM57" s="178" t="s">
        <v>860</v>
      </c>
      <c r="AN57" s="178" t="s">
        <v>854</v>
      </c>
      <c r="AO57" s="26" t="s">
        <v>291</v>
      </c>
      <c r="AP57" s="175" t="s">
        <v>291</v>
      </c>
      <c r="AQ57" s="26" t="s">
        <v>46</v>
      </c>
      <c r="AR57" s="99" t="s">
        <v>522</v>
      </c>
      <c r="AS57" s="100">
        <v>1.6</v>
      </c>
      <c r="AT57" s="100">
        <f t="shared" si="9"/>
        <v>19.200000000000003</v>
      </c>
      <c r="AU57" s="67">
        <f t="shared" si="10"/>
        <v>15.820427815928642</v>
      </c>
      <c r="AV57" s="19">
        <f t="shared" si="11"/>
        <v>32.590081300813004</v>
      </c>
      <c r="AW57" s="14" t="s">
        <v>472</v>
      </c>
      <c r="AX57" s="14">
        <v>20200304</v>
      </c>
      <c r="AY57" s="100">
        <v>12.1</v>
      </c>
      <c r="AZ57" s="101">
        <v>21</v>
      </c>
      <c r="BA57" s="102">
        <v>0.93600000000000005</v>
      </c>
    </row>
    <row r="58" spans="1:53" ht="15" thickBot="1" x14ac:dyDescent="0.25">
      <c r="A58" s="107">
        <v>43812</v>
      </c>
      <c r="B58" s="80">
        <v>1253621</v>
      </c>
      <c r="C58" s="80">
        <v>1253621</v>
      </c>
      <c r="D58" s="80" t="s">
        <v>94</v>
      </c>
      <c r="E58" s="80" t="s">
        <v>292</v>
      </c>
      <c r="F58" s="80">
        <v>57</v>
      </c>
      <c r="G58" s="80" t="s">
        <v>70</v>
      </c>
      <c r="H58" s="80" t="s">
        <v>293</v>
      </c>
      <c r="I58" s="108" t="s">
        <v>151</v>
      </c>
      <c r="J58" s="80" t="s">
        <v>293</v>
      </c>
      <c r="K58" s="78" t="s">
        <v>152</v>
      </c>
      <c r="L58" s="78">
        <v>3.8</v>
      </c>
      <c r="M58" s="78">
        <v>1.05</v>
      </c>
      <c r="N58" s="78">
        <v>50</v>
      </c>
      <c r="O58" s="79">
        <v>52.5</v>
      </c>
      <c r="P58" s="80"/>
      <c r="Q58" s="78"/>
      <c r="R58" s="109">
        <v>52.5</v>
      </c>
      <c r="S58" s="78"/>
      <c r="T58" s="78"/>
      <c r="U58" s="78"/>
      <c r="V58" s="78"/>
      <c r="W58" s="78"/>
      <c r="X58" s="78"/>
      <c r="Y58" s="78"/>
      <c r="Z58" s="110">
        <v>1.23</v>
      </c>
      <c r="AA58" s="111">
        <f t="shared" si="12"/>
        <v>8.1300813008130088</v>
      </c>
      <c r="AB58" s="82">
        <f t="shared" si="5"/>
        <v>11.869918699186991</v>
      </c>
      <c r="AC58" s="27" t="s">
        <v>294</v>
      </c>
      <c r="AD58" s="27">
        <v>0.7</v>
      </c>
      <c r="AE58" s="27">
        <v>8.3999999999999986</v>
      </c>
      <c r="AF58" s="67">
        <f t="shared" si="13"/>
        <v>32.739837398373979</v>
      </c>
      <c r="AG58" s="70">
        <f t="shared" si="8"/>
        <v>40.269999999999996</v>
      </c>
      <c r="AH58" s="77" t="s">
        <v>501</v>
      </c>
      <c r="AI58" s="27">
        <v>20200326</v>
      </c>
      <c r="AM58" s="178"/>
      <c r="AN58" s="178"/>
      <c r="AO58" s="26" t="s">
        <v>46</v>
      </c>
      <c r="AP58" s="175" t="s">
        <v>46</v>
      </c>
      <c r="AQ58" s="26" t="s">
        <v>46</v>
      </c>
      <c r="AR58" s="112" t="s">
        <v>523</v>
      </c>
      <c r="AS58" s="113">
        <v>0.76</v>
      </c>
      <c r="AT58" s="113">
        <f t="shared" si="9"/>
        <v>9.120000000000001</v>
      </c>
      <c r="AU58" s="67">
        <f t="shared" si="10"/>
        <v>40.869918699186989</v>
      </c>
      <c r="AV58" s="109">
        <f t="shared" si="11"/>
        <v>50.269999999999996</v>
      </c>
      <c r="AW58" s="78" t="s">
        <v>472</v>
      </c>
      <c r="AX58" s="78">
        <v>20200304</v>
      </c>
      <c r="AY58" s="113">
        <v>10.4</v>
      </c>
      <c r="AZ58" s="114">
        <v>22</v>
      </c>
      <c r="BA58" s="115">
        <v>0.65200000000000002</v>
      </c>
    </row>
    <row r="59" spans="1:53" ht="15" thickBot="1" x14ac:dyDescent="0.25">
      <c r="A59" s="116"/>
      <c r="B59" s="117" t="s">
        <v>295</v>
      </c>
      <c r="C59" s="181">
        <v>1190997</v>
      </c>
      <c r="D59" s="118" t="s">
        <v>36</v>
      </c>
      <c r="E59" s="118" t="s">
        <v>296</v>
      </c>
      <c r="F59" s="118"/>
      <c r="G59" s="118"/>
      <c r="H59" s="118" t="s">
        <v>295</v>
      </c>
      <c r="I59" s="118" t="s">
        <v>78</v>
      </c>
      <c r="J59" s="119" t="s">
        <v>297</v>
      </c>
      <c r="K59" s="118" t="s">
        <v>51</v>
      </c>
      <c r="L59" s="119">
        <v>3.1</v>
      </c>
      <c r="M59" s="118">
        <v>2.44</v>
      </c>
      <c r="N59" s="118">
        <v>42</v>
      </c>
      <c r="O59" s="120">
        <v>102.5</v>
      </c>
      <c r="P59" s="121">
        <v>40</v>
      </c>
      <c r="Q59" s="118">
        <v>10</v>
      </c>
      <c r="R59" s="120">
        <v>52.5</v>
      </c>
      <c r="S59" s="88"/>
      <c r="T59" s="122"/>
      <c r="U59" s="88"/>
      <c r="V59" s="88">
        <v>40</v>
      </c>
      <c r="W59" s="88"/>
      <c r="X59" s="88"/>
      <c r="Y59" s="88"/>
      <c r="Z59" s="88">
        <v>2.4</v>
      </c>
      <c r="AA59" s="123">
        <v>4.1669999999999998</v>
      </c>
      <c r="AB59" s="87">
        <v>15.833</v>
      </c>
      <c r="AC59" s="88" t="s">
        <v>298</v>
      </c>
      <c r="AD59" s="88">
        <v>1.34</v>
      </c>
      <c r="AE59" s="88">
        <v>16.080000000000002</v>
      </c>
      <c r="AF59" s="89">
        <f>N59-P59/M59-Q59/M59-AA59-1-AA59</f>
        <v>12.174196721311477</v>
      </c>
      <c r="AG59" s="124">
        <f t="shared" si="8"/>
        <v>29.218072131147544</v>
      </c>
      <c r="AH59" s="88" t="s">
        <v>524</v>
      </c>
      <c r="AI59" s="88">
        <v>20200331</v>
      </c>
      <c r="AJ59" s="88"/>
      <c r="AK59" s="88"/>
      <c r="AL59" s="88"/>
      <c r="AM59" s="178" t="s">
        <v>858</v>
      </c>
      <c r="AN59" s="178" t="s">
        <v>854</v>
      </c>
      <c r="AO59" s="26" t="s">
        <v>55</v>
      </c>
      <c r="AP59" s="175" t="s">
        <v>55</v>
      </c>
      <c r="AQ59" s="26" t="s">
        <v>46</v>
      </c>
      <c r="AR59" s="88" t="s">
        <v>473</v>
      </c>
      <c r="AS59" s="88">
        <v>0.52</v>
      </c>
      <c r="AT59" s="125">
        <f t="shared" si="9"/>
        <v>6.24</v>
      </c>
      <c r="AU59" s="67">
        <f t="shared" si="10"/>
        <v>16.341196721311476</v>
      </c>
      <c r="AV59" s="89">
        <f t="shared" si="11"/>
        <v>39.218872131147542</v>
      </c>
      <c r="AW59" s="88" t="s">
        <v>54</v>
      </c>
      <c r="AX59" s="88">
        <v>20200317</v>
      </c>
      <c r="AY59" s="88">
        <v>16.399999999999999</v>
      </c>
      <c r="AZ59" s="88">
        <v>1</v>
      </c>
      <c r="BA59" s="126">
        <v>2.16</v>
      </c>
    </row>
    <row r="60" spans="1:53" ht="15" thickBot="1" x14ac:dyDescent="0.25">
      <c r="A60" s="71">
        <v>43643</v>
      </c>
      <c r="B60" s="127">
        <v>1212300</v>
      </c>
      <c r="C60" s="181">
        <v>1212300</v>
      </c>
      <c r="D60" s="14" t="s">
        <v>36</v>
      </c>
      <c r="E60" s="14" t="s">
        <v>300</v>
      </c>
      <c r="F60" s="14">
        <v>57</v>
      </c>
      <c r="G60" s="14" t="s">
        <v>70</v>
      </c>
      <c r="H60" s="15" t="s">
        <v>301</v>
      </c>
      <c r="I60" s="15" t="s">
        <v>302</v>
      </c>
      <c r="J60" s="15" t="s">
        <v>303</v>
      </c>
      <c r="K60" s="14" t="s">
        <v>51</v>
      </c>
      <c r="L60" s="15">
        <v>4.7</v>
      </c>
      <c r="M60" s="15">
        <v>2.84</v>
      </c>
      <c r="N60" s="15">
        <v>36</v>
      </c>
      <c r="O60" s="18">
        <v>102.24</v>
      </c>
      <c r="P60" s="18">
        <v>40</v>
      </c>
      <c r="Q60" s="14">
        <v>10</v>
      </c>
      <c r="R60" s="19">
        <v>52.24</v>
      </c>
      <c r="Z60" s="27">
        <v>1.81</v>
      </c>
      <c r="AA60" s="128">
        <v>5.5250000000000004</v>
      </c>
      <c r="AB60" s="129">
        <v>14.475</v>
      </c>
      <c r="AC60" s="27" t="s">
        <v>304</v>
      </c>
      <c r="AD60" s="27">
        <v>1</v>
      </c>
      <c r="AE60" s="27">
        <v>12</v>
      </c>
      <c r="AF60" s="23">
        <f t="shared" ref="AF60:AF61" si="14">N60-P60/M60-Q60/M60-AA60-1-AA60</f>
        <v>6.3443661971830991</v>
      </c>
      <c r="AG60" s="130">
        <f t="shared" si="8"/>
        <v>11.483302816901411</v>
      </c>
      <c r="AH60" s="88" t="s">
        <v>524</v>
      </c>
      <c r="AI60" s="88">
        <v>20200331</v>
      </c>
      <c r="AM60" s="178" t="s">
        <v>859</v>
      </c>
      <c r="AN60" s="178">
        <v>0</v>
      </c>
      <c r="AO60" s="26" t="s">
        <v>55</v>
      </c>
      <c r="AP60" s="175" t="s">
        <v>55</v>
      </c>
      <c r="AQ60" s="26" t="s">
        <v>46</v>
      </c>
      <c r="AR60" s="27" t="s">
        <v>474</v>
      </c>
      <c r="AS60" s="27">
        <v>0.42</v>
      </c>
      <c r="AT60" s="131">
        <f t="shared" si="9"/>
        <v>5.04</v>
      </c>
      <c r="AU60" s="67">
        <f t="shared" si="10"/>
        <v>11.869366197183099</v>
      </c>
      <c r="AV60" s="23">
        <f t="shared" si="11"/>
        <v>21.483552816901412</v>
      </c>
      <c r="AW60" s="88" t="s">
        <v>54</v>
      </c>
      <c r="AX60" s="88">
        <v>20200317</v>
      </c>
      <c r="AY60" s="88">
        <v>14.8</v>
      </c>
      <c r="AZ60" s="88">
        <v>2</v>
      </c>
      <c r="BA60" s="126">
        <v>1.47</v>
      </c>
    </row>
    <row r="61" spans="1:53" ht="15" thickBot="1" x14ac:dyDescent="0.25">
      <c r="A61" s="71">
        <v>43551</v>
      </c>
      <c r="B61" s="127" t="s">
        <v>305</v>
      </c>
      <c r="C61" s="181">
        <v>1189384</v>
      </c>
      <c r="D61" s="14" t="s">
        <v>36</v>
      </c>
      <c r="E61" s="14" t="s">
        <v>306</v>
      </c>
      <c r="H61" s="14" t="s">
        <v>305</v>
      </c>
      <c r="I61" s="14" t="s">
        <v>201</v>
      </c>
      <c r="J61" s="75" t="s">
        <v>307</v>
      </c>
      <c r="K61" s="14" t="s">
        <v>51</v>
      </c>
      <c r="L61" s="75">
        <v>3.2</v>
      </c>
      <c r="M61" s="14">
        <v>2.4</v>
      </c>
      <c r="N61" s="14">
        <v>42</v>
      </c>
      <c r="O61" s="17">
        <v>100.8</v>
      </c>
      <c r="P61" s="15">
        <v>40</v>
      </c>
      <c r="Q61" s="14">
        <v>10</v>
      </c>
      <c r="R61" s="17">
        <v>50.8</v>
      </c>
      <c r="T61" s="37"/>
      <c r="V61" s="27">
        <v>104</v>
      </c>
      <c r="Z61" s="27">
        <v>2.38</v>
      </c>
      <c r="AA61" s="128">
        <v>4.202</v>
      </c>
      <c r="AB61" s="129">
        <v>15.798</v>
      </c>
      <c r="AC61" s="27" t="s">
        <v>308</v>
      </c>
      <c r="AD61" s="27">
        <v>1.83</v>
      </c>
      <c r="AE61" s="27">
        <v>21.96</v>
      </c>
      <c r="AF61" s="23">
        <f t="shared" si="14"/>
        <v>11.762666666666666</v>
      </c>
      <c r="AG61" s="130">
        <f t="shared" si="8"/>
        <v>27.995146666666663</v>
      </c>
      <c r="AH61" s="88" t="s">
        <v>524</v>
      </c>
      <c r="AI61" s="88">
        <v>20200331</v>
      </c>
      <c r="AM61" s="178" t="s">
        <v>860</v>
      </c>
      <c r="AN61" s="178" t="s">
        <v>854</v>
      </c>
      <c r="AO61" s="26" t="s">
        <v>55</v>
      </c>
      <c r="AP61" s="175" t="s">
        <v>55</v>
      </c>
      <c r="AQ61" s="26" t="s">
        <v>46</v>
      </c>
      <c r="AR61" s="27" t="s">
        <v>475</v>
      </c>
      <c r="AS61" s="27">
        <v>1.3</v>
      </c>
      <c r="AT61" s="131">
        <f t="shared" si="9"/>
        <v>15.600000000000001</v>
      </c>
      <c r="AU61" s="67">
        <f t="shared" si="10"/>
        <v>15.964666666666666</v>
      </c>
      <c r="AV61" s="23">
        <f t="shared" si="11"/>
        <v>37.995906666666663</v>
      </c>
      <c r="AW61" s="88" t="s">
        <v>54</v>
      </c>
      <c r="AX61" s="88">
        <v>20200317</v>
      </c>
      <c r="AY61" s="88">
        <v>19.600000000000001</v>
      </c>
      <c r="AZ61" s="88">
        <v>3</v>
      </c>
      <c r="BA61" s="126">
        <v>1.61</v>
      </c>
    </row>
    <row r="62" spans="1:53" ht="15" thickBot="1" x14ac:dyDescent="0.25">
      <c r="A62" s="71">
        <v>43774</v>
      </c>
      <c r="B62" s="127">
        <v>1244055</v>
      </c>
      <c r="C62" s="127">
        <v>1244055</v>
      </c>
      <c r="D62" s="14" t="s">
        <v>94</v>
      </c>
      <c r="E62" s="14" t="s">
        <v>309</v>
      </c>
      <c r="F62" s="14">
        <v>54</v>
      </c>
      <c r="G62" s="14" t="s">
        <v>70</v>
      </c>
      <c r="H62" s="14" t="s">
        <v>310</v>
      </c>
      <c r="I62" s="35" t="s">
        <v>97</v>
      </c>
      <c r="J62" s="14" t="s">
        <v>311</v>
      </c>
      <c r="K62" s="14" t="s">
        <v>99</v>
      </c>
      <c r="L62" s="14">
        <v>4</v>
      </c>
      <c r="M62" s="14">
        <v>0.35399999999999998</v>
      </c>
      <c r="N62" s="14">
        <v>60</v>
      </c>
      <c r="O62" s="17">
        <v>21.24</v>
      </c>
      <c r="P62" s="18"/>
      <c r="Q62" s="14">
        <v>10</v>
      </c>
      <c r="R62" s="17">
        <v>50</v>
      </c>
      <c r="Z62" s="27">
        <v>0.38600000000000001</v>
      </c>
      <c r="AA62" s="132">
        <v>25.907</v>
      </c>
      <c r="AB62" s="133" t="s">
        <v>312</v>
      </c>
      <c r="AM62" s="178"/>
      <c r="AN62" s="178"/>
      <c r="AO62" s="26" t="s">
        <v>46</v>
      </c>
      <c r="AP62" s="175" t="s">
        <v>46</v>
      </c>
      <c r="AQ62" s="26" t="s">
        <v>56</v>
      </c>
      <c r="AR62" s="37" t="s">
        <v>525</v>
      </c>
      <c r="AS62" s="27" t="s">
        <v>44</v>
      </c>
      <c r="AT62" s="131" t="s">
        <v>44</v>
      </c>
      <c r="AU62" s="67">
        <f t="shared" si="10"/>
        <v>4.8444124293785293</v>
      </c>
      <c r="AV62" s="23">
        <f t="shared" si="11"/>
        <v>1.8699431977401124</v>
      </c>
      <c r="AW62" s="88" t="s">
        <v>54</v>
      </c>
      <c r="AX62" s="88">
        <v>20200317</v>
      </c>
      <c r="AY62" s="88">
        <v>16.5</v>
      </c>
      <c r="AZ62" s="88">
        <v>4</v>
      </c>
      <c r="BA62" s="126">
        <v>1.31</v>
      </c>
    </row>
    <row r="63" spans="1:53" ht="15.75" customHeight="1" thickBot="1" x14ac:dyDescent="0.25">
      <c r="A63" s="71">
        <v>43777</v>
      </c>
      <c r="B63" s="127">
        <v>1245018</v>
      </c>
      <c r="C63" s="127">
        <v>1245018</v>
      </c>
      <c r="D63" s="14" t="s">
        <v>94</v>
      </c>
      <c r="E63" s="14" t="s">
        <v>313</v>
      </c>
      <c r="F63" s="14">
        <v>72</v>
      </c>
      <c r="G63" s="14" t="s">
        <v>38</v>
      </c>
      <c r="H63" s="14" t="s">
        <v>314</v>
      </c>
      <c r="I63" s="35" t="s">
        <v>97</v>
      </c>
      <c r="J63" s="14" t="s">
        <v>315</v>
      </c>
      <c r="K63" s="14" t="s">
        <v>99</v>
      </c>
      <c r="L63" s="14">
        <v>3.7</v>
      </c>
      <c r="M63" s="14">
        <v>0.39400000000000002</v>
      </c>
      <c r="N63" s="14">
        <v>60</v>
      </c>
      <c r="O63" s="17">
        <v>23.64</v>
      </c>
      <c r="P63" s="18"/>
      <c r="Q63" s="14">
        <v>10</v>
      </c>
      <c r="R63" s="17">
        <v>50</v>
      </c>
      <c r="Z63" s="27">
        <v>0.36199999999999999</v>
      </c>
      <c r="AA63" s="132">
        <v>27.623999999999999</v>
      </c>
      <c r="AB63" s="133" t="s">
        <v>316</v>
      </c>
      <c r="AM63" s="178"/>
      <c r="AN63" s="178"/>
      <c r="AO63" s="26" t="s">
        <v>46</v>
      </c>
      <c r="AP63" s="175" t="s">
        <v>46</v>
      </c>
      <c r="AQ63" s="26" t="s">
        <v>56</v>
      </c>
      <c r="AR63" s="37" t="s">
        <v>526</v>
      </c>
      <c r="AS63" s="27">
        <v>0.44</v>
      </c>
      <c r="AT63" s="131">
        <f t="shared" si="9"/>
        <v>5.28</v>
      </c>
      <c r="AU63" s="67">
        <f t="shared" si="10"/>
        <v>5.9952893401015253</v>
      </c>
      <c r="AV63" s="23">
        <f t="shared" si="11"/>
        <v>2.1702947411167521</v>
      </c>
      <c r="AW63" s="88" t="s">
        <v>54</v>
      </c>
      <c r="AX63" s="88">
        <v>20200317</v>
      </c>
      <c r="AY63" s="88">
        <v>14.1</v>
      </c>
      <c r="AZ63" s="88">
        <v>5</v>
      </c>
      <c r="BA63" s="126">
        <v>1.02</v>
      </c>
    </row>
    <row r="64" spans="1:53" ht="15" thickBot="1" x14ac:dyDescent="0.25">
      <c r="A64" s="72">
        <v>43809</v>
      </c>
      <c r="B64" s="134">
        <v>1252823</v>
      </c>
      <c r="C64" s="134">
        <v>1252823</v>
      </c>
      <c r="D64" s="15" t="s">
        <v>94</v>
      </c>
      <c r="E64" s="15" t="s">
        <v>317</v>
      </c>
      <c r="F64" s="15">
        <v>47</v>
      </c>
      <c r="G64" s="15" t="s">
        <v>38</v>
      </c>
      <c r="H64" s="15" t="s">
        <v>318</v>
      </c>
      <c r="I64" s="35" t="s">
        <v>151</v>
      </c>
      <c r="J64" s="15" t="s">
        <v>318</v>
      </c>
      <c r="K64" s="14" t="s">
        <v>152</v>
      </c>
      <c r="L64" s="14">
        <v>3.9</v>
      </c>
      <c r="M64" s="14">
        <v>1.01</v>
      </c>
      <c r="N64" s="14">
        <v>49</v>
      </c>
      <c r="O64" s="17">
        <v>49.49</v>
      </c>
      <c r="P64" s="15"/>
      <c r="R64" s="19">
        <v>49.49</v>
      </c>
      <c r="Z64" s="27">
        <v>1.32</v>
      </c>
      <c r="AA64" s="128">
        <v>7.5759999999999996</v>
      </c>
      <c r="AB64" s="129">
        <v>12.423999999999999</v>
      </c>
      <c r="AC64" s="27" t="s">
        <v>319</v>
      </c>
      <c r="AD64" s="27">
        <v>0.64</v>
      </c>
      <c r="AE64" s="27">
        <v>7.68</v>
      </c>
      <c r="AF64" s="23">
        <f t="shared" ref="AF64:AF65" si="15">N64-P64/M64-Q64/M64-AA64-1-AA64</f>
        <v>32.847999999999999</v>
      </c>
      <c r="AG64" s="130">
        <f t="shared" ref="AG64:AG65" si="16">AF64*Z64</f>
        <v>43.359360000000002</v>
      </c>
      <c r="AH64" s="88" t="s">
        <v>524</v>
      </c>
      <c r="AI64" s="88">
        <v>20200331</v>
      </c>
      <c r="AM64" s="178"/>
      <c r="AN64" s="178"/>
      <c r="AO64" s="26" t="s">
        <v>46</v>
      </c>
      <c r="AP64" s="175" t="s">
        <v>46</v>
      </c>
      <c r="AQ64" s="26" t="s">
        <v>46</v>
      </c>
      <c r="AR64" s="27" t="s">
        <v>476</v>
      </c>
      <c r="AS64" s="27" t="s">
        <v>44</v>
      </c>
      <c r="AT64" s="131"/>
      <c r="AU64" s="67">
        <f t="shared" si="10"/>
        <v>40.423999999999999</v>
      </c>
      <c r="AV64" s="23">
        <f t="shared" si="11"/>
        <v>53.359680000000004</v>
      </c>
      <c r="AW64" s="88" t="s">
        <v>54</v>
      </c>
      <c r="AX64" s="88">
        <v>20200317</v>
      </c>
      <c r="AY64" s="88">
        <v>10.7</v>
      </c>
      <c r="AZ64" s="88">
        <v>6</v>
      </c>
      <c r="BA64" s="126">
        <v>0.52800000000000002</v>
      </c>
    </row>
    <row r="65" spans="1:53" ht="15.75" customHeight="1" thickBot="1" x14ac:dyDescent="0.25">
      <c r="A65" s="74"/>
      <c r="B65" s="135" t="s">
        <v>320</v>
      </c>
      <c r="C65" s="183">
        <v>1202563</v>
      </c>
      <c r="D65" s="14" t="s">
        <v>36</v>
      </c>
      <c r="E65" s="136" t="s">
        <v>321</v>
      </c>
      <c r="F65" s="136">
        <v>64</v>
      </c>
      <c r="G65" s="136" t="s">
        <v>70</v>
      </c>
      <c r="H65" s="137" t="s">
        <v>320</v>
      </c>
      <c r="I65" s="14" t="s">
        <v>78</v>
      </c>
      <c r="J65" s="14" t="s">
        <v>322</v>
      </c>
      <c r="K65" s="14" t="s">
        <v>51</v>
      </c>
      <c r="L65" s="14">
        <v>2.2999999999999998</v>
      </c>
      <c r="M65" s="14">
        <v>1.47</v>
      </c>
      <c r="N65" s="14">
        <v>50.4</v>
      </c>
      <c r="O65" s="17">
        <v>74.087999999999994</v>
      </c>
      <c r="P65" s="18">
        <v>15</v>
      </c>
      <c r="Q65" s="14">
        <v>10</v>
      </c>
      <c r="R65" s="17">
        <v>49.088000000000001</v>
      </c>
      <c r="T65" s="37"/>
      <c r="V65" s="27">
        <v>77.2</v>
      </c>
      <c r="Z65" s="27">
        <v>1.06</v>
      </c>
      <c r="AA65" s="128">
        <v>9.4339999999999993</v>
      </c>
      <c r="AB65" s="129">
        <v>10.566000000000001</v>
      </c>
      <c r="AC65" s="27" t="s">
        <v>323</v>
      </c>
      <c r="AD65" s="27">
        <v>1.06</v>
      </c>
      <c r="AE65" s="27">
        <v>12.72</v>
      </c>
      <c r="AF65" s="23">
        <f t="shared" si="15"/>
        <v>13.525197278911561</v>
      </c>
      <c r="AG65" s="130">
        <f t="shared" si="16"/>
        <v>14.336709115646256</v>
      </c>
      <c r="AH65" s="88" t="s">
        <v>524</v>
      </c>
      <c r="AI65" s="88">
        <v>20200331</v>
      </c>
      <c r="AM65" s="178"/>
      <c r="AN65" s="178"/>
      <c r="AO65" s="26" t="s">
        <v>46</v>
      </c>
      <c r="AP65" s="175" t="s">
        <v>46</v>
      </c>
      <c r="AQ65" s="26" t="s">
        <v>46</v>
      </c>
      <c r="AR65" s="27" t="s">
        <v>477</v>
      </c>
      <c r="AS65" s="27">
        <v>0.72</v>
      </c>
      <c r="AT65" s="131">
        <f t="shared" si="9"/>
        <v>8.64</v>
      </c>
      <c r="AU65" s="67">
        <f t="shared" si="10"/>
        <v>22.95919727891156</v>
      </c>
      <c r="AV65" s="23">
        <f t="shared" si="11"/>
        <v>24.336749115646256</v>
      </c>
      <c r="AW65" s="88" t="s">
        <v>54</v>
      </c>
      <c r="AX65" s="88">
        <v>20200317</v>
      </c>
      <c r="AY65" s="88">
        <v>10.199999999999999</v>
      </c>
      <c r="AZ65" s="88">
        <v>7</v>
      </c>
      <c r="BA65" s="126">
        <v>0.70399999999999996</v>
      </c>
    </row>
    <row r="66" spans="1:53" ht="15" thickBot="1" x14ac:dyDescent="0.25">
      <c r="A66" s="71">
        <v>43760</v>
      </c>
      <c r="B66" s="127">
        <v>1240707</v>
      </c>
      <c r="C66" s="189">
        <v>1240707</v>
      </c>
      <c r="D66" s="14" t="s">
        <v>94</v>
      </c>
      <c r="E66" s="14" t="s">
        <v>324</v>
      </c>
      <c r="F66" s="14">
        <v>43</v>
      </c>
      <c r="G66" s="14" t="s">
        <v>38</v>
      </c>
      <c r="H66" s="14" t="s">
        <v>325</v>
      </c>
      <c r="I66" s="35" t="s">
        <v>97</v>
      </c>
      <c r="J66" s="14" t="s">
        <v>326</v>
      </c>
      <c r="K66" s="14" t="s">
        <v>99</v>
      </c>
      <c r="L66" s="14">
        <v>4</v>
      </c>
      <c r="M66" s="14">
        <v>0.38200000000000001</v>
      </c>
      <c r="N66" s="14">
        <v>59</v>
      </c>
      <c r="O66" s="17">
        <v>22.538</v>
      </c>
      <c r="P66" s="18"/>
      <c r="Q66" s="14">
        <v>10</v>
      </c>
      <c r="R66" s="17">
        <v>49</v>
      </c>
      <c r="Z66" s="27">
        <v>0.33600000000000002</v>
      </c>
      <c r="AA66" s="132">
        <v>29.762</v>
      </c>
      <c r="AB66" s="133" t="s">
        <v>327</v>
      </c>
      <c r="AM66" s="178"/>
      <c r="AN66" s="178"/>
      <c r="AO66" s="26" t="s">
        <v>46</v>
      </c>
      <c r="AP66" s="175" t="s">
        <v>46</v>
      </c>
      <c r="AQ66" s="26" t="s">
        <v>865</v>
      </c>
      <c r="AR66" s="37" t="s">
        <v>527</v>
      </c>
      <c r="AS66" s="27">
        <v>0.36</v>
      </c>
      <c r="AT66" s="131">
        <f t="shared" si="9"/>
        <v>4.32</v>
      </c>
      <c r="AU66" s="67">
        <f t="shared" si="10"/>
        <v>2.0599895287958105</v>
      </c>
      <c r="AV66" s="23">
        <f t="shared" si="11"/>
        <v>0.69215648167539234</v>
      </c>
      <c r="AW66" s="88" t="s">
        <v>54</v>
      </c>
      <c r="AX66" s="88">
        <v>20200317</v>
      </c>
      <c r="AY66" s="88">
        <v>9.94</v>
      </c>
      <c r="AZ66" s="88">
        <v>8</v>
      </c>
      <c r="BA66" s="126">
        <v>0.68799999999999994</v>
      </c>
    </row>
    <row r="67" spans="1:53" ht="15" thickBot="1" x14ac:dyDescent="0.25">
      <c r="A67" s="71">
        <v>43769</v>
      </c>
      <c r="B67" s="127">
        <v>633336</v>
      </c>
      <c r="C67" s="189">
        <v>633336</v>
      </c>
      <c r="D67" s="14" t="s">
        <v>94</v>
      </c>
      <c r="E67" s="14" t="s">
        <v>328</v>
      </c>
      <c r="F67" s="14">
        <v>70</v>
      </c>
      <c r="G67" s="14" t="s">
        <v>70</v>
      </c>
      <c r="H67" s="14" t="s">
        <v>329</v>
      </c>
      <c r="I67" s="35" t="s">
        <v>97</v>
      </c>
      <c r="J67" s="14" t="s">
        <v>330</v>
      </c>
      <c r="K67" s="14" t="s">
        <v>99</v>
      </c>
      <c r="L67" s="14">
        <v>4</v>
      </c>
      <c r="M67" s="14">
        <v>0.372</v>
      </c>
      <c r="N67" s="14">
        <v>59</v>
      </c>
      <c r="O67" s="17">
        <v>21.948</v>
      </c>
      <c r="P67" s="18"/>
      <c r="Q67" s="14">
        <v>10</v>
      </c>
      <c r="R67" s="17">
        <v>49</v>
      </c>
      <c r="Z67" s="27">
        <v>0.53800000000000003</v>
      </c>
      <c r="AA67" s="128">
        <v>18.587</v>
      </c>
      <c r="AB67" s="129">
        <v>1.413</v>
      </c>
      <c r="AM67" s="178"/>
      <c r="AN67" s="178"/>
      <c r="AO67" s="26" t="s">
        <v>46</v>
      </c>
      <c r="AP67" s="175" t="s">
        <v>46</v>
      </c>
      <c r="AQ67" s="26" t="s">
        <v>528</v>
      </c>
      <c r="AR67" s="27" t="s">
        <v>529</v>
      </c>
      <c r="AS67" s="27" t="s">
        <v>44</v>
      </c>
      <c r="AT67" s="131"/>
      <c r="AU67" s="67">
        <f t="shared" si="10"/>
        <v>12.531279569892472</v>
      </c>
      <c r="AV67" s="23">
        <f t="shared" si="11"/>
        <v>6.7418284086021503</v>
      </c>
      <c r="AW67" s="88" t="s">
        <v>54</v>
      </c>
      <c r="AX67" s="88">
        <v>20200317</v>
      </c>
      <c r="AY67" s="88">
        <v>18</v>
      </c>
      <c r="AZ67" s="88">
        <v>17</v>
      </c>
      <c r="BA67" s="126">
        <v>2.12</v>
      </c>
    </row>
    <row r="68" spans="1:53" ht="15" thickBot="1" x14ac:dyDescent="0.25">
      <c r="A68" s="69">
        <v>43671</v>
      </c>
      <c r="B68" s="138">
        <v>1219797</v>
      </c>
      <c r="C68" s="181">
        <v>1219797</v>
      </c>
      <c r="D68" s="31" t="s">
        <v>36</v>
      </c>
      <c r="E68" s="31" t="s">
        <v>331</v>
      </c>
      <c r="F68" s="31">
        <v>57</v>
      </c>
      <c r="G68" s="44" t="s">
        <v>70</v>
      </c>
      <c r="H68" s="31" t="s">
        <v>332</v>
      </c>
      <c r="I68" s="44" t="s">
        <v>72</v>
      </c>
      <c r="J68" s="31" t="s">
        <v>333</v>
      </c>
      <c r="K68" s="14" t="s">
        <v>42</v>
      </c>
      <c r="L68" s="14">
        <v>4</v>
      </c>
      <c r="M68" s="14">
        <v>2.2799999999999998</v>
      </c>
      <c r="N68" s="14">
        <v>43</v>
      </c>
      <c r="O68" s="30">
        <v>98.04</v>
      </c>
      <c r="P68" s="49">
        <v>40</v>
      </c>
      <c r="Q68" s="14">
        <v>10</v>
      </c>
      <c r="R68" s="17">
        <v>48.04</v>
      </c>
      <c r="T68" s="27">
        <v>20191023</v>
      </c>
      <c r="Z68" s="27">
        <v>1.74</v>
      </c>
      <c r="AA68" s="128">
        <v>5.7469999999999999</v>
      </c>
      <c r="AB68" s="129">
        <v>14.253</v>
      </c>
      <c r="AC68" s="27" t="s">
        <v>334</v>
      </c>
      <c r="AD68" s="27">
        <v>0.78</v>
      </c>
      <c r="AE68" s="27">
        <v>9.36</v>
      </c>
      <c r="AF68" s="23">
        <f t="shared" ref="AF68" si="17">N68-P68/M68-Q68/M68-AA68-1-AA68</f>
        <v>8.5761754385964899</v>
      </c>
      <c r="AG68" s="130">
        <f t="shared" ref="AG68" si="18">AF68*Z68</f>
        <v>14.922545263157893</v>
      </c>
      <c r="AH68" s="88" t="s">
        <v>524</v>
      </c>
      <c r="AI68" s="88">
        <v>20200331</v>
      </c>
      <c r="AM68" s="178" t="s">
        <v>858</v>
      </c>
      <c r="AN68" s="178" t="s">
        <v>857</v>
      </c>
      <c r="AO68" s="26" t="s">
        <v>55</v>
      </c>
      <c r="AP68" s="175" t="s">
        <v>55</v>
      </c>
      <c r="AQ68" s="26" t="s">
        <v>46</v>
      </c>
      <c r="AR68" s="27" t="s">
        <v>478</v>
      </c>
      <c r="AS68" s="27">
        <v>0.34</v>
      </c>
      <c r="AT68" s="131">
        <f t="shared" si="9"/>
        <v>4.08</v>
      </c>
      <c r="AU68" s="67">
        <f t="shared" si="10"/>
        <v>14.32317543859649</v>
      </c>
      <c r="AV68" s="23">
        <f t="shared" si="11"/>
        <v>24.922325263157891</v>
      </c>
      <c r="AW68" s="88" t="s">
        <v>54</v>
      </c>
      <c r="AX68" s="88">
        <v>20200317</v>
      </c>
      <c r="AY68" s="88">
        <v>16.399999999999999</v>
      </c>
      <c r="AZ68" s="88">
        <v>18</v>
      </c>
      <c r="BA68" s="126">
        <v>2.2200000000000002</v>
      </c>
    </row>
    <row r="69" spans="1:53" ht="15" thickBot="1" x14ac:dyDescent="0.25">
      <c r="A69" s="71">
        <v>43760</v>
      </c>
      <c r="B69" s="127">
        <v>1240573</v>
      </c>
      <c r="C69" s="181">
        <v>1240573</v>
      </c>
      <c r="D69" s="14" t="s">
        <v>94</v>
      </c>
      <c r="E69" s="14" t="s">
        <v>335</v>
      </c>
      <c r="F69" s="14">
        <v>52</v>
      </c>
      <c r="G69" s="14" t="s">
        <v>38</v>
      </c>
      <c r="H69" s="14" t="s">
        <v>336</v>
      </c>
      <c r="I69" s="35" t="s">
        <v>97</v>
      </c>
      <c r="J69" s="14" t="s">
        <v>337</v>
      </c>
      <c r="K69" s="14" t="s">
        <v>99</v>
      </c>
      <c r="L69" s="14">
        <v>3.1</v>
      </c>
      <c r="M69" s="14">
        <v>0.39800000000000002</v>
      </c>
      <c r="N69" s="14">
        <v>58</v>
      </c>
      <c r="O69" s="17">
        <v>23.084</v>
      </c>
      <c r="P69" s="18"/>
      <c r="Q69" s="14">
        <v>10</v>
      </c>
      <c r="R69" s="17">
        <v>48</v>
      </c>
      <c r="Z69" s="27">
        <v>0.47</v>
      </c>
      <c r="AA69" s="132">
        <v>21.277000000000001</v>
      </c>
      <c r="AB69" s="133" t="s">
        <v>338</v>
      </c>
      <c r="AM69" s="178">
        <v>0</v>
      </c>
      <c r="AN69" s="178">
        <v>0</v>
      </c>
      <c r="AO69" s="26"/>
      <c r="AP69" s="175" t="s">
        <v>46</v>
      </c>
      <c r="AQ69" s="26" t="s">
        <v>471</v>
      </c>
      <c r="AR69" s="37" t="s">
        <v>530</v>
      </c>
      <c r="AS69" s="27">
        <v>0.38</v>
      </c>
      <c r="AT69" s="131">
        <f t="shared" si="9"/>
        <v>4.5600000000000005</v>
      </c>
      <c r="AU69" s="67">
        <f t="shared" si="10"/>
        <v>10.597371859296487</v>
      </c>
      <c r="AV69" s="23">
        <f t="shared" si="11"/>
        <v>4.9807647738693488</v>
      </c>
      <c r="AW69" s="88" t="s">
        <v>54</v>
      </c>
      <c r="AX69" s="88">
        <v>20200317</v>
      </c>
      <c r="AY69" s="88">
        <v>18.2</v>
      </c>
      <c r="AZ69" s="88">
        <v>19</v>
      </c>
      <c r="BA69" s="126">
        <v>1.45</v>
      </c>
    </row>
    <row r="70" spans="1:53" ht="15" thickBot="1" x14ac:dyDescent="0.25">
      <c r="A70" s="71">
        <v>43767</v>
      </c>
      <c r="B70" s="127">
        <v>1242325</v>
      </c>
      <c r="C70" s="189">
        <v>1242325</v>
      </c>
      <c r="D70" s="14" t="s">
        <v>94</v>
      </c>
      <c r="E70" s="14" t="s">
        <v>339</v>
      </c>
      <c r="F70" s="14">
        <v>47</v>
      </c>
      <c r="G70" s="14" t="s">
        <v>38</v>
      </c>
      <c r="H70" s="14" t="s">
        <v>340</v>
      </c>
      <c r="I70" s="35" t="s">
        <v>97</v>
      </c>
      <c r="J70" s="14" t="s">
        <v>341</v>
      </c>
      <c r="K70" s="14" t="s">
        <v>99</v>
      </c>
      <c r="L70" s="14">
        <v>4</v>
      </c>
      <c r="M70" s="14">
        <v>0.35599999999999998</v>
      </c>
      <c r="N70" s="14">
        <v>58</v>
      </c>
      <c r="O70" s="17">
        <v>20.648</v>
      </c>
      <c r="P70" s="18"/>
      <c r="Q70" s="14">
        <v>10</v>
      </c>
      <c r="R70" s="17">
        <v>48</v>
      </c>
      <c r="Z70" s="27">
        <v>0.4</v>
      </c>
      <c r="AA70" s="132">
        <v>25</v>
      </c>
      <c r="AB70" s="133" t="s">
        <v>342</v>
      </c>
      <c r="AM70" s="178"/>
      <c r="AN70" s="178"/>
      <c r="AO70" s="26" t="s">
        <v>46</v>
      </c>
      <c r="AP70" s="175" t="s">
        <v>46</v>
      </c>
      <c r="AQ70" s="26" t="s">
        <v>531</v>
      </c>
      <c r="AR70" s="37" t="s">
        <v>532</v>
      </c>
      <c r="AS70" s="27">
        <v>0.34</v>
      </c>
      <c r="AT70" s="131">
        <f t="shared" si="9"/>
        <v>4.08</v>
      </c>
      <c r="AU70" s="67">
        <f t="shared" si="10"/>
        <v>3.9101123595505598</v>
      </c>
      <c r="AV70" s="23">
        <f t="shared" si="11"/>
        <v>1.564044943820224</v>
      </c>
      <c r="AW70" s="88" t="s">
        <v>54</v>
      </c>
      <c r="AX70" s="88">
        <v>20200317</v>
      </c>
      <c r="AY70" s="88">
        <v>17.7</v>
      </c>
      <c r="AZ70" s="88">
        <v>20</v>
      </c>
      <c r="BA70" s="126">
        <v>1.57</v>
      </c>
    </row>
    <row r="71" spans="1:53" ht="15.75" customHeight="1" thickBot="1" x14ac:dyDescent="0.25">
      <c r="A71" s="71">
        <v>43770</v>
      </c>
      <c r="B71" s="127">
        <v>1243379</v>
      </c>
      <c r="C71" s="181">
        <v>1243379</v>
      </c>
      <c r="D71" s="14" t="s">
        <v>94</v>
      </c>
      <c r="E71" s="14" t="s">
        <v>343</v>
      </c>
      <c r="F71" s="14">
        <v>57</v>
      </c>
      <c r="G71" s="14" t="s">
        <v>70</v>
      </c>
      <c r="H71" s="14" t="s">
        <v>344</v>
      </c>
      <c r="I71" s="35" t="s">
        <v>97</v>
      </c>
      <c r="J71" s="14" t="s">
        <v>345</v>
      </c>
      <c r="K71" s="14" t="s">
        <v>99</v>
      </c>
      <c r="L71" s="14">
        <v>4</v>
      </c>
      <c r="M71" s="14">
        <v>0.41599999999999998</v>
      </c>
      <c r="N71" s="14">
        <v>58</v>
      </c>
      <c r="O71" s="17">
        <v>24.128</v>
      </c>
      <c r="P71" s="18"/>
      <c r="Q71" s="14">
        <v>10</v>
      </c>
      <c r="R71" s="17">
        <v>48</v>
      </c>
      <c r="Z71" s="27">
        <v>0.43</v>
      </c>
      <c r="AA71" s="132">
        <v>23.256</v>
      </c>
      <c r="AB71" s="133" t="s">
        <v>346</v>
      </c>
      <c r="AM71" s="178" t="s">
        <v>853</v>
      </c>
      <c r="AN71" s="178" t="s">
        <v>857</v>
      </c>
      <c r="AO71" s="26" t="s">
        <v>55</v>
      </c>
      <c r="AP71" s="175" t="s">
        <v>55</v>
      </c>
      <c r="AQ71" s="26" t="s">
        <v>471</v>
      </c>
      <c r="AR71" s="37" t="s">
        <v>533</v>
      </c>
      <c r="AS71" s="27">
        <v>0.32</v>
      </c>
      <c r="AT71" s="131">
        <f t="shared" si="9"/>
        <v>3.84</v>
      </c>
      <c r="AU71" s="67">
        <f t="shared" si="10"/>
        <v>9.7055384615384597</v>
      </c>
      <c r="AV71" s="23">
        <f t="shared" si="11"/>
        <v>4.1733815384615376</v>
      </c>
      <c r="AW71" s="88" t="s">
        <v>54</v>
      </c>
      <c r="AX71" s="88">
        <v>20200317</v>
      </c>
      <c r="AY71" s="88">
        <v>13.3</v>
      </c>
      <c r="AZ71" s="88">
        <v>21</v>
      </c>
      <c r="BA71" s="126">
        <v>1.06</v>
      </c>
    </row>
    <row r="72" spans="1:53" ht="15" thickBot="1" x14ac:dyDescent="0.25">
      <c r="A72" s="71">
        <v>43777</v>
      </c>
      <c r="B72" s="127">
        <v>1245099</v>
      </c>
      <c r="C72" s="127">
        <v>1245099</v>
      </c>
      <c r="D72" s="14" t="s">
        <v>94</v>
      </c>
      <c r="E72" s="14" t="s">
        <v>347</v>
      </c>
      <c r="F72" s="14">
        <v>76</v>
      </c>
      <c r="G72" s="14" t="s">
        <v>70</v>
      </c>
      <c r="H72" s="14" t="s">
        <v>348</v>
      </c>
      <c r="I72" s="35" t="s">
        <v>97</v>
      </c>
      <c r="J72" s="14" t="s">
        <v>349</v>
      </c>
      <c r="K72" s="14" t="s">
        <v>99</v>
      </c>
      <c r="L72" s="14">
        <v>3.8</v>
      </c>
      <c r="M72" s="14">
        <v>0.39200000000000002</v>
      </c>
      <c r="N72" s="14">
        <v>58</v>
      </c>
      <c r="O72" s="17">
        <v>22.736000000000001</v>
      </c>
      <c r="P72" s="18"/>
      <c r="Q72" s="14">
        <v>10</v>
      </c>
      <c r="R72" s="17">
        <v>48</v>
      </c>
      <c r="Z72" s="27">
        <v>0.308</v>
      </c>
      <c r="AA72" s="132">
        <v>32.468000000000004</v>
      </c>
      <c r="AB72" s="133" t="s">
        <v>350</v>
      </c>
      <c r="AM72" s="178"/>
      <c r="AN72" s="178"/>
      <c r="AO72" s="26" t="s">
        <v>46</v>
      </c>
      <c r="AP72" s="175" t="s">
        <v>46</v>
      </c>
      <c r="AQ72" s="26" t="s">
        <v>56</v>
      </c>
      <c r="AR72" s="37" t="s">
        <v>534</v>
      </c>
      <c r="AS72" s="27">
        <v>0.24</v>
      </c>
      <c r="AT72" s="131">
        <f t="shared" si="9"/>
        <v>2.88</v>
      </c>
      <c r="AU72" s="89" t="s">
        <v>238</v>
      </c>
      <c r="AV72" s="89" t="s">
        <v>238</v>
      </c>
      <c r="AW72" s="88" t="s">
        <v>54</v>
      </c>
      <c r="AX72" s="88">
        <v>20200317</v>
      </c>
      <c r="AY72" s="88">
        <v>10.4</v>
      </c>
      <c r="AZ72" s="88">
        <v>22</v>
      </c>
      <c r="BA72" s="126">
        <v>0.746</v>
      </c>
    </row>
    <row r="73" spans="1:53" ht="15" thickBot="1" x14ac:dyDescent="0.25">
      <c r="A73" s="71">
        <v>43545</v>
      </c>
      <c r="B73" s="127" t="s">
        <v>351</v>
      </c>
      <c r="C73" s="181">
        <v>1188391</v>
      </c>
      <c r="D73" s="14" t="s">
        <v>36</v>
      </c>
      <c r="E73" s="14" t="s">
        <v>352</v>
      </c>
      <c r="H73" s="14" t="s">
        <v>351</v>
      </c>
      <c r="I73" s="14" t="s">
        <v>201</v>
      </c>
      <c r="J73" s="75" t="s">
        <v>353</v>
      </c>
      <c r="K73" s="14" t="s">
        <v>51</v>
      </c>
      <c r="L73" s="75">
        <v>2.4</v>
      </c>
      <c r="M73" s="14">
        <v>2.3199999999999998</v>
      </c>
      <c r="N73" s="14">
        <v>42</v>
      </c>
      <c r="O73" s="17">
        <v>97.4</v>
      </c>
      <c r="P73" s="15">
        <v>40</v>
      </c>
      <c r="Q73" s="14">
        <v>10</v>
      </c>
      <c r="R73" s="17">
        <v>47.4</v>
      </c>
      <c r="T73" s="37"/>
      <c r="V73" s="27">
        <v>7.86</v>
      </c>
      <c r="Z73" s="27">
        <v>1.92</v>
      </c>
      <c r="AA73" s="128">
        <v>5.2080000000000002</v>
      </c>
      <c r="AB73" s="129">
        <v>14.792</v>
      </c>
      <c r="AC73" s="27" t="s">
        <v>354</v>
      </c>
      <c r="AD73" s="27">
        <v>2.8</v>
      </c>
      <c r="AE73" s="27">
        <v>33.599999999999994</v>
      </c>
      <c r="AF73" s="23">
        <f t="shared" ref="AF73:AF75" si="19">N73-P73/M73-Q73/M73-AA73-1-AA73</f>
        <v>9.032275862068964</v>
      </c>
      <c r="AG73" s="130">
        <f t="shared" ref="AG73:AG75" si="20">AF73*Z73</f>
        <v>17.341969655172409</v>
      </c>
      <c r="AH73" s="88" t="s">
        <v>524</v>
      </c>
      <c r="AI73" s="88">
        <v>20200331</v>
      </c>
      <c r="AM73" s="178" t="s">
        <v>861</v>
      </c>
      <c r="AN73" s="178" t="s">
        <v>856</v>
      </c>
      <c r="AO73" s="26" t="s">
        <v>55</v>
      </c>
      <c r="AP73" s="175" t="s">
        <v>55</v>
      </c>
      <c r="AQ73" s="26" t="s">
        <v>46</v>
      </c>
      <c r="AR73" s="27" t="s">
        <v>479</v>
      </c>
      <c r="AS73" s="27">
        <v>1.64</v>
      </c>
      <c r="AT73" s="131">
        <f t="shared" si="9"/>
        <v>19.68</v>
      </c>
      <c r="AU73" s="67">
        <f t="shared" ref="AU73:AU83" si="21">N73-P73/M73-Q73/M73-AA73-1</f>
        <v>14.240275862068964</v>
      </c>
      <c r="AV73" s="23">
        <f t="shared" ref="AV73:AV83" si="22">AU73*Z73</f>
        <v>27.341329655172409</v>
      </c>
      <c r="AW73" s="88" t="s">
        <v>54</v>
      </c>
      <c r="AX73" s="88">
        <v>20200317</v>
      </c>
      <c r="AY73" s="88">
        <v>9.4</v>
      </c>
      <c r="AZ73" s="88">
        <v>23</v>
      </c>
      <c r="BA73" s="126">
        <v>0.93200000000000005</v>
      </c>
    </row>
    <row r="74" spans="1:53" ht="15" thickBot="1" x14ac:dyDescent="0.25">
      <c r="A74" s="71">
        <v>43441</v>
      </c>
      <c r="B74" s="127" t="s">
        <v>355</v>
      </c>
      <c r="C74" s="181">
        <v>1166711</v>
      </c>
      <c r="D74" s="14" t="s">
        <v>36</v>
      </c>
      <c r="E74" s="14" t="s">
        <v>356</v>
      </c>
      <c r="H74" s="14" t="s">
        <v>355</v>
      </c>
      <c r="I74" s="14" t="s">
        <v>82</v>
      </c>
      <c r="J74" s="14" t="s">
        <v>357</v>
      </c>
      <c r="K74" s="14" t="s">
        <v>51</v>
      </c>
      <c r="L74" s="14">
        <v>3.8</v>
      </c>
      <c r="M74" s="14">
        <v>1.97</v>
      </c>
      <c r="N74" s="14">
        <v>42</v>
      </c>
      <c r="O74" s="17">
        <v>82.74</v>
      </c>
      <c r="P74" s="15">
        <v>25.6</v>
      </c>
      <c r="Q74" s="14">
        <v>10</v>
      </c>
      <c r="R74" s="17">
        <v>47.14</v>
      </c>
      <c r="T74" s="27" t="s">
        <v>52</v>
      </c>
      <c r="Z74" s="27">
        <v>1.88</v>
      </c>
      <c r="AA74" s="128">
        <v>5.319</v>
      </c>
      <c r="AB74" s="129">
        <v>14.680999999999999</v>
      </c>
      <c r="AC74" s="27" t="s">
        <v>358</v>
      </c>
      <c r="AD74" s="27">
        <v>1.55</v>
      </c>
      <c r="AE74" s="27">
        <v>18.600000000000001</v>
      </c>
      <c r="AF74" s="23">
        <f t="shared" si="19"/>
        <v>12.290934010152284</v>
      </c>
      <c r="AG74" s="130">
        <f t="shared" si="20"/>
        <v>23.106955939086294</v>
      </c>
      <c r="AH74" s="88" t="s">
        <v>524</v>
      </c>
      <c r="AI74" s="88">
        <v>20200331</v>
      </c>
      <c r="AM74" s="178" t="s">
        <v>853</v>
      </c>
      <c r="AN74" s="178" t="s">
        <v>854</v>
      </c>
      <c r="AO74" s="26" t="s">
        <v>55</v>
      </c>
      <c r="AP74" s="175" t="s">
        <v>55</v>
      </c>
      <c r="AQ74" s="26" t="s">
        <v>46</v>
      </c>
      <c r="AR74" s="27" t="s">
        <v>480</v>
      </c>
      <c r="AS74" s="27">
        <v>0.96</v>
      </c>
      <c r="AT74" s="131">
        <f t="shared" si="9"/>
        <v>11.52</v>
      </c>
      <c r="AU74" s="67">
        <f t="shared" si="21"/>
        <v>17.609934010152283</v>
      </c>
      <c r="AV74" s="23">
        <f t="shared" si="22"/>
        <v>33.106675939086294</v>
      </c>
      <c r="AW74" s="88" t="s">
        <v>54</v>
      </c>
      <c r="AX74" s="88">
        <v>20200317</v>
      </c>
      <c r="AY74" s="88">
        <v>11.3</v>
      </c>
      <c r="AZ74" s="88">
        <v>24</v>
      </c>
      <c r="BA74" s="126">
        <v>0.88200000000000001</v>
      </c>
    </row>
    <row r="75" spans="1:53" ht="15" thickBot="1" x14ac:dyDescent="0.25">
      <c r="A75" s="71">
        <v>43433</v>
      </c>
      <c r="B75" s="127" t="s">
        <v>359</v>
      </c>
      <c r="C75" s="181">
        <v>1164217</v>
      </c>
      <c r="D75" s="14" t="s">
        <v>36</v>
      </c>
      <c r="E75" s="14" t="s">
        <v>360</v>
      </c>
      <c r="H75" s="14" t="s">
        <v>359</v>
      </c>
      <c r="I75" s="14" t="s">
        <v>82</v>
      </c>
      <c r="J75" s="14" t="s">
        <v>361</v>
      </c>
      <c r="K75" s="14" t="s">
        <v>51</v>
      </c>
      <c r="L75" s="14">
        <v>3.5</v>
      </c>
      <c r="M75" s="14">
        <v>1.96</v>
      </c>
      <c r="N75" s="14">
        <v>42</v>
      </c>
      <c r="O75" s="17">
        <v>82.32</v>
      </c>
      <c r="P75" s="15">
        <v>25.5</v>
      </c>
      <c r="Q75" s="14">
        <v>10</v>
      </c>
      <c r="R75" s="17">
        <v>46.82</v>
      </c>
      <c r="V75" s="27">
        <v>73.2</v>
      </c>
      <c r="Z75" s="27">
        <v>1.7</v>
      </c>
      <c r="AA75" s="128">
        <v>5.8819999999999997</v>
      </c>
      <c r="AB75" s="129">
        <v>14.118</v>
      </c>
      <c r="AC75" s="27" t="s">
        <v>362</v>
      </c>
      <c r="AD75" s="27">
        <v>1.27</v>
      </c>
      <c r="AE75" s="27">
        <v>15.24</v>
      </c>
      <c r="AF75" s="23">
        <f t="shared" si="19"/>
        <v>11.123755102040823</v>
      </c>
      <c r="AG75" s="130">
        <f t="shared" si="20"/>
        <v>18.910383673469397</v>
      </c>
      <c r="AH75" s="88" t="s">
        <v>524</v>
      </c>
      <c r="AI75" s="88">
        <v>20200331</v>
      </c>
      <c r="AM75" s="178" t="s">
        <v>853</v>
      </c>
      <c r="AN75" s="178" t="s">
        <v>854</v>
      </c>
      <c r="AO75" s="26" t="s">
        <v>55</v>
      </c>
      <c r="AP75" s="175" t="s">
        <v>55</v>
      </c>
      <c r="AQ75" s="26" t="s">
        <v>46</v>
      </c>
      <c r="AR75" s="27" t="s">
        <v>481</v>
      </c>
      <c r="AS75" s="27">
        <v>0.76</v>
      </c>
      <c r="AT75" s="131">
        <f t="shared" si="9"/>
        <v>9.120000000000001</v>
      </c>
      <c r="AU75" s="67">
        <f t="shared" si="21"/>
        <v>17.005755102040823</v>
      </c>
      <c r="AV75" s="23">
        <f t="shared" si="22"/>
        <v>28.909783673469398</v>
      </c>
      <c r="AW75" s="88" t="s">
        <v>54</v>
      </c>
      <c r="AX75" s="88">
        <v>20200317</v>
      </c>
      <c r="AY75" s="88">
        <v>21</v>
      </c>
      <c r="AZ75" s="88">
        <v>1</v>
      </c>
      <c r="BA75" s="126">
        <v>2.78</v>
      </c>
    </row>
    <row r="76" spans="1:53" ht="15" thickBot="1" x14ac:dyDescent="0.25">
      <c r="A76" s="71">
        <v>43767</v>
      </c>
      <c r="B76" s="127">
        <v>1242576</v>
      </c>
      <c r="C76" s="181">
        <v>1242576</v>
      </c>
      <c r="D76" s="14" t="s">
        <v>94</v>
      </c>
      <c r="E76" s="14" t="s">
        <v>363</v>
      </c>
      <c r="F76" s="14">
        <v>75</v>
      </c>
      <c r="G76" s="14" t="s">
        <v>70</v>
      </c>
      <c r="H76" s="14" t="s">
        <v>364</v>
      </c>
      <c r="I76" s="35" t="s">
        <v>97</v>
      </c>
      <c r="J76" s="14" t="s">
        <v>365</v>
      </c>
      <c r="K76" s="14" t="s">
        <v>99</v>
      </c>
      <c r="L76" s="14">
        <v>4</v>
      </c>
      <c r="M76" s="14">
        <v>0.41599999999999998</v>
      </c>
      <c r="N76" s="14">
        <v>56</v>
      </c>
      <c r="O76" s="17">
        <v>23.295999999999999</v>
      </c>
      <c r="P76" s="18"/>
      <c r="Q76" s="14">
        <v>10</v>
      </c>
      <c r="R76" s="17">
        <v>46</v>
      </c>
      <c r="Z76" s="27">
        <v>0.438</v>
      </c>
      <c r="AA76" s="132">
        <v>22.831</v>
      </c>
      <c r="AB76" s="133" t="s">
        <v>366</v>
      </c>
      <c r="AM76" s="178" t="s">
        <v>858</v>
      </c>
      <c r="AN76" s="178" t="s">
        <v>854</v>
      </c>
      <c r="AO76" s="26" t="s">
        <v>55</v>
      </c>
      <c r="AP76" s="175" t="s">
        <v>55</v>
      </c>
      <c r="AQ76" s="26" t="s">
        <v>471</v>
      </c>
      <c r="AR76" s="37" t="s">
        <v>535</v>
      </c>
      <c r="AS76" s="27">
        <v>0.32</v>
      </c>
      <c r="AT76" s="131">
        <f t="shared" si="9"/>
        <v>3.84</v>
      </c>
      <c r="AU76" s="67">
        <f t="shared" si="21"/>
        <v>8.1305384615384604</v>
      </c>
      <c r="AV76" s="23">
        <f t="shared" si="22"/>
        <v>3.5611758461538456</v>
      </c>
      <c r="AW76" s="88" t="s">
        <v>54</v>
      </c>
      <c r="AX76" s="88">
        <v>20200317</v>
      </c>
      <c r="AY76" s="88">
        <v>16.5</v>
      </c>
      <c r="AZ76" s="88">
        <v>2</v>
      </c>
      <c r="BA76" s="126">
        <v>1.71</v>
      </c>
    </row>
    <row r="77" spans="1:53" ht="15" thickBot="1" x14ac:dyDescent="0.25">
      <c r="A77" s="72">
        <v>43810</v>
      </c>
      <c r="B77" s="134">
        <v>1253138</v>
      </c>
      <c r="C77" s="134">
        <v>1253138</v>
      </c>
      <c r="D77" s="15" t="s">
        <v>94</v>
      </c>
      <c r="E77" s="15" t="s">
        <v>367</v>
      </c>
      <c r="F77" s="15">
        <v>51</v>
      </c>
      <c r="G77" s="15" t="s">
        <v>70</v>
      </c>
      <c r="H77" s="15" t="s">
        <v>368</v>
      </c>
      <c r="I77" s="35" t="s">
        <v>151</v>
      </c>
      <c r="J77" s="15" t="s">
        <v>368</v>
      </c>
      <c r="K77" s="14" t="s">
        <v>152</v>
      </c>
      <c r="L77" s="14">
        <v>3.6</v>
      </c>
      <c r="M77" s="14">
        <v>0.92</v>
      </c>
      <c r="N77" s="14">
        <v>50</v>
      </c>
      <c r="O77" s="17">
        <v>46</v>
      </c>
      <c r="P77" s="15"/>
      <c r="R77" s="19">
        <v>46</v>
      </c>
      <c r="Z77" s="27">
        <v>0.94599999999999995</v>
      </c>
      <c r="AA77" s="128">
        <v>10.571</v>
      </c>
      <c r="AB77" s="129">
        <v>9.4290000000000003</v>
      </c>
      <c r="AC77" s="27" t="s">
        <v>369</v>
      </c>
      <c r="AD77" s="27">
        <v>0.66</v>
      </c>
      <c r="AE77" s="27">
        <v>7.92</v>
      </c>
      <c r="AF77" s="23">
        <f t="shared" ref="AF77:AF82" si="23">N77-P77/M77-Q77/M77-AA77-1-AA77</f>
        <v>27.858000000000004</v>
      </c>
      <c r="AG77" s="130">
        <f t="shared" ref="AG77:AG82" si="24">AF77*Z77</f>
        <v>26.353668000000003</v>
      </c>
      <c r="AH77" s="27" t="s">
        <v>299</v>
      </c>
      <c r="AI77" s="27">
        <v>20200331</v>
      </c>
      <c r="AM77" s="178"/>
      <c r="AN77" s="178"/>
      <c r="AO77" s="26" t="s">
        <v>46</v>
      </c>
      <c r="AP77" s="175" t="s">
        <v>46</v>
      </c>
      <c r="AQ77" s="26" t="s">
        <v>46</v>
      </c>
      <c r="AR77" s="27" t="s">
        <v>482</v>
      </c>
      <c r="AS77" s="27">
        <v>0.26</v>
      </c>
      <c r="AT77" s="131">
        <f t="shared" si="9"/>
        <v>3.12</v>
      </c>
      <c r="AU77" s="67">
        <f t="shared" si="21"/>
        <v>38.429000000000002</v>
      </c>
      <c r="AV77" s="23">
        <f t="shared" si="22"/>
        <v>36.353833999999999</v>
      </c>
      <c r="AW77" s="88" t="s">
        <v>54</v>
      </c>
      <c r="AX77" s="88">
        <v>20200317</v>
      </c>
      <c r="AY77" s="88">
        <v>17</v>
      </c>
      <c r="AZ77" s="88">
        <v>3</v>
      </c>
      <c r="BA77" s="126">
        <v>1.44</v>
      </c>
    </row>
    <row r="78" spans="1:53" ht="15" thickBot="1" x14ac:dyDescent="0.25">
      <c r="A78" s="71">
        <v>43781</v>
      </c>
      <c r="B78" s="127">
        <v>1243677</v>
      </c>
      <c r="C78" s="127">
        <v>1243677</v>
      </c>
      <c r="D78" s="14" t="s">
        <v>94</v>
      </c>
      <c r="E78" s="14" t="s">
        <v>370</v>
      </c>
      <c r="F78" s="14">
        <v>49</v>
      </c>
      <c r="G78" s="14" t="s">
        <v>70</v>
      </c>
      <c r="H78" s="14" t="s">
        <v>371</v>
      </c>
      <c r="I78" s="35" t="s">
        <v>97</v>
      </c>
      <c r="J78" s="14" t="s">
        <v>372</v>
      </c>
      <c r="K78" s="14" t="s">
        <v>99</v>
      </c>
      <c r="L78" s="14">
        <v>2.9</v>
      </c>
      <c r="M78" s="14">
        <v>1.42</v>
      </c>
      <c r="N78" s="14">
        <v>59</v>
      </c>
      <c r="O78" s="17">
        <v>83.78</v>
      </c>
      <c r="P78" s="18">
        <v>30</v>
      </c>
      <c r="Q78" s="14">
        <v>10</v>
      </c>
      <c r="R78" s="17">
        <v>43.78</v>
      </c>
      <c r="Z78" s="27">
        <v>1.1499999999999999</v>
      </c>
      <c r="AA78" s="128">
        <v>8.6959999999999997</v>
      </c>
      <c r="AB78" s="129">
        <v>11.304</v>
      </c>
      <c r="AC78" s="27" t="s">
        <v>373</v>
      </c>
      <c r="AD78" s="27">
        <v>0.76</v>
      </c>
      <c r="AE78" s="27">
        <v>9.120000000000001</v>
      </c>
      <c r="AF78" s="23">
        <f t="shared" si="23"/>
        <v>12.438985915492955</v>
      </c>
      <c r="AG78" s="130">
        <f t="shared" si="24"/>
        <v>14.304833802816898</v>
      </c>
      <c r="AH78" s="27" t="s">
        <v>299</v>
      </c>
      <c r="AI78" s="27">
        <v>20200331</v>
      </c>
      <c r="AM78" s="178"/>
      <c r="AN78" s="178"/>
      <c r="AO78" s="26" t="s">
        <v>46</v>
      </c>
      <c r="AP78" s="175" t="s">
        <v>46</v>
      </c>
      <c r="AQ78" s="26" t="s">
        <v>56</v>
      </c>
      <c r="AR78" s="27" t="s">
        <v>483</v>
      </c>
      <c r="AS78" s="27">
        <v>0.22</v>
      </c>
      <c r="AT78" s="131">
        <f t="shared" si="9"/>
        <v>2.64</v>
      </c>
      <c r="AU78" s="67">
        <f t="shared" si="21"/>
        <v>21.134985915492955</v>
      </c>
      <c r="AV78" s="23">
        <f t="shared" si="22"/>
        <v>24.305233802816897</v>
      </c>
      <c r="AW78" s="88" t="s">
        <v>54</v>
      </c>
      <c r="AX78" s="88">
        <v>20200317</v>
      </c>
      <c r="AY78" s="88">
        <v>21.4</v>
      </c>
      <c r="AZ78" s="88">
        <v>4</v>
      </c>
      <c r="BA78" s="126">
        <v>1.66</v>
      </c>
    </row>
    <row r="79" spans="1:53" ht="15" thickBot="1" x14ac:dyDescent="0.25">
      <c r="A79" s="72">
        <v>43798</v>
      </c>
      <c r="B79" s="134">
        <v>506327</v>
      </c>
      <c r="C79" s="134">
        <v>506327</v>
      </c>
      <c r="D79" s="15" t="s">
        <v>94</v>
      </c>
      <c r="E79" s="15" t="s">
        <v>374</v>
      </c>
      <c r="F79" s="15">
        <v>79</v>
      </c>
      <c r="G79" s="15" t="s">
        <v>38</v>
      </c>
      <c r="H79" s="15" t="s">
        <v>375</v>
      </c>
      <c r="I79" s="35" t="s">
        <v>151</v>
      </c>
      <c r="J79" s="15" t="s">
        <v>375</v>
      </c>
      <c r="K79" s="14" t="s">
        <v>152</v>
      </c>
      <c r="L79" s="14">
        <v>4</v>
      </c>
      <c r="M79" s="14">
        <v>0.90600000000000003</v>
      </c>
      <c r="N79" s="14">
        <v>48</v>
      </c>
      <c r="O79" s="17">
        <v>43.488</v>
      </c>
      <c r="P79" s="15"/>
      <c r="R79" s="19">
        <v>43.488</v>
      </c>
      <c r="Z79" s="27">
        <v>1.01</v>
      </c>
      <c r="AA79" s="128">
        <v>9.9009999999999998</v>
      </c>
      <c r="AB79" s="129">
        <v>10.099</v>
      </c>
      <c r="AC79" s="27" t="s">
        <v>376</v>
      </c>
      <c r="AD79" s="27">
        <v>0.57999999999999996</v>
      </c>
      <c r="AE79" s="27">
        <v>6.9599999999999991</v>
      </c>
      <c r="AF79" s="23">
        <f t="shared" si="23"/>
        <v>27.198000000000004</v>
      </c>
      <c r="AG79" s="130">
        <f t="shared" si="24"/>
        <v>27.469980000000003</v>
      </c>
      <c r="AH79" s="27" t="s">
        <v>299</v>
      </c>
      <c r="AI79" s="27">
        <v>20200331</v>
      </c>
      <c r="AM79" s="178"/>
      <c r="AN79" s="178"/>
      <c r="AO79" s="26" t="s">
        <v>46</v>
      </c>
      <c r="AP79" s="175" t="s">
        <v>46</v>
      </c>
      <c r="AQ79" s="26" t="s">
        <v>46</v>
      </c>
      <c r="AR79" s="27" t="s">
        <v>484</v>
      </c>
      <c r="AS79" s="27" t="s">
        <v>44</v>
      </c>
      <c r="AT79" s="131"/>
      <c r="AU79" s="67">
        <f t="shared" si="21"/>
        <v>37.099000000000004</v>
      </c>
      <c r="AV79" s="23">
        <f t="shared" si="22"/>
        <v>37.469990000000003</v>
      </c>
      <c r="AW79" s="88" t="s">
        <v>54</v>
      </c>
      <c r="AX79" s="88">
        <v>20200317</v>
      </c>
      <c r="AY79" s="88">
        <v>18.8</v>
      </c>
      <c r="AZ79" s="88">
        <v>5</v>
      </c>
      <c r="BA79" s="126">
        <v>1.45</v>
      </c>
    </row>
    <row r="80" spans="1:53" ht="15" thickBot="1" x14ac:dyDescent="0.25">
      <c r="A80" s="71">
        <v>43531</v>
      </c>
      <c r="B80" s="127" t="s">
        <v>377</v>
      </c>
      <c r="C80" s="181">
        <v>1185387</v>
      </c>
      <c r="D80" s="14" t="s">
        <v>36</v>
      </c>
      <c r="E80" s="14" t="s">
        <v>378</v>
      </c>
      <c r="H80" s="14" t="s">
        <v>377</v>
      </c>
      <c r="I80" s="14" t="s">
        <v>91</v>
      </c>
      <c r="J80" s="14" t="s">
        <v>379</v>
      </c>
      <c r="K80" s="14" t="s">
        <v>51</v>
      </c>
      <c r="L80" s="14">
        <v>3</v>
      </c>
      <c r="M80" s="14">
        <v>2.2200000000000002</v>
      </c>
      <c r="N80" s="14">
        <v>42</v>
      </c>
      <c r="O80" s="17">
        <v>93.24</v>
      </c>
      <c r="P80" s="15">
        <v>40</v>
      </c>
      <c r="Q80" s="14">
        <v>10</v>
      </c>
      <c r="R80" s="17">
        <v>43.24</v>
      </c>
      <c r="T80" s="37"/>
      <c r="V80" s="27">
        <v>14</v>
      </c>
      <c r="Z80" s="27">
        <v>1.94</v>
      </c>
      <c r="AA80" s="128">
        <v>5.1550000000000002</v>
      </c>
      <c r="AB80" s="129">
        <v>14.845000000000001</v>
      </c>
      <c r="AC80" s="27" t="s">
        <v>380</v>
      </c>
      <c r="AD80" s="27">
        <v>1.24</v>
      </c>
      <c r="AE80" s="27">
        <v>14.879999999999999</v>
      </c>
      <c r="AF80" s="23">
        <f t="shared" si="23"/>
        <v>8.1674774774774797</v>
      </c>
      <c r="AG80" s="130">
        <f t="shared" si="24"/>
        <v>15.84490630630631</v>
      </c>
      <c r="AH80" s="27" t="s">
        <v>299</v>
      </c>
      <c r="AI80" s="27">
        <v>20200331</v>
      </c>
      <c r="AM80" s="178" t="s">
        <v>853</v>
      </c>
      <c r="AN80" s="178" t="s">
        <v>854</v>
      </c>
      <c r="AO80" s="26" t="s">
        <v>55</v>
      </c>
      <c r="AP80" s="175" t="s">
        <v>55</v>
      </c>
      <c r="AQ80" s="26" t="s">
        <v>46</v>
      </c>
      <c r="AR80" s="27" t="s">
        <v>485</v>
      </c>
      <c r="AS80" s="27">
        <v>0.64</v>
      </c>
      <c r="AT80" s="131">
        <f t="shared" si="9"/>
        <v>7.68</v>
      </c>
      <c r="AU80" s="67">
        <f t="shared" si="21"/>
        <v>13.322477477477481</v>
      </c>
      <c r="AV80" s="23">
        <f t="shared" si="22"/>
        <v>25.845606306306312</v>
      </c>
      <c r="AW80" s="88" t="s">
        <v>54</v>
      </c>
      <c r="AX80" s="88">
        <v>20200317</v>
      </c>
      <c r="AY80" s="88">
        <v>12.7</v>
      </c>
      <c r="AZ80" s="88">
        <v>6</v>
      </c>
      <c r="BA80" s="126">
        <v>0.95199999999999996</v>
      </c>
    </row>
    <row r="81" spans="1:53" ht="15" thickBot="1" x14ac:dyDescent="0.25">
      <c r="A81" s="71">
        <v>43683</v>
      </c>
      <c r="B81" s="127">
        <v>1222882</v>
      </c>
      <c r="C81" s="181">
        <v>1222882</v>
      </c>
      <c r="D81" s="14" t="s">
        <v>36</v>
      </c>
      <c r="E81" s="14" t="s">
        <v>381</v>
      </c>
      <c r="F81" s="14">
        <v>47</v>
      </c>
      <c r="G81" s="14" t="s">
        <v>38</v>
      </c>
      <c r="H81" s="14" t="s">
        <v>382</v>
      </c>
      <c r="I81" s="15" t="s">
        <v>72</v>
      </c>
      <c r="J81" s="31" t="s">
        <v>383</v>
      </c>
      <c r="K81" s="14" t="s">
        <v>42</v>
      </c>
      <c r="L81" s="14">
        <v>4</v>
      </c>
      <c r="M81" s="14">
        <v>2.1</v>
      </c>
      <c r="N81" s="14">
        <v>43</v>
      </c>
      <c r="O81" s="139">
        <v>90.3</v>
      </c>
      <c r="P81" s="15">
        <v>40</v>
      </c>
      <c r="Q81" s="14">
        <v>10</v>
      </c>
      <c r="R81" s="19">
        <v>40.299999999999997</v>
      </c>
      <c r="T81" s="27">
        <v>20191023</v>
      </c>
      <c r="Z81" s="27">
        <v>1.66</v>
      </c>
      <c r="AA81" s="128">
        <v>6.024</v>
      </c>
      <c r="AB81" s="129">
        <v>13.976000000000001</v>
      </c>
      <c r="AC81" s="27" t="s">
        <v>384</v>
      </c>
      <c r="AD81" s="27">
        <v>0.72</v>
      </c>
      <c r="AE81" s="27">
        <v>8.64</v>
      </c>
      <c r="AF81" s="23">
        <f t="shared" si="23"/>
        <v>6.1424761904761889</v>
      </c>
      <c r="AG81" s="130">
        <f t="shared" si="24"/>
        <v>10.196510476190474</v>
      </c>
      <c r="AH81" s="27" t="s">
        <v>299</v>
      </c>
      <c r="AI81" s="27">
        <v>20200331</v>
      </c>
      <c r="AM81" s="178" t="s">
        <v>858</v>
      </c>
      <c r="AN81" s="178" t="s">
        <v>854</v>
      </c>
      <c r="AO81" s="26" t="s">
        <v>55</v>
      </c>
      <c r="AP81" s="175" t="s">
        <v>55</v>
      </c>
      <c r="AQ81" s="26" t="s">
        <v>46</v>
      </c>
      <c r="AR81" s="27" t="s">
        <v>486</v>
      </c>
      <c r="AS81" s="27" t="s">
        <v>44</v>
      </c>
      <c r="AT81" s="131"/>
      <c r="AU81" s="67">
        <f t="shared" si="21"/>
        <v>12.166476190476189</v>
      </c>
      <c r="AV81" s="23">
        <f t="shared" si="22"/>
        <v>20.196350476190471</v>
      </c>
      <c r="AW81" s="88" t="s">
        <v>54</v>
      </c>
      <c r="AX81" s="88">
        <v>20200317</v>
      </c>
      <c r="AY81" s="88">
        <v>11.4</v>
      </c>
      <c r="AZ81" s="88">
        <v>7</v>
      </c>
      <c r="BA81" s="126">
        <v>0.77600000000000002</v>
      </c>
    </row>
    <row r="82" spans="1:53" ht="15" thickBot="1" x14ac:dyDescent="0.25">
      <c r="A82" s="71">
        <v>43545</v>
      </c>
      <c r="B82" s="127" t="s">
        <v>385</v>
      </c>
      <c r="C82" s="185">
        <v>1009712</v>
      </c>
      <c r="D82" s="14" t="s">
        <v>36</v>
      </c>
      <c r="E82" s="14" t="s">
        <v>386</v>
      </c>
      <c r="F82" s="14">
        <v>55</v>
      </c>
      <c r="G82" s="179" t="s">
        <v>70</v>
      </c>
      <c r="H82" s="14" t="s">
        <v>385</v>
      </c>
      <c r="I82" s="14" t="s">
        <v>201</v>
      </c>
      <c r="J82" s="75" t="s">
        <v>387</v>
      </c>
      <c r="K82" s="14" t="s">
        <v>51</v>
      </c>
      <c r="L82" s="75">
        <v>2.9</v>
      </c>
      <c r="M82" s="14">
        <v>2.12</v>
      </c>
      <c r="N82" s="14">
        <v>42</v>
      </c>
      <c r="O82" s="17">
        <v>89</v>
      </c>
      <c r="P82" s="15">
        <v>40</v>
      </c>
      <c r="Q82" s="14">
        <v>10</v>
      </c>
      <c r="R82" s="17">
        <v>39</v>
      </c>
      <c r="T82" s="27" t="s">
        <v>52</v>
      </c>
      <c r="Z82" s="27">
        <v>2.1</v>
      </c>
      <c r="AA82" s="128">
        <v>4.7619999999999996</v>
      </c>
      <c r="AB82" s="129">
        <v>15.238</v>
      </c>
      <c r="AC82" s="27" t="s">
        <v>388</v>
      </c>
      <c r="AD82" s="27">
        <v>2.2599999999999998</v>
      </c>
      <c r="AE82" s="27">
        <v>27.119999999999997</v>
      </c>
      <c r="AF82" s="23">
        <f t="shared" si="23"/>
        <v>7.8910943396226445</v>
      </c>
      <c r="AG82" s="130">
        <f t="shared" si="24"/>
        <v>16.571298113207554</v>
      </c>
      <c r="AH82" s="27" t="s">
        <v>299</v>
      </c>
      <c r="AI82" s="27">
        <v>20200331</v>
      </c>
      <c r="AM82" s="178" t="s">
        <v>858</v>
      </c>
      <c r="AN82" s="178" t="s">
        <v>854</v>
      </c>
      <c r="AO82" s="180" t="s">
        <v>55</v>
      </c>
      <c r="AP82" s="180" t="s">
        <v>55</v>
      </c>
      <c r="AQ82" s="26" t="s">
        <v>46</v>
      </c>
      <c r="AR82" s="27" t="s">
        <v>487</v>
      </c>
      <c r="AS82" s="27" t="s">
        <v>44</v>
      </c>
      <c r="AT82" s="131"/>
      <c r="AU82" s="67">
        <f t="shared" si="21"/>
        <v>12.653094339622644</v>
      </c>
      <c r="AV82" s="23">
        <f t="shared" si="22"/>
        <v>26.571498113207554</v>
      </c>
      <c r="AW82" s="88" t="s">
        <v>54</v>
      </c>
      <c r="AX82" s="88">
        <v>20200317</v>
      </c>
      <c r="AY82" s="88">
        <v>12.8</v>
      </c>
      <c r="AZ82" s="88">
        <v>8</v>
      </c>
      <c r="BA82" s="126">
        <v>1.18</v>
      </c>
    </row>
    <row r="83" spans="1:53" ht="15" thickBot="1" x14ac:dyDescent="0.25">
      <c r="A83" s="71">
        <v>43538</v>
      </c>
      <c r="B83" s="127" t="s">
        <v>389</v>
      </c>
      <c r="C83" s="181">
        <v>1187516</v>
      </c>
      <c r="D83" s="14" t="s">
        <v>36</v>
      </c>
      <c r="E83" s="14" t="s">
        <v>390</v>
      </c>
      <c r="H83" s="14" t="s">
        <v>389</v>
      </c>
      <c r="I83" s="14" t="s">
        <v>49</v>
      </c>
      <c r="J83" s="14" t="s">
        <v>391</v>
      </c>
      <c r="K83" s="14" t="s">
        <v>51</v>
      </c>
      <c r="L83" s="14">
        <v>3</v>
      </c>
      <c r="M83" s="14">
        <v>2.1</v>
      </c>
      <c r="N83" s="14">
        <v>42</v>
      </c>
      <c r="O83" s="17">
        <v>88.2</v>
      </c>
      <c r="P83" s="15">
        <v>40</v>
      </c>
      <c r="Q83" s="14">
        <v>10</v>
      </c>
      <c r="R83" s="17">
        <v>38.200000000000003</v>
      </c>
      <c r="T83" s="27" t="s">
        <v>52</v>
      </c>
      <c r="Z83" s="27">
        <v>1.65</v>
      </c>
      <c r="AA83" s="128">
        <v>6.0609999999999999</v>
      </c>
      <c r="AB83" s="129">
        <v>13.939</v>
      </c>
      <c r="AM83" s="178" t="s">
        <v>853</v>
      </c>
      <c r="AN83" s="178" t="s">
        <v>857</v>
      </c>
      <c r="AO83" s="26" t="s">
        <v>55</v>
      </c>
      <c r="AP83" s="175" t="s">
        <v>46</v>
      </c>
      <c r="AQ83" s="26" t="s">
        <v>46</v>
      </c>
      <c r="AR83" s="27" t="s">
        <v>536</v>
      </c>
      <c r="AS83" s="27">
        <v>0.6</v>
      </c>
      <c r="AT83" s="131">
        <f t="shared" si="9"/>
        <v>7.1999999999999993</v>
      </c>
      <c r="AU83" s="67">
        <f t="shared" si="21"/>
        <v>11.12947619047619</v>
      </c>
      <c r="AV83" s="23">
        <f t="shared" si="22"/>
        <v>18.363635714285714</v>
      </c>
      <c r="AW83" s="88" t="s">
        <v>54</v>
      </c>
      <c r="AX83" s="88">
        <v>20200317</v>
      </c>
      <c r="AY83" s="88">
        <v>10.7</v>
      </c>
      <c r="AZ83" s="88">
        <v>1</v>
      </c>
      <c r="BA83" s="126">
        <v>2.16</v>
      </c>
    </row>
    <row r="84" spans="1:53" ht="15" thickBot="1" x14ac:dyDescent="0.25">
      <c r="A84" s="74"/>
      <c r="B84" s="135" t="s">
        <v>864</v>
      </c>
      <c r="C84" s="183">
        <v>1202563</v>
      </c>
      <c r="D84" s="14" t="s">
        <v>36</v>
      </c>
      <c r="E84" s="136" t="s">
        <v>321</v>
      </c>
      <c r="F84" s="136">
        <v>64</v>
      </c>
      <c r="G84" s="136" t="s">
        <v>70</v>
      </c>
      <c r="H84" s="137" t="s">
        <v>392</v>
      </c>
      <c r="I84" s="14" t="s">
        <v>78</v>
      </c>
      <c r="J84" s="14" t="s">
        <v>393</v>
      </c>
      <c r="K84" s="14" t="s">
        <v>51</v>
      </c>
      <c r="L84" s="14">
        <v>2.5</v>
      </c>
      <c r="M84" s="14">
        <v>1.31</v>
      </c>
      <c r="N84" s="14">
        <v>47.4</v>
      </c>
      <c r="O84" s="17">
        <v>62.094000000000001</v>
      </c>
      <c r="P84" s="18">
        <v>15</v>
      </c>
      <c r="Q84" s="14">
        <v>10</v>
      </c>
      <c r="R84" s="17">
        <v>37.094000000000001</v>
      </c>
      <c r="T84" s="27" t="s">
        <v>52</v>
      </c>
      <c r="Z84" s="27" t="s">
        <v>394</v>
      </c>
      <c r="AB84" s="129"/>
      <c r="AM84" s="178"/>
      <c r="AN84" s="178"/>
      <c r="AO84" s="26" t="s">
        <v>46</v>
      </c>
      <c r="AP84" s="175" t="s">
        <v>46</v>
      </c>
      <c r="AQ84" s="26" t="s">
        <v>537</v>
      </c>
      <c r="AT84" s="131"/>
      <c r="AU84" s="67"/>
      <c r="AV84" s="23"/>
      <c r="AY84" s="88"/>
      <c r="AZ84" s="88"/>
      <c r="BA84" s="126"/>
    </row>
    <row r="85" spans="1:53" ht="15" thickBot="1" x14ac:dyDescent="0.25">
      <c r="A85" s="71">
        <v>43437</v>
      </c>
      <c r="B85" s="127" t="s">
        <v>395</v>
      </c>
      <c r="C85" s="181">
        <v>1165159</v>
      </c>
      <c r="D85" s="14" t="s">
        <v>36</v>
      </c>
      <c r="E85" s="14" t="s">
        <v>396</v>
      </c>
      <c r="H85" s="14" t="s">
        <v>395</v>
      </c>
      <c r="I85" s="14" t="s">
        <v>82</v>
      </c>
      <c r="J85" s="14" t="s">
        <v>397</v>
      </c>
      <c r="K85" s="14" t="s">
        <v>51</v>
      </c>
      <c r="L85" s="14">
        <v>3.5</v>
      </c>
      <c r="M85" s="14">
        <v>1.74</v>
      </c>
      <c r="N85" s="14">
        <v>42</v>
      </c>
      <c r="O85" s="17">
        <v>73.08</v>
      </c>
      <c r="P85" s="15">
        <v>26.1</v>
      </c>
      <c r="Q85" s="14">
        <v>10</v>
      </c>
      <c r="R85" s="17">
        <v>36.979999999999997</v>
      </c>
      <c r="T85" s="27" t="s">
        <v>52</v>
      </c>
      <c r="Z85" s="27">
        <v>1.55</v>
      </c>
      <c r="AA85" s="128">
        <v>6.452</v>
      </c>
      <c r="AB85" s="129">
        <v>13.548</v>
      </c>
      <c r="AC85" s="27" t="s">
        <v>398</v>
      </c>
      <c r="AD85" s="27">
        <v>1.41</v>
      </c>
      <c r="AE85" s="27">
        <v>16.919999999999998</v>
      </c>
      <c r="AF85" s="23">
        <f t="shared" ref="AF85" si="25">N85-P85/M85-Q85/M85-AA85-1-AA85</f>
        <v>7.3488735632183904</v>
      </c>
      <c r="AG85" s="130">
        <f t="shared" ref="AG85" si="26">AF85*Z85</f>
        <v>11.390754022988505</v>
      </c>
      <c r="AH85" s="27" t="s">
        <v>299</v>
      </c>
      <c r="AI85" s="27">
        <v>20200331</v>
      </c>
      <c r="AM85" s="178" t="s">
        <v>858</v>
      </c>
      <c r="AN85" s="178" t="s">
        <v>857</v>
      </c>
      <c r="AO85" s="26" t="s">
        <v>55</v>
      </c>
      <c r="AP85" s="175" t="s">
        <v>55</v>
      </c>
      <c r="AQ85" s="26" t="s">
        <v>46</v>
      </c>
      <c r="AR85" s="27" t="s">
        <v>488</v>
      </c>
      <c r="AS85" s="27">
        <v>0.64</v>
      </c>
      <c r="AT85" s="131">
        <f t="shared" si="9"/>
        <v>7.68</v>
      </c>
      <c r="AU85" s="67">
        <f>N85-P85/M85-Q85/M85-AA85-1</f>
        <v>13.80087356321839</v>
      </c>
      <c r="AV85" s="23">
        <f>AU85*Z85</f>
        <v>21.391354022988505</v>
      </c>
      <c r="AW85" s="88" t="s">
        <v>54</v>
      </c>
      <c r="AX85" s="88">
        <v>20200317</v>
      </c>
      <c r="AY85" s="88">
        <v>10.6</v>
      </c>
      <c r="AZ85" s="88">
        <v>2</v>
      </c>
      <c r="BA85" s="126">
        <v>2.62</v>
      </c>
    </row>
    <row r="86" spans="1:53" ht="15" thickBot="1" x14ac:dyDescent="0.25">
      <c r="A86" s="72">
        <v>43798</v>
      </c>
      <c r="B86" s="134">
        <v>1247953</v>
      </c>
      <c r="C86" s="134">
        <v>1247953</v>
      </c>
      <c r="D86" s="15" t="s">
        <v>94</v>
      </c>
      <c r="E86" s="15" t="s">
        <v>399</v>
      </c>
      <c r="F86" s="15">
        <v>62</v>
      </c>
      <c r="G86" s="15" t="s">
        <v>70</v>
      </c>
      <c r="H86" s="15" t="s">
        <v>400</v>
      </c>
      <c r="I86" s="35" t="s">
        <v>151</v>
      </c>
      <c r="J86" s="15" t="s">
        <v>400</v>
      </c>
      <c r="K86" s="14" t="s">
        <v>152</v>
      </c>
      <c r="L86" s="14">
        <v>4</v>
      </c>
      <c r="M86" s="14">
        <v>0.67200000000000004</v>
      </c>
      <c r="N86" s="14">
        <v>50</v>
      </c>
      <c r="O86" s="17">
        <v>33.6</v>
      </c>
      <c r="P86" s="15"/>
      <c r="R86" s="19">
        <v>33.6</v>
      </c>
      <c r="Z86" s="27">
        <v>0.5</v>
      </c>
      <c r="AA86" s="128">
        <v>20</v>
      </c>
      <c r="AB86" s="129">
        <v>0</v>
      </c>
      <c r="AM86" s="178"/>
      <c r="AN86" s="178"/>
      <c r="AO86" s="26" t="s">
        <v>46</v>
      </c>
      <c r="AP86" s="175" t="s">
        <v>46</v>
      </c>
      <c r="AQ86" s="26" t="s">
        <v>46</v>
      </c>
      <c r="AR86" s="27" t="s">
        <v>538</v>
      </c>
      <c r="AS86" s="27" t="s">
        <v>44</v>
      </c>
      <c r="AT86" s="131"/>
      <c r="AU86" s="67">
        <f>N86-P86/M86-Q86/M86-AA86-1</f>
        <v>29</v>
      </c>
      <c r="AV86" s="23">
        <f>AU86*Z86</f>
        <v>14.5</v>
      </c>
      <c r="AW86" s="88" t="s">
        <v>54</v>
      </c>
      <c r="AX86" s="88">
        <v>20200317</v>
      </c>
      <c r="AY86" s="88">
        <v>13.9</v>
      </c>
      <c r="AZ86" s="88">
        <v>3</v>
      </c>
      <c r="BA86" s="126">
        <v>1.37</v>
      </c>
    </row>
    <row r="87" spans="1:53" ht="15" thickBot="1" x14ac:dyDescent="0.25">
      <c r="A87" s="72">
        <v>43802</v>
      </c>
      <c r="B87" s="134">
        <v>1250917</v>
      </c>
      <c r="C87" s="134">
        <v>1250917</v>
      </c>
      <c r="D87" s="15" t="s">
        <v>94</v>
      </c>
      <c r="E87" s="15" t="s">
        <v>401</v>
      </c>
      <c r="F87" s="15">
        <v>58</v>
      </c>
      <c r="G87" s="15" t="s">
        <v>70</v>
      </c>
      <c r="H87" s="15" t="s">
        <v>402</v>
      </c>
      <c r="I87" s="35" t="s">
        <v>151</v>
      </c>
      <c r="J87" s="15" t="s">
        <v>402</v>
      </c>
      <c r="K87" s="14" t="s">
        <v>152</v>
      </c>
      <c r="L87" s="14">
        <v>3.2</v>
      </c>
      <c r="M87" s="14">
        <v>0.67</v>
      </c>
      <c r="N87" s="14">
        <v>50</v>
      </c>
      <c r="O87" s="17">
        <v>33.5</v>
      </c>
      <c r="P87" s="15"/>
      <c r="R87" s="19">
        <v>33.5</v>
      </c>
      <c r="Z87" s="27">
        <v>0.71799999999999997</v>
      </c>
      <c r="AA87" s="128">
        <v>13.928000000000001</v>
      </c>
      <c r="AB87" s="129">
        <v>6.0720000000000001</v>
      </c>
      <c r="AC87" s="27" t="s">
        <v>403</v>
      </c>
      <c r="AD87" s="27">
        <v>0.62</v>
      </c>
      <c r="AE87" s="27">
        <v>7.4399999999999995</v>
      </c>
      <c r="AF87" s="23">
        <f t="shared" ref="AF87" si="27">N87-P87/M87-Q87/M87-AA87-1-AA87</f>
        <v>21.144000000000002</v>
      </c>
      <c r="AG87" s="130">
        <f t="shared" ref="AG87" si="28">AF87*Z87</f>
        <v>15.181392000000001</v>
      </c>
      <c r="AH87" s="27" t="s">
        <v>299</v>
      </c>
      <c r="AI87" s="27">
        <v>20200331</v>
      </c>
      <c r="AM87" s="178"/>
      <c r="AN87" s="178"/>
      <c r="AO87" s="26" t="s">
        <v>46</v>
      </c>
      <c r="AP87" s="175" t="s">
        <v>46</v>
      </c>
      <c r="AQ87" s="26" t="s">
        <v>46</v>
      </c>
      <c r="AR87" s="27" t="s">
        <v>489</v>
      </c>
      <c r="AS87" s="27" t="s">
        <v>44</v>
      </c>
      <c r="AT87" s="131"/>
      <c r="AU87" s="67">
        <f>N87-P87/M87-Q87/M87-AA87-1</f>
        <v>35.072000000000003</v>
      </c>
      <c r="AV87" s="23">
        <f>AU87*Z87</f>
        <v>25.181696000000002</v>
      </c>
      <c r="AW87" s="88" t="s">
        <v>54</v>
      </c>
      <c r="AX87" s="88">
        <v>20200317</v>
      </c>
      <c r="AY87" s="88">
        <v>5.16</v>
      </c>
      <c r="AZ87" s="88">
        <v>4</v>
      </c>
      <c r="BA87" s="126">
        <v>1.41</v>
      </c>
    </row>
    <row r="88" spans="1:53" ht="15" thickBot="1" x14ac:dyDescent="0.25">
      <c r="A88" s="140">
        <v>43725</v>
      </c>
      <c r="B88" s="141">
        <v>1232993</v>
      </c>
      <c r="C88" s="181">
        <v>1232993</v>
      </c>
      <c r="D88" s="47" t="s">
        <v>36</v>
      </c>
      <c r="E88" s="47" t="s">
        <v>404</v>
      </c>
      <c r="F88" s="47">
        <v>56</v>
      </c>
      <c r="G88" s="47" t="s">
        <v>70</v>
      </c>
      <c r="H88" s="47" t="s">
        <v>405</v>
      </c>
      <c r="I88" s="142" t="s">
        <v>40</v>
      </c>
      <c r="J88" s="47" t="s">
        <v>406</v>
      </c>
      <c r="K88" s="47" t="s">
        <v>99</v>
      </c>
      <c r="L88" s="143">
        <v>3</v>
      </c>
      <c r="M88" s="143">
        <v>0.44</v>
      </c>
      <c r="N88" s="143">
        <v>59</v>
      </c>
      <c r="O88" s="144">
        <v>25.96</v>
      </c>
      <c r="P88" s="145">
        <v>15.96</v>
      </c>
      <c r="Q88" s="47">
        <v>10</v>
      </c>
      <c r="R88" s="144">
        <v>33.04</v>
      </c>
      <c r="S88" s="48"/>
      <c r="T88" s="48">
        <v>20191212</v>
      </c>
      <c r="U88" s="48"/>
      <c r="V88" s="48"/>
      <c r="W88" s="48"/>
      <c r="X88" s="48"/>
      <c r="Y88" s="48"/>
      <c r="Z88" s="48" t="s">
        <v>407</v>
      </c>
      <c r="AB88" s="129"/>
      <c r="AM88" s="178" t="s">
        <v>858</v>
      </c>
      <c r="AN88" s="178" t="s">
        <v>857</v>
      </c>
      <c r="AO88" s="26" t="s">
        <v>55</v>
      </c>
      <c r="AP88" s="175" t="s">
        <v>55</v>
      </c>
      <c r="AQ88" s="26" t="s">
        <v>471</v>
      </c>
      <c r="AT88" s="131"/>
      <c r="AU88" s="67"/>
      <c r="AV88" s="23"/>
      <c r="AY88" s="88"/>
      <c r="AZ88" s="88"/>
      <c r="BA88" s="126"/>
    </row>
    <row r="89" spans="1:53" ht="15" thickBot="1" x14ac:dyDescent="0.25">
      <c r="A89" s="146">
        <v>43641</v>
      </c>
      <c r="B89" s="147">
        <v>1211455</v>
      </c>
      <c r="C89" s="147">
        <v>1211455</v>
      </c>
      <c r="D89" s="28" t="s">
        <v>36</v>
      </c>
      <c r="E89" s="28" t="s">
        <v>408</v>
      </c>
      <c r="F89" s="28">
        <v>71</v>
      </c>
      <c r="G89" s="28" t="s">
        <v>70</v>
      </c>
      <c r="H89" s="35" t="s">
        <v>409</v>
      </c>
      <c r="I89" s="35" t="s">
        <v>302</v>
      </c>
      <c r="J89" s="35" t="s">
        <v>410</v>
      </c>
      <c r="K89" s="14" t="s">
        <v>51</v>
      </c>
      <c r="L89" s="35">
        <v>4.9000000000000004</v>
      </c>
      <c r="M89" s="35">
        <v>1.94</v>
      </c>
      <c r="N89" s="35">
        <v>42</v>
      </c>
      <c r="O89" s="148">
        <v>81.48</v>
      </c>
      <c r="P89" s="148">
        <v>40</v>
      </c>
      <c r="Q89" s="14">
        <v>10</v>
      </c>
      <c r="R89" s="19">
        <v>31.48</v>
      </c>
      <c r="Z89" s="149">
        <v>0.112</v>
      </c>
      <c r="AA89" s="128">
        <v>89.286000000000001</v>
      </c>
      <c r="AB89" s="129"/>
      <c r="AM89" s="178"/>
      <c r="AN89" s="178"/>
      <c r="AO89" s="26" t="s">
        <v>46</v>
      </c>
      <c r="AP89" s="175" t="s">
        <v>46</v>
      </c>
      <c r="AQ89" s="26" t="s">
        <v>46</v>
      </c>
      <c r="AT89" s="131"/>
      <c r="AU89" s="67"/>
      <c r="AV89" s="23"/>
      <c r="AY89" s="88"/>
      <c r="AZ89" s="88"/>
      <c r="BA89" s="126"/>
    </row>
    <row r="90" spans="1:53" ht="15" thickBot="1" x14ac:dyDescent="0.25">
      <c r="A90" s="71">
        <v>43704</v>
      </c>
      <c r="B90" s="127">
        <v>1228294</v>
      </c>
      <c r="C90" s="181">
        <v>1228294</v>
      </c>
      <c r="D90" s="14" t="s">
        <v>36</v>
      </c>
      <c r="E90" s="14" t="s">
        <v>411</v>
      </c>
      <c r="F90" s="14">
        <v>68</v>
      </c>
      <c r="G90" s="14" t="s">
        <v>70</v>
      </c>
      <c r="H90" s="28" t="s">
        <v>412</v>
      </c>
      <c r="I90" s="15" t="s">
        <v>40</v>
      </c>
      <c r="J90" s="14" t="s">
        <v>413</v>
      </c>
      <c r="K90" s="14" t="s">
        <v>99</v>
      </c>
      <c r="L90" s="16">
        <v>4</v>
      </c>
      <c r="M90" s="16">
        <v>1.68</v>
      </c>
      <c r="N90" s="16">
        <v>48</v>
      </c>
      <c r="O90" s="17">
        <v>80.64</v>
      </c>
      <c r="P90" s="15">
        <v>40</v>
      </c>
      <c r="Q90" s="14">
        <v>10</v>
      </c>
      <c r="R90" s="19">
        <v>30.64</v>
      </c>
      <c r="T90" s="27">
        <v>20191212</v>
      </c>
      <c r="Z90" s="27">
        <v>1.47</v>
      </c>
      <c r="AA90" s="128">
        <v>6.8029999999999999</v>
      </c>
      <c r="AB90" s="129">
        <v>13.196999999999999</v>
      </c>
      <c r="AM90" s="178">
        <v>0</v>
      </c>
      <c r="AN90" s="178">
        <v>0</v>
      </c>
      <c r="AO90" s="26"/>
      <c r="AP90" s="175" t="s">
        <v>46</v>
      </c>
      <c r="AQ90" s="26" t="s">
        <v>471</v>
      </c>
      <c r="AR90" s="27" t="s">
        <v>539</v>
      </c>
      <c r="AS90" s="27" t="s">
        <v>44</v>
      </c>
      <c r="AT90" s="131"/>
      <c r="AU90" s="67">
        <f t="shared" ref="AU90:AU108" si="29">N90-P90/M90-Q90/M90-AA90-1</f>
        <v>10.435095238095236</v>
      </c>
      <c r="AV90" s="23">
        <f t="shared" ref="AV90:AV108" si="30">AU90*Z90</f>
        <v>15.339589999999998</v>
      </c>
      <c r="AW90" s="88" t="s">
        <v>54</v>
      </c>
      <c r="AX90" s="88">
        <v>20200317</v>
      </c>
      <c r="AY90" s="88">
        <v>6.76</v>
      </c>
      <c r="AZ90" s="88">
        <v>5</v>
      </c>
      <c r="BA90" s="126">
        <v>1.42</v>
      </c>
    </row>
    <row r="91" spans="1:53" ht="15" thickBot="1" x14ac:dyDescent="0.25">
      <c r="A91" s="71">
        <v>43537</v>
      </c>
      <c r="B91" s="127" t="s">
        <v>414</v>
      </c>
      <c r="C91" s="181">
        <v>1186496</v>
      </c>
      <c r="D91" s="14" t="s">
        <v>36</v>
      </c>
      <c r="E91" s="14" t="s">
        <v>415</v>
      </c>
      <c r="H91" s="14" t="s">
        <v>414</v>
      </c>
      <c r="I91" s="14" t="s">
        <v>49</v>
      </c>
      <c r="J91" s="14" t="s">
        <v>416</v>
      </c>
      <c r="K91" s="14" t="s">
        <v>51</v>
      </c>
      <c r="L91" s="14">
        <v>3</v>
      </c>
      <c r="M91" s="14">
        <v>1.91</v>
      </c>
      <c r="N91" s="14">
        <v>42</v>
      </c>
      <c r="O91" s="17">
        <v>80.22</v>
      </c>
      <c r="P91" s="15">
        <v>40</v>
      </c>
      <c r="Q91" s="14">
        <v>10</v>
      </c>
      <c r="R91" s="17">
        <v>30.22</v>
      </c>
      <c r="V91" s="27">
        <v>69.2</v>
      </c>
      <c r="Z91" s="27">
        <v>2.5</v>
      </c>
      <c r="AA91" s="128">
        <v>4</v>
      </c>
      <c r="AB91" s="129">
        <v>16</v>
      </c>
      <c r="AC91" s="27" t="s">
        <v>417</v>
      </c>
      <c r="AD91" s="27">
        <v>0.82</v>
      </c>
      <c r="AE91" s="27">
        <v>9.84</v>
      </c>
      <c r="AF91" s="23">
        <f t="shared" ref="AF91:AF93" si="31">N91-P91/M91-Q91/M91-AA91-1-AA91</f>
        <v>6.8219895287958074</v>
      </c>
      <c r="AG91" s="130">
        <f t="shared" ref="AG91:AG93" si="32">AF91*Z91</f>
        <v>17.05497382198952</v>
      </c>
      <c r="AH91" s="27" t="s">
        <v>299</v>
      </c>
      <c r="AI91" s="27">
        <v>20200331</v>
      </c>
      <c r="AM91" s="178" t="s">
        <v>859</v>
      </c>
      <c r="AN91" s="178">
        <v>0</v>
      </c>
      <c r="AO91" s="26" t="s">
        <v>55</v>
      </c>
      <c r="AP91" s="175" t="s">
        <v>55</v>
      </c>
      <c r="AQ91" s="26" t="s">
        <v>46</v>
      </c>
      <c r="AR91" s="27" t="s">
        <v>490</v>
      </c>
      <c r="AS91" s="27" t="s">
        <v>44</v>
      </c>
      <c r="AT91" s="131"/>
      <c r="AU91" s="67">
        <f t="shared" si="29"/>
        <v>10.821989528795807</v>
      </c>
      <c r="AV91" s="23">
        <f t="shared" si="30"/>
        <v>27.05497382198952</v>
      </c>
      <c r="AW91" s="88" t="s">
        <v>54</v>
      </c>
      <c r="AX91" s="88">
        <v>20200317</v>
      </c>
      <c r="AY91" s="88">
        <v>5.52</v>
      </c>
      <c r="AZ91" s="88">
        <v>6</v>
      </c>
      <c r="BA91" s="126">
        <v>1.05</v>
      </c>
    </row>
    <row r="92" spans="1:53" ht="15" thickBot="1" x14ac:dyDescent="0.25">
      <c r="A92" s="72">
        <v>43795</v>
      </c>
      <c r="B92" s="134">
        <v>1249209</v>
      </c>
      <c r="C92" s="134">
        <v>1249209</v>
      </c>
      <c r="D92" s="15" t="s">
        <v>94</v>
      </c>
      <c r="E92" s="15" t="s">
        <v>418</v>
      </c>
      <c r="F92" s="15">
        <v>40</v>
      </c>
      <c r="G92" s="15" t="s">
        <v>38</v>
      </c>
      <c r="H92" s="15" t="s">
        <v>419</v>
      </c>
      <c r="I92" s="35" t="s">
        <v>151</v>
      </c>
      <c r="J92" s="15" t="s">
        <v>419</v>
      </c>
      <c r="K92" s="14" t="s">
        <v>152</v>
      </c>
      <c r="L92" s="14">
        <v>4</v>
      </c>
      <c r="M92" s="14">
        <v>0.59599999999999997</v>
      </c>
      <c r="N92" s="14">
        <v>49</v>
      </c>
      <c r="O92" s="17">
        <v>29.204000000000001</v>
      </c>
      <c r="P92" s="15"/>
      <c r="R92" s="19">
        <v>29.204000000000001</v>
      </c>
      <c r="Z92" s="27">
        <v>0.61599999999999999</v>
      </c>
      <c r="AA92" s="128">
        <v>16.234000000000002</v>
      </c>
      <c r="AB92" s="129">
        <v>3.766</v>
      </c>
      <c r="AC92" s="27" t="s">
        <v>420</v>
      </c>
      <c r="AD92" s="27">
        <v>0.8</v>
      </c>
      <c r="AE92" s="27">
        <v>9.6000000000000014</v>
      </c>
      <c r="AF92" s="23">
        <f t="shared" si="31"/>
        <v>15.531999999999996</v>
      </c>
      <c r="AG92" s="130">
        <f t="shared" si="32"/>
        <v>9.5677119999999984</v>
      </c>
      <c r="AH92" s="27" t="s">
        <v>299</v>
      </c>
      <c r="AI92" s="27">
        <v>20200331</v>
      </c>
      <c r="AM92" s="178"/>
      <c r="AN92" s="178"/>
      <c r="AO92" s="26" t="s">
        <v>46</v>
      </c>
      <c r="AP92" s="175" t="s">
        <v>46</v>
      </c>
      <c r="AQ92" s="26" t="s">
        <v>46</v>
      </c>
      <c r="AR92" s="27" t="s">
        <v>491</v>
      </c>
      <c r="AS92" s="27" t="s">
        <v>44</v>
      </c>
      <c r="AT92" s="131"/>
      <c r="AU92" s="67">
        <f t="shared" si="29"/>
        <v>31.765999999999998</v>
      </c>
      <c r="AV92" s="23">
        <f t="shared" si="30"/>
        <v>19.567855999999999</v>
      </c>
      <c r="AW92" s="88" t="s">
        <v>54</v>
      </c>
      <c r="AX92" s="88">
        <v>20200317</v>
      </c>
      <c r="AY92" s="88">
        <v>3.14</v>
      </c>
      <c r="AZ92" s="88">
        <v>7</v>
      </c>
      <c r="BA92" s="126">
        <v>0.996</v>
      </c>
    </row>
    <row r="93" spans="1:53" ht="15" thickBot="1" x14ac:dyDescent="0.25">
      <c r="A93" s="72">
        <v>43802</v>
      </c>
      <c r="B93" s="134">
        <v>1251157</v>
      </c>
      <c r="C93" s="134">
        <v>1251157</v>
      </c>
      <c r="D93" s="15" t="s">
        <v>94</v>
      </c>
      <c r="E93" s="15" t="s">
        <v>421</v>
      </c>
      <c r="F93" s="15">
        <v>41</v>
      </c>
      <c r="G93" s="15" t="s">
        <v>38</v>
      </c>
      <c r="H93" s="15" t="s">
        <v>422</v>
      </c>
      <c r="I93" s="35" t="s">
        <v>151</v>
      </c>
      <c r="J93" s="15" t="s">
        <v>422</v>
      </c>
      <c r="K93" s="14" t="s">
        <v>152</v>
      </c>
      <c r="L93" s="14">
        <v>4</v>
      </c>
      <c r="M93" s="14">
        <v>0.58599999999999997</v>
      </c>
      <c r="N93" s="14">
        <v>49</v>
      </c>
      <c r="O93" s="17">
        <v>28.713999999999999</v>
      </c>
      <c r="P93" s="15"/>
      <c r="R93" s="19">
        <v>28.713999999999999</v>
      </c>
      <c r="Z93" s="27">
        <v>0.61199999999999999</v>
      </c>
      <c r="AA93" s="128">
        <v>16.34</v>
      </c>
      <c r="AB93" s="129">
        <v>3.66</v>
      </c>
      <c r="AC93" s="27" t="s">
        <v>423</v>
      </c>
      <c r="AD93" s="27">
        <v>0.78</v>
      </c>
      <c r="AE93" s="27">
        <v>9.36</v>
      </c>
      <c r="AF93" s="23">
        <f t="shared" si="31"/>
        <v>15.319999999999997</v>
      </c>
      <c r="AG93" s="130">
        <f t="shared" si="32"/>
        <v>9.3758399999999984</v>
      </c>
      <c r="AH93" s="27" t="s">
        <v>299</v>
      </c>
      <c r="AI93" s="27">
        <v>20200331</v>
      </c>
      <c r="AM93" s="178"/>
      <c r="AN93" s="178"/>
      <c r="AO93" s="26" t="s">
        <v>46</v>
      </c>
      <c r="AP93" s="175" t="s">
        <v>46</v>
      </c>
      <c r="AQ93" s="26" t="s">
        <v>46</v>
      </c>
      <c r="AR93" s="27" t="s">
        <v>492</v>
      </c>
      <c r="AS93" s="27" t="s">
        <v>44</v>
      </c>
      <c r="AT93" s="131"/>
      <c r="AU93" s="67">
        <f t="shared" si="29"/>
        <v>31.659999999999997</v>
      </c>
      <c r="AV93" s="23">
        <f t="shared" si="30"/>
        <v>19.375919999999997</v>
      </c>
      <c r="AW93" s="88" t="s">
        <v>54</v>
      </c>
      <c r="AX93" s="88">
        <v>20200317</v>
      </c>
      <c r="AY93" s="88">
        <v>12.4</v>
      </c>
      <c r="AZ93" s="88">
        <v>8</v>
      </c>
      <c r="BA93" s="126">
        <v>0.96</v>
      </c>
    </row>
    <row r="94" spans="1:53" ht="15" thickBot="1" x14ac:dyDescent="0.25">
      <c r="A94" s="74"/>
      <c r="B94" s="135" t="s">
        <v>862</v>
      </c>
      <c r="C94" s="135">
        <v>1202494</v>
      </c>
      <c r="D94" s="14" t="s">
        <v>36</v>
      </c>
      <c r="E94" s="136" t="s">
        <v>425</v>
      </c>
      <c r="F94" s="136">
        <v>75</v>
      </c>
      <c r="G94" s="136" t="s">
        <v>70</v>
      </c>
      <c r="H94" s="137" t="s">
        <v>424</v>
      </c>
      <c r="I94" s="14" t="s">
        <v>78</v>
      </c>
      <c r="J94" s="14" t="s">
        <v>426</v>
      </c>
      <c r="K94" s="14" t="s">
        <v>51</v>
      </c>
      <c r="L94" s="14">
        <v>2.4</v>
      </c>
      <c r="M94" s="14">
        <v>1.1100000000000001</v>
      </c>
      <c r="N94" s="14">
        <v>48</v>
      </c>
      <c r="O94" s="17">
        <v>53.28</v>
      </c>
      <c r="P94" s="18">
        <v>15</v>
      </c>
      <c r="Q94" s="14">
        <v>10</v>
      </c>
      <c r="R94" s="17">
        <v>28.28</v>
      </c>
      <c r="T94" s="27" t="s">
        <v>52</v>
      </c>
      <c r="Z94" s="27">
        <v>0.96199999999999997</v>
      </c>
      <c r="AA94" s="128">
        <v>10.395</v>
      </c>
      <c r="AB94" s="129">
        <v>9.6050000000000004</v>
      </c>
      <c r="AM94" s="178"/>
      <c r="AN94" s="178"/>
      <c r="AO94" s="26" t="s">
        <v>46</v>
      </c>
      <c r="AP94" s="175" t="s">
        <v>46</v>
      </c>
      <c r="AQ94" s="26" t="s">
        <v>56</v>
      </c>
      <c r="AR94" s="27" t="s">
        <v>540</v>
      </c>
      <c r="AS94" s="27">
        <v>0.9</v>
      </c>
      <c r="AT94" s="131">
        <f t="shared" si="9"/>
        <v>10.8</v>
      </c>
      <c r="AU94" s="67">
        <f t="shared" si="29"/>
        <v>14.082477477477479</v>
      </c>
      <c r="AV94" s="23">
        <f t="shared" si="30"/>
        <v>13.547343333333334</v>
      </c>
      <c r="AW94" s="88" t="s">
        <v>54</v>
      </c>
      <c r="AX94" s="88">
        <v>20200317</v>
      </c>
      <c r="AY94" s="88">
        <v>20.6</v>
      </c>
      <c r="AZ94" s="88">
        <v>17</v>
      </c>
      <c r="BA94" s="126">
        <v>2.56</v>
      </c>
    </row>
    <row r="95" spans="1:53" ht="15" thickBot="1" x14ac:dyDescent="0.25">
      <c r="A95" s="72">
        <v>43802</v>
      </c>
      <c r="B95" s="134">
        <v>1219166</v>
      </c>
      <c r="C95" s="134">
        <v>1219166</v>
      </c>
      <c r="D95" s="15" t="s">
        <v>94</v>
      </c>
      <c r="E95" s="15" t="s">
        <v>427</v>
      </c>
      <c r="F95" s="15">
        <v>46</v>
      </c>
      <c r="G95" s="15" t="s">
        <v>38</v>
      </c>
      <c r="H95" s="15" t="s">
        <v>428</v>
      </c>
      <c r="I95" s="35" t="s">
        <v>151</v>
      </c>
      <c r="J95" s="15" t="s">
        <v>428</v>
      </c>
      <c r="K95" s="14" t="s">
        <v>152</v>
      </c>
      <c r="L95" s="14">
        <v>4</v>
      </c>
      <c r="M95" s="14">
        <v>0.58799999999999997</v>
      </c>
      <c r="N95" s="14">
        <v>47</v>
      </c>
      <c r="O95" s="17">
        <v>27.635999999999999</v>
      </c>
      <c r="P95" s="15"/>
      <c r="R95" s="19">
        <v>27.635999999999999</v>
      </c>
      <c r="Z95" s="27">
        <v>0.65</v>
      </c>
      <c r="AA95" s="128">
        <v>15.385</v>
      </c>
      <c r="AB95" s="129">
        <v>4.6150000000000002</v>
      </c>
      <c r="AC95" s="27" t="s">
        <v>429</v>
      </c>
      <c r="AD95" s="27">
        <v>0.54</v>
      </c>
      <c r="AE95" s="27">
        <v>6.48</v>
      </c>
      <c r="AF95" s="23">
        <f t="shared" ref="AF95:AF96" si="33">N95-P95/M95-Q95/M95-AA95-1-AA95</f>
        <v>15.230000000000002</v>
      </c>
      <c r="AG95" s="130">
        <f t="shared" ref="AG95:AG96" si="34">AF95*Z95</f>
        <v>9.8995000000000015</v>
      </c>
      <c r="AH95" s="27" t="s">
        <v>299</v>
      </c>
      <c r="AI95" s="27">
        <v>20200331</v>
      </c>
      <c r="AM95" s="178"/>
      <c r="AN95" s="178"/>
      <c r="AO95" s="26" t="s">
        <v>46</v>
      </c>
      <c r="AP95" s="175" t="s">
        <v>46</v>
      </c>
      <c r="AQ95" s="26" t="s">
        <v>46</v>
      </c>
      <c r="AR95" s="27" t="s">
        <v>493</v>
      </c>
      <c r="AS95" s="27" t="s">
        <v>44</v>
      </c>
      <c r="AT95" s="131"/>
      <c r="AU95" s="67">
        <f t="shared" si="29"/>
        <v>30.615000000000002</v>
      </c>
      <c r="AV95" s="23">
        <f t="shared" si="30"/>
        <v>19.899750000000001</v>
      </c>
      <c r="AW95" s="88" t="s">
        <v>54</v>
      </c>
      <c r="AX95" s="88">
        <v>20200317</v>
      </c>
      <c r="AY95" s="88">
        <v>15.4</v>
      </c>
      <c r="AZ95" s="88">
        <v>18</v>
      </c>
      <c r="BA95" s="126">
        <v>1.81</v>
      </c>
    </row>
    <row r="96" spans="1:53" ht="15" thickBot="1" x14ac:dyDescent="0.25">
      <c r="A96" s="72">
        <v>43810</v>
      </c>
      <c r="B96" s="134">
        <v>1253154</v>
      </c>
      <c r="C96" s="134">
        <v>1253154</v>
      </c>
      <c r="D96" s="15" t="s">
        <v>94</v>
      </c>
      <c r="E96" s="15" t="s">
        <v>430</v>
      </c>
      <c r="F96" s="15">
        <v>59</v>
      </c>
      <c r="G96" s="15" t="s">
        <v>70</v>
      </c>
      <c r="H96" s="15" t="s">
        <v>431</v>
      </c>
      <c r="I96" s="35" t="s">
        <v>151</v>
      </c>
      <c r="J96" s="15" t="s">
        <v>431</v>
      </c>
      <c r="K96" s="14" t="s">
        <v>152</v>
      </c>
      <c r="L96" s="14">
        <v>3.8</v>
      </c>
      <c r="M96" s="14">
        <v>0.55200000000000005</v>
      </c>
      <c r="N96" s="14">
        <v>50</v>
      </c>
      <c r="O96" s="17">
        <v>27.6</v>
      </c>
      <c r="P96" s="15"/>
      <c r="R96" s="19">
        <v>27.6</v>
      </c>
      <c r="Z96" s="27">
        <v>0.71</v>
      </c>
      <c r="AA96" s="128">
        <v>14.085000000000001</v>
      </c>
      <c r="AB96" s="129">
        <v>5.915</v>
      </c>
      <c r="AC96" s="27" t="s">
        <v>432</v>
      </c>
      <c r="AD96" s="27">
        <v>0.54</v>
      </c>
      <c r="AE96" s="27">
        <v>6.48</v>
      </c>
      <c r="AF96" s="23">
        <f t="shared" si="33"/>
        <v>20.83</v>
      </c>
      <c r="AG96" s="130">
        <f t="shared" si="34"/>
        <v>14.789299999999997</v>
      </c>
      <c r="AH96" s="27" t="s">
        <v>299</v>
      </c>
      <c r="AI96" s="27">
        <v>20200331</v>
      </c>
      <c r="AM96" s="178"/>
      <c r="AN96" s="178"/>
      <c r="AO96" s="26" t="s">
        <v>46</v>
      </c>
      <c r="AP96" s="175" t="s">
        <v>46</v>
      </c>
      <c r="AQ96" s="26" t="s">
        <v>46</v>
      </c>
      <c r="AR96" s="27" t="s">
        <v>494</v>
      </c>
      <c r="AS96" s="27" t="s">
        <v>44</v>
      </c>
      <c r="AT96" s="131"/>
      <c r="AU96" s="67">
        <f t="shared" si="29"/>
        <v>34.914999999999999</v>
      </c>
      <c r="AV96" s="23">
        <f t="shared" si="30"/>
        <v>24.789649999999998</v>
      </c>
      <c r="AW96" s="88" t="s">
        <v>54</v>
      </c>
      <c r="AX96" s="88">
        <v>20200317</v>
      </c>
      <c r="AY96" s="88">
        <v>16.600000000000001</v>
      </c>
      <c r="AZ96" s="88">
        <v>19</v>
      </c>
      <c r="BA96" s="126">
        <v>1.58</v>
      </c>
    </row>
    <row r="97" spans="1:53" ht="15" thickBot="1" x14ac:dyDescent="0.25">
      <c r="A97" s="71">
        <v>43649</v>
      </c>
      <c r="B97" s="127">
        <v>1213297</v>
      </c>
      <c r="C97" s="181">
        <v>1213297</v>
      </c>
      <c r="D97" s="14" t="s">
        <v>36</v>
      </c>
      <c r="E97" s="14" t="s">
        <v>433</v>
      </c>
      <c r="F97" s="14">
        <v>74</v>
      </c>
      <c r="G97" s="14" t="s">
        <v>38</v>
      </c>
      <c r="H97" s="15" t="s">
        <v>434</v>
      </c>
      <c r="I97" s="15" t="s">
        <v>302</v>
      </c>
      <c r="J97" s="15" t="s">
        <v>435</v>
      </c>
      <c r="K97" s="14" t="s">
        <v>51</v>
      </c>
      <c r="L97" s="15">
        <v>4.5</v>
      </c>
      <c r="M97" s="15">
        <v>2.04</v>
      </c>
      <c r="N97" s="15">
        <v>38</v>
      </c>
      <c r="O97" s="18">
        <v>77.52</v>
      </c>
      <c r="P97" s="18">
        <v>40</v>
      </c>
      <c r="Q97" s="14">
        <v>10</v>
      </c>
      <c r="R97" s="19">
        <v>27.52</v>
      </c>
      <c r="T97" s="27">
        <v>20191023</v>
      </c>
      <c r="Z97" s="27">
        <v>1.44</v>
      </c>
      <c r="AA97" s="128">
        <v>6.944</v>
      </c>
      <c r="AB97" s="129">
        <v>13.055999999999999</v>
      </c>
      <c r="AM97" s="178" t="s">
        <v>853</v>
      </c>
      <c r="AN97" s="178" t="s">
        <v>854</v>
      </c>
      <c r="AO97" s="26" t="s">
        <v>55</v>
      </c>
      <c r="AP97" s="175" t="s">
        <v>55</v>
      </c>
      <c r="AQ97" s="26" t="s">
        <v>46</v>
      </c>
      <c r="AR97" s="27" t="s">
        <v>541</v>
      </c>
      <c r="AS97" s="27">
        <v>0.84</v>
      </c>
      <c r="AT97" s="131">
        <f t="shared" si="9"/>
        <v>10.08</v>
      </c>
      <c r="AU97" s="67">
        <f t="shared" si="29"/>
        <v>5.5461960784313709</v>
      </c>
      <c r="AV97" s="23">
        <f t="shared" si="30"/>
        <v>7.986522352941174</v>
      </c>
      <c r="AW97" s="88" t="s">
        <v>54</v>
      </c>
      <c r="AX97" s="88">
        <v>20200317</v>
      </c>
      <c r="AY97" s="88">
        <v>19.5</v>
      </c>
      <c r="AZ97" s="88">
        <v>20</v>
      </c>
      <c r="BA97" s="126">
        <v>1.95</v>
      </c>
    </row>
    <row r="98" spans="1:53" ht="15" thickBot="1" x14ac:dyDescent="0.25">
      <c r="A98" s="72">
        <v>43795</v>
      </c>
      <c r="B98" s="134">
        <v>1249399</v>
      </c>
      <c r="C98" s="134">
        <v>1249399</v>
      </c>
      <c r="D98" s="15" t="s">
        <v>94</v>
      </c>
      <c r="E98" s="15" t="s">
        <v>436</v>
      </c>
      <c r="F98" s="15">
        <v>33</v>
      </c>
      <c r="G98" s="15" t="s">
        <v>70</v>
      </c>
      <c r="H98" s="15" t="s">
        <v>437</v>
      </c>
      <c r="I98" s="35" t="s">
        <v>151</v>
      </c>
      <c r="J98" s="15" t="s">
        <v>437</v>
      </c>
      <c r="K98" s="14" t="s">
        <v>152</v>
      </c>
      <c r="L98" s="14">
        <v>3.3</v>
      </c>
      <c r="M98" s="14">
        <v>0.54600000000000004</v>
      </c>
      <c r="N98" s="14">
        <v>50</v>
      </c>
      <c r="O98" s="17">
        <v>27.3</v>
      </c>
      <c r="P98" s="15"/>
      <c r="R98" s="19">
        <v>27.3</v>
      </c>
      <c r="Z98" s="27">
        <v>0.64</v>
      </c>
      <c r="AA98" s="128">
        <v>15.625</v>
      </c>
      <c r="AB98" s="129">
        <v>4.375</v>
      </c>
      <c r="AC98" s="27" t="s">
        <v>438</v>
      </c>
      <c r="AD98" s="27">
        <v>0.5</v>
      </c>
      <c r="AE98" s="27">
        <v>6</v>
      </c>
      <c r="AF98" s="23">
        <f t="shared" ref="AF98" si="35">N98-P98/M98-Q98/M98-AA98-1-AA98</f>
        <v>17.75</v>
      </c>
      <c r="AG98" s="130">
        <f t="shared" ref="AG98" si="36">AF98*Z98</f>
        <v>11.36</v>
      </c>
      <c r="AH98" s="27" t="s">
        <v>299</v>
      </c>
      <c r="AI98" s="27">
        <v>20200331</v>
      </c>
      <c r="AM98" s="178"/>
      <c r="AN98" s="178"/>
      <c r="AO98" s="26" t="s">
        <v>46</v>
      </c>
      <c r="AP98" s="175" t="s">
        <v>46</v>
      </c>
      <c r="AQ98" s="26" t="s">
        <v>46</v>
      </c>
      <c r="AR98" s="27" t="s">
        <v>495</v>
      </c>
      <c r="AS98" s="27" t="s">
        <v>44</v>
      </c>
      <c r="AT98" s="131"/>
      <c r="AU98" s="67">
        <f t="shared" si="29"/>
        <v>33.375</v>
      </c>
      <c r="AV98" s="23">
        <f t="shared" si="30"/>
        <v>21.36</v>
      </c>
      <c r="AW98" s="88" t="s">
        <v>54</v>
      </c>
      <c r="AX98" s="88">
        <v>20200317</v>
      </c>
      <c r="AY98" s="88">
        <v>10.3</v>
      </c>
      <c r="AZ98" s="88">
        <v>21</v>
      </c>
      <c r="BA98" s="126">
        <v>0.93200000000000005</v>
      </c>
    </row>
    <row r="99" spans="1:53" ht="15" thickBot="1" x14ac:dyDescent="0.25">
      <c r="A99" s="71">
        <v>43545</v>
      </c>
      <c r="B99" s="127" t="s">
        <v>439</v>
      </c>
      <c r="C99" s="181">
        <v>1189012</v>
      </c>
      <c r="D99" s="14" t="s">
        <v>36</v>
      </c>
      <c r="E99" s="14" t="s">
        <v>440</v>
      </c>
      <c r="H99" s="14" t="s">
        <v>439</v>
      </c>
      <c r="I99" s="14" t="s">
        <v>201</v>
      </c>
      <c r="J99" s="75" t="s">
        <v>441</v>
      </c>
      <c r="K99" s="14" t="s">
        <v>51</v>
      </c>
      <c r="L99" s="75">
        <v>2.2000000000000002</v>
      </c>
      <c r="M99" s="14">
        <v>1.68</v>
      </c>
      <c r="N99" s="14">
        <v>46</v>
      </c>
      <c r="O99" s="17">
        <v>77.3</v>
      </c>
      <c r="P99" s="15">
        <v>40</v>
      </c>
      <c r="Q99" s="14">
        <v>10</v>
      </c>
      <c r="R99" s="17">
        <v>27.3</v>
      </c>
      <c r="T99" s="37"/>
      <c r="V99" s="27">
        <v>47</v>
      </c>
      <c r="Z99" s="27">
        <v>1.81</v>
      </c>
      <c r="AA99" s="128">
        <v>5.5250000000000004</v>
      </c>
      <c r="AB99" s="129">
        <v>14.475</v>
      </c>
      <c r="AM99" s="178" t="s">
        <v>853</v>
      </c>
      <c r="AN99" s="178" t="s">
        <v>854</v>
      </c>
      <c r="AO99" s="26" t="s">
        <v>55</v>
      </c>
      <c r="AP99" s="175" t="s">
        <v>46</v>
      </c>
      <c r="AQ99" s="26" t="s">
        <v>46</v>
      </c>
      <c r="AR99" s="27" t="s">
        <v>542</v>
      </c>
      <c r="AS99" s="27">
        <v>1.34</v>
      </c>
      <c r="AT99" s="131">
        <f t="shared" si="9"/>
        <v>16.080000000000002</v>
      </c>
      <c r="AU99" s="67">
        <f t="shared" si="29"/>
        <v>9.7130952380952369</v>
      </c>
      <c r="AV99" s="23">
        <f t="shared" si="30"/>
        <v>17.580702380952378</v>
      </c>
      <c r="AW99" s="88" t="s">
        <v>54</v>
      </c>
      <c r="AX99" s="88">
        <v>20200317</v>
      </c>
      <c r="AY99" s="88">
        <v>12.9</v>
      </c>
      <c r="AZ99" s="88">
        <v>22</v>
      </c>
      <c r="BA99" s="126">
        <v>1.1399999999999999</v>
      </c>
    </row>
    <row r="100" spans="1:53" ht="15" thickBot="1" x14ac:dyDescent="0.25">
      <c r="A100" s="71">
        <v>43523</v>
      </c>
      <c r="B100" s="127" t="s">
        <v>442</v>
      </c>
      <c r="C100" s="181">
        <v>1183892</v>
      </c>
      <c r="D100" s="14" t="s">
        <v>36</v>
      </c>
      <c r="E100" s="14" t="s">
        <v>443</v>
      </c>
      <c r="H100" s="14" t="s">
        <v>442</v>
      </c>
      <c r="I100" s="14" t="s">
        <v>91</v>
      </c>
      <c r="J100" s="14" t="s">
        <v>444</v>
      </c>
      <c r="K100" s="14" t="s">
        <v>51</v>
      </c>
      <c r="L100" s="14">
        <v>2.1</v>
      </c>
      <c r="M100" s="14">
        <v>1.83</v>
      </c>
      <c r="N100" s="14">
        <v>42</v>
      </c>
      <c r="O100" s="17">
        <v>76.86</v>
      </c>
      <c r="P100" s="15">
        <v>40</v>
      </c>
      <c r="Q100" s="14">
        <v>10</v>
      </c>
      <c r="R100" s="17">
        <v>26.86</v>
      </c>
      <c r="T100" s="37"/>
      <c r="V100" s="27">
        <v>48</v>
      </c>
      <c r="Z100" s="27">
        <v>1.79</v>
      </c>
      <c r="AA100" s="128">
        <v>5.5869999999999997</v>
      </c>
      <c r="AB100" s="129">
        <v>14.413</v>
      </c>
      <c r="AM100" s="178" t="s">
        <v>853</v>
      </c>
      <c r="AN100" s="178" t="s">
        <v>857</v>
      </c>
      <c r="AO100" s="26" t="s">
        <v>109</v>
      </c>
      <c r="AP100" s="175" t="s">
        <v>46</v>
      </c>
      <c r="AQ100" s="26" t="s">
        <v>46</v>
      </c>
      <c r="AR100" s="27" t="s">
        <v>543</v>
      </c>
      <c r="AS100" s="27">
        <v>0.7</v>
      </c>
      <c r="AT100" s="131">
        <f t="shared" si="9"/>
        <v>8.3999999999999986</v>
      </c>
      <c r="AU100" s="67">
        <f t="shared" si="29"/>
        <v>8.0905956284153007</v>
      </c>
      <c r="AV100" s="23">
        <f t="shared" si="30"/>
        <v>14.482166174863389</v>
      </c>
      <c r="AW100" s="88" t="s">
        <v>54</v>
      </c>
      <c r="AX100" s="88">
        <v>20200317</v>
      </c>
      <c r="AY100" s="88">
        <v>11.1</v>
      </c>
      <c r="AZ100" s="88">
        <v>23</v>
      </c>
      <c r="BA100" s="126">
        <v>0.93200000000000005</v>
      </c>
    </row>
    <row r="101" spans="1:53" ht="15" thickBot="1" x14ac:dyDescent="0.25">
      <c r="A101" s="72">
        <v>43802</v>
      </c>
      <c r="B101" s="134">
        <v>1250788</v>
      </c>
      <c r="C101" s="134">
        <v>1250788</v>
      </c>
      <c r="D101" s="15" t="s">
        <v>94</v>
      </c>
      <c r="E101" s="15" t="s">
        <v>445</v>
      </c>
      <c r="F101" s="15">
        <v>36</v>
      </c>
      <c r="G101" s="15" t="s">
        <v>70</v>
      </c>
      <c r="H101" s="15" t="s">
        <v>446</v>
      </c>
      <c r="I101" s="35" t="s">
        <v>151</v>
      </c>
      <c r="J101" s="15" t="s">
        <v>446</v>
      </c>
      <c r="K101" s="14" t="s">
        <v>152</v>
      </c>
      <c r="L101" s="14">
        <v>2.8</v>
      </c>
      <c r="M101" s="14">
        <v>0.52200000000000002</v>
      </c>
      <c r="N101" s="14">
        <v>48</v>
      </c>
      <c r="O101" s="17">
        <v>25.056000000000001</v>
      </c>
      <c r="P101" s="15"/>
      <c r="R101" s="19">
        <v>25.056000000000001</v>
      </c>
      <c r="Z101" s="27">
        <v>0.68600000000000005</v>
      </c>
      <c r="AA101" s="128">
        <v>14.577</v>
      </c>
      <c r="AB101" s="129">
        <v>5.423</v>
      </c>
      <c r="AC101" s="27" t="s">
        <v>447</v>
      </c>
      <c r="AD101" s="27">
        <v>0.6</v>
      </c>
      <c r="AE101" s="27">
        <v>7.1999999999999993</v>
      </c>
      <c r="AF101" s="23">
        <f t="shared" ref="AF101" si="37">N101-P101/M101-Q101/M101-AA101-1-AA101</f>
        <v>17.846000000000004</v>
      </c>
      <c r="AG101" s="130">
        <f t="shared" ref="AG101" si="38">AF101*Z101</f>
        <v>12.242356000000003</v>
      </c>
      <c r="AH101" s="27" t="s">
        <v>299</v>
      </c>
      <c r="AI101" s="27">
        <v>20200331</v>
      </c>
      <c r="AM101" s="178"/>
      <c r="AN101" s="178"/>
      <c r="AO101" s="26" t="s">
        <v>46</v>
      </c>
      <c r="AP101" s="175" t="s">
        <v>46</v>
      </c>
      <c r="AQ101" s="26" t="s">
        <v>46</v>
      </c>
      <c r="AR101" s="27" t="s">
        <v>496</v>
      </c>
      <c r="AS101" s="27" t="s">
        <v>44</v>
      </c>
      <c r="AT101" s="131"/>
      <c r="AU101" s="67">
        <f t="shared" si="29"/>
        <v>32.423000000000002</v>
      </c>
      <c r="AV101" s="23">
        <f t="shared" si="30"/>
        <v>22.242178000000003</v>
      </c>
      <c r="AW101" s="88" t="s">
        <v>54</v>
      </c>
      <c r="AX101" s="88">
        <v>20200317</v>
      </c>
      <c r="AY101" s="88">
        <v>10.4</v>
      </c>
      <c r="AZ101" s="88">
        <v>24</v>
      </c>
      <c r="BA101" s="126">
        <v>0.88600000000000001</v>
      </c>
    </row>
    <row r="102" spans="1:53" ht="15" thickBot="1" x14ac:dyDescent="0.25">
      <c r="A102" s="71">
        <v>43529</v>
      </c>
      <c r="B102" s="127" t="s">
        <v>448</v>
      </c>
      <c r="C102" s="186">
        <v>1184998</v>
      </c>
      <c r="D102" s="14" t="s">
        <v>36</v>
      </c>
      <c r="E102" s="14" t="s">
        <v>449</v>
      </c>
      <c r="F102" s="14">
        <v>49</v>
      </c>
      <c r="G102" s="179" t="s">
        <v>70</v>
      </c>
      <c r="H102" s="14" t="s">
        <v>448</v>
      </c>
      <c r="I102" s="14" t="s">
        <v>91</v>
      </c>
      <c r="J102" s="14" t="s">
        <v>450</v>
      </c>
      <c r="K102" s="14" t="s">
        <v>51</v>
      </c>
      <c r="L102" s="14">
        <v>3.2</v>
      </c>
      <c r="M102" s="14">
        <v>1.77</v>
      </c>
      <c r="N102" s="14">
        <v>42</v>
      </c>
      <c r="O102" s="17">
        <v>74.34</v>
      </c>
      <c r="P102" s="15">
        <v>40</v>
      </c>
      <c r="Q102" s="14">
        <v>10</v>
      </c>
      <c r="R102" s="17">
        <v>24.34</v>
      </c>
      <c r="V102" s="27">
        <v>43.2</v>
      </c>
      <c r="Z102" s="27">
        <v>2.14</v>
      </c>
      <c r="AA102" s="128">
        <v>4.673</v>
      </c>
      <c r="AB102" s="129">
        <v>15.327</v>
      </c>
      <c r="AM102" s="178" t="s">
        <v>855</v>
      </c>
      <c r="AN102" s="178" t="s">
        <v>856</v>
      </c>
      <c r="AO102" s="180" t="s">
        <v>55</v>
      </c>
      <c r="AP102" s="180" t="s">
        <v>55</v>
      </c>
      <c r="AQ102" s="26" t="s">
        <v>46</v>
      </c>
      <c r="AR102" s="27" t="s">
        <v>544</v>
      </c>
      <c r="AS102" s="27">
        <v>0.57999999999999996</v>
      </c>
      <c r="AT102" s="131">
        <f t="shared" ref="AT102:AT106" si="39">AS102*12</f>
        <v>6.9599999999999991</v>
      </c>
      <c r="AU102" s="67">
        <f t="shared" si="29"/>
        <v>8.0784124293785293</v>
      </c>
      <c r="AV102" s="23">
        <f t="shared" si="30"/>
        <v>17.287802598870055</v>
      </c>
      <c r="AW102" s="88" t="s">
        <v>54</v>
      </c>
      <c r="AX102" s="88">
        <v>20200317</v>
      </c>
      <c r="AY102" s="88">
        <v>14.9</v>
      </c>
      <c r="AZ102" s="88">
        <v>17</v>
      </c>
      <c r="BA102" s="126">
        <v>1.56</v>
      </c>
    </row>
    <row r="103" spans="1:53" ht="15" thickBot="1" x14ac:dyDescent="0.25">
      <c r="A103" s="74"/>
      <c r="B103" s="127" t="s">
        <v>451</v>
      </c>
      <c r="C103" s="181">
        <v>1193259</v>
      </c>
      <c r="D103" s="14" t="s">
        <v>36</v>
      </c>
      <c r="E103" s="14" t="s">
        <v>452</v>
      </c>
      <c r="H103" s="14" t="s">
        <v>451</v>
      </c>
      <c r="I103" s="14" t="s">
        <v>78</v>
      </c>
      <c r="J103" s="14" t="s">
        <v>453</v>
      </c>
      <c r="K103" s="14" t="s">
        <v>51</v>
      </c>
      <c r="L103" s="14">
        <v>2.9</v>
      </c>
      <c r="M103" s="14">
        <v>1.76</v>
      </c>
      <c r="N103" s="14">
        <v>42</v>
      </c>
      <c r="O103" s="17">
        <v>73.900000000000006</v>
      </c>
      <c r="P103" s="15">
        <v>40</v>
      </c>
      <c r="Q103" s="14">
        <v>10</v>
      </c>
      <c r="R103" s="17">
        <v>23.9</v>
      </c>
      <c r="T103" s="37"/>
      <c r="V103" s="27">
        <v>57.4</v>
      </c>
      <c r="Z103" s="27">
        <v>1.72</v>
      </c>
      <c r="AA103" s="128">
        <v>5.8140000000000001</v>
      </c>
      <c r="AB103" s="129">
        <v>14.186</v>
      </c>
      <c r="AM103" s="178" t="s">
        <v>853</v>
      </c>
      <c r="AN103" s="178" t="s">
        <v>854</v>
      </c>
      <c r="AO103" s="26" t="s">
        <v>454</v>
      </c>
      <c r="AP103" s="175" t="s">
        <v>46</v>
      </c>
      <c r="AQ103" s="26" t="s">
        <v>46</v>
      </c>
      <c r="AR103" s="27" t="s">
        <v>545</v>
      </c>
      <c r="AS103" s="27">
        <v>0.56000000000000005</v>
      </c>
      <c r="AT103" s="131">
        <f t="shared" si="39"/>
        <v>6.7200000000000006</v>
      </c>
      <c r="AU103" s="67">
        <f t="shared" si="29"/>
        <v>6.7769090909090917</v>
      </c>
      <c r="AV103" s="23">
        <f t="shared" si="30"/>
        <v>11.656283636363638</v>
      </c>
      <c r="AW103" s="88" t="s">
        <v>54</v>
      </c>
      <c r="AX103" s="88">
        <v>20200317</v>
      </c>
      <c r="AY103" s="88">
        <v>14.8</v>
      </c>
      <c r="AZ103" s="88">
        <v>18</v>
      </c>
      <c r="BA103" s="126">
        <v>2.38</v>
      </c>
    </row>
    <row r="104" spans="1:53" ht="15" thickBot="1" x14ac:dyDescent="0.25">
      <c r="A104" s="71">
        <v>43770</v>
      </c>
      <c r="B104" s="127">
        <v>1243114</v>
      </c>
      <c r="C104" s="181">
        <v>1243114</v>
      </c>
      <c r="D104" s="14" t="s">
        <v>94</v>
      </c>
      <c r="E104" s="14" t="s">
        <v>455</v>
      </c>
      <c r="F104" s="14">
        <v>62</v>
      </c>
      <c r="G104" s="14" t="s">
        <v>70</v>
      </c>
      <c r="H104" s="14" t="s">
        <v>456</v>
      </c>
      <c r="I104" s="35" t="s">
        <v>97</v>
      </c>
      <c r="J104" s="14" t="s">
        <v>457</v>
      </c>
      <c r="K104" s="14" t="s">
        <v>99</v>
      </c>
      <c r="L104" s="14">
        <v>4</v>
      </c>
      <c r="M104" s="14">
        <v>1.08</v>
      </c>
      <c r="N104" s="14">
        <v>59</v>
      </c>
      <c r="O104" s="17">
        <v>63.72</v>
      </c>
      <c r="P104" s="18">
        <v>30</v>
      </c>
      <c r="Q104" s="14">
        <v>10</v>
      </c>
      <c r="R104" s="17">
        <v>23.72</v>
      </c>
      <c r="T104" s="27">
        <v>20191212</v>
      </c>
      <c r="Z104" s="27">
        <v>0.69399999999999995</v>
      </c>
      <c r="AA104" s="128">
        <v>14.409000000000001</v>
      </c>
      <c r="AB104" s="129">
        <v>5.5910000000000002</v>
      </c>
      <c r="AM104" s="178" t="s">
        <v>853</v>
      </c>
      <c r="AN104" s="178" t="s">
        <v>857</v>
      </c>
      <c r="AO104" s="26" t="s">
        <v>55</v>
      </c>
      <c r="AP104" s="175" t="s">
        <v>55</v>
      </c>
      <c r="AQ104" s="26" t="s">
        <v>471</v>
      </c>
      <c r="AR104" s="27" t="s">
        <v>546</v>
      </c>
      <c r="AS104" s="27">
        <v>0.66</v>
      </c>
      <c r="AT104" s="131">
        <f t="shared" si="39"/>
        <v>7.92</v>
      </c>
      <c r="AU104" s="67">
        <f t="shared" si="29"/>
        <v>6.5539629629629648</v>
      </c>
      <c r="AV104" s="23">
        <f t="shared" si="30"/>
        <v>4.5484502962962976</v>
      </c>
      <c r="AW104" s="88" t="s">
        <v>54</v>
      </c>
      <c r="AX104" s="88">
        <v>20200317</v>
      </c>
      <c r="AY104" s="88">
        <v>16.5</v>
      </c>
      <c r="AZ104" s="88">
        <v>19</v>
      </c>
      <c r="BA104" s="126">
        <v>1.72</v>
      </c>
    </row>
    <row r="105" spans="1:53" ht="15" thickBot="1" x14ac:dyDescent="0.25">
      <c r="A105" s="72">
        <v>43802</v>
      </c>
      <c r="B105" s="134">
        <v>1250814</v>
      </c>
      <c r="C105" s="134">
        <v>1250814</v>
      </c>
      <c r="D105" s="15" t="s">
        <v>94</v>
      </c>
      <c r="E105" s="15" t="s">
        <v>458</v>
      </c>
      <c r="F105" s="15">
        <v>50</v>
      </c>
      <c r="G105" s="15" t="s">
        <v>70</v>
      </c>
      <c r="H105" s="15" t="s">
        <v>459</v>
      </c>
      <c r="I105" s="35" t="s">
        <v>151</v>
      </c>
      <c r="J105" s="15" t="s">
        <v>459</v>
      </c>
      <c r="K105" s="14" t="s">
        <v>152</v>
      </c>
      <c r="L105" s="14">
        <v>4</v>
      </c>
      <c r="M105" s="14">
        <v>0.48</v>
      </c>
      <c r="N105" s="14">
        <v>49</v>
      </c>
      <c r="O105" s="17">
        <v>23.52</v>
      </c>
      <c r="P105" s="15"/>
      <c r="R105" s="19">
        <v>23.52</v>
      </c>
      <c r="Z105" s="27">
        <v>0.47399999999999998</v>
      </c>
      <c r="AA105" s="132">
        <v>21.097000000000001</v>
      </c>
      <c r="AB105" s="133" t="s">
        <v>460</v>
      </c>
      <c r="AM105" s="178"/>
      <c r="AN105" s="178"/>
      <c r="AO105" s="26" t="s">
        <v>46</v>
      </c>
      <c r="AP105" s="175" t="s">
        <v>46</v>
      </c>
      <c r="AQ105" s="26" t="s">
        <v>46</v>
      </c>
      <c r="AR105" s="37" t="s">
        <v>547</v>
      </c>
      <c r="AS105" s="27">
        <v>0.28000000000000003</v>
      </c>
      <c r="AT105" s="131">
        <f t="shared" si="39"/>
        <v>3.3600000000000003</v>
      </c>
      <c r="AU105" s="67">
        <f t="shared" si="29"/>
        <v>26.902999999999999</v>
      </c>
      <c r="AV105" s="23">
        <f t="shared" si="30"/>
        <v>12.752021999999998</v>
      </c>
      <c r="AW105" s="88" t="s">
        <v>54</v>
      </c>
      <c r="AX105" s="88">
        <v>20200317</v>
      </c>
      <c r="AY105" s="88">
        <v>16</v>
      </c>
      <c r="AZ105" s="88">
        <v>20</v>
      </c>
      <c r="BA105" s="126">
        <v>1.59</v>
      </c>
    </row>
    <row r="106" spans="1:53" ht="15" thickBot="1" x14ac:dyDescent="0.25">
      <c r="A106" s="72">
        <v>43812</v>
      </c>
      <c r="B106" s="134">
        <v>1253198</v>
      </c>
      <c r="C106" s="134">
        <v>1253198</v>
      </c>
      <c r="D106" s="15" t="s">
        <v>94</v>
      </c>
      <c r="E106" s="15" t="s">
        <v>461</v>
      </c>
      <c r="F106" s="15">
        <v>36</v>
      </c>
      <c r="G106" s="15" t="s">
        <v>70</v>
      </c>
      <c r="H106" s="15" t="s">
        <v>462</v>
      </c>
      <c r="I106" s="35" t="s">
        <v>151</v>
      </c>
      <c r="J106" s="15" t="s">
        <v>462</v>
      </c>
      <c r="K106" s="14" t="s">
        <v>152</v>
      </c>
      <c r="L106" s="14">
        <v>4</v>
      </c>
      <c r="M106" s="14">
        <v>0.49</v>
      </c>
      <c r="N106" s="14">
        <v>48</v>
      </c>
      <c r="O106" s="17">
        <v>23.52</v>
      </c>
      <c r="P106" s="15"/>
      <c r="R106" s="19">
        <v>23.52</v>
      </c>
      <c r="Z106" s="27">
        <v>0.436</v>
      </c>
      <c r="AA106" s="132">
        <v>22.936</v>
      </c>
      <c r="AB106" s="133" t="s">
        <v>463</v>
      </c>
      <c r="AM106" s="178"/>
      <c r="AN106" s="178"/>
      <c r="AO106" s="26" t="s">
        <v>46</v>
      </c>
      <c r="AP106" s="175" t="s">
        <v>46</v>
      </c>
      <c r="AQ106" s="26" t="s">
        <v>46</v>
      </c>
      <c r="AR106" s="37" t="s">
        <v>548</v>
      </c>
      <c r="AS106" s="27">
        <v>0.28000000000000003</v>
      </c>
      <c r="AT106" s="131">
        <f t="shared" si="39"/>
        <v>3.3600000000000003</v>
      </c>
      <c r="AU106" s="67">
        <f t="shared" si="29"/>
        <v>24.064</v>
      </c>
      <c r="AV106" s="23">
        <f t="shared" si="30"/>
        <v>10.491904</v>
      </c>
      <c r="AW106" s="88" t="s">
        <v>54</v>
      </c>
      <c r="AX106" s="88">
        <v>20200317</v>
      </c>
      <c r="AY106" s="88">
        <v>14.8</v>
      </c>
      <c r="AZ106" s="88">
        <v>21</v>
      </c>
      <c r="BA106" s="126">
        <v>1.24</v>
      </c>
    </row>
    <row r="107" spans="1:53" ht="15" thickBot="1" x14ac:dyDescent="0.25">
      <c r="A107" s="72">
        <v>43812</v>
      </c>
      <c r="B107" s="134">
        <v>1253750</v>
      </c>
      <c r="C107" s="134">
        <v>1253750</v>
      </c>
      <c r="D107" s="15" t="s">
        <v>94</v>
      </c>
      <c r="E107" s="15" t="s">
        <v>464</v>
      </c>
      <c r="F107" s="15">
        <v>28</v>
      </c>
      <c r="G107" s="15" t="s">
        <v>38</v>
      </c>
      <c r="H107" s="15" t="s">
        <v>465</v>
      </c>
      <c r="I107" s="35" t="s">
        <v>151</v>
      </c>
      <c r="J107" s="15" t="s">
        <v>465</v>
      </c>
      <c r="K107" s="14" t="s">
        <v>152</v>
      </c>
      <c r="L107" s="14">
        <v>3.6</v>
      </c>
      <c r="M107" s="14">
        <v>0.46</v>
      </c>
      <c r="N107" s="14">
        <v>50</v>
      </c>
      <c r="O107" s="17">
        <v>23</v>
      </c>
      <c r="P107" s="15"/>
      <c r="R107" s="19">
        <v>23</v>
      </c>
      <c r="Z107" s="27">
        <v>0.46600000000000003</v>
      </c>
      <c r="AA107" s="132">
        <v>21.459</v>
      </c>
      <c r="AB107" s="133" t="s">
        <v>466</v>
      </c>
      <c r="AM107" s="178"/>
      <c r="AN107" s="178"/>
      <c r="AO107" s="26" t="s">
        <v>46</v>
      </c>
      <c r="AP107" s="175" t="s">
        <v>46</v>
      </c>
      <c r="AQ107" s="26" t="s">
        <v>46</v>
      </c>
      <c r="AR107" s="37" t="s">
        <v>549</v>
      </c>
      <c r="AS107" s="27" t="s">
        <v>44</v>
      </c>
      <c r="AT107" s="131"/>
      <c r="AU107" s="67">
        <f t="shared" si="29"/>
        <v>27.541</v>
      </c>
      <c r="AV107" s="23">
        <f t="shared" si="30"/>
        <v>12.834106</v>
      </c>
      <c r="AW107" s="88" t="s">
        <v>54</v>
      </c>
      <c r="AX107" s="88">
        <v>20200317</v>
      </c>
      <c r="AY107" s="88">
        <v>9.6</v>
      </c>
      <c r="AZ107" s="88">
        <v>22</v>
      </c>
      <c r="BA107" s="126">
        <v>1.56</v>
      </c>
    </row>
    <row r="108" spans="1:53" ht="15" thickBot="1" x14ac:dyDescent="0.25">
      <c r="A108" s="72">
        <v>43788</v>
      </c>
      <c r="B108" s="150">
        <v>1247416</v>
      </c>
      <c r="C108" s="150">
        <v>1247416</v>
      </c>
      <c r="D108" s="151" t="s">
        <v>94</v>
      </c>
      <c r="E108" s="151" t="s">
        <v>467</v>
      </c>
      <c r="F108" s="151">
        <v>48</v>
      </c>
      <c r="G108" s="151" t="s">
        <v>70</v>
      </c>
      <c r="H108" s="151" t="s">
        <v>468</v>
      </c>
      <c r="I108" s="152" t="s">
        <v>151</v>
      </c>
      <c r="J108" s="153" t="s">
        <v>469</v>
      </c>
      <c r="K108" s="153" t="s">
        <v>152</v>
      </c>
      <c r="L108" s="153">
        <v>3.4</v>
      </c>
      <c r="M108" s="153">
        <v>0.45600000000000002</v>
      </c>
      <c r="N108" s="153">
        <v>50</v>
      </c>
      <c r="O108" s="154">
        <v>22.8</v>
      </c>
      <c r="P108" s="155"/>
      <c r="Q108" s="153"/>
      <c r="R108" s="156">
        <v>22.8</v>
      </c>
      <c r="S108" s="157"/>
      <c r="T108" s="157"/>
      <c r="U108" s="157"/>
      <c r="V108" s="157"/>
      <c r="W108" s="157"/>
      <c r="X108" s="157"/>
      <c r="Y108" s="157"/>
      <c r="Z108" s="157">
        <v>0.58399999999999996</v>
      </c>
      <c r="AA108" s="158">
        <v>17.123000000000001</v>
      </c>
      <c r="AB108" s="159">
        <v>2.8769999999999998</v>
      </c>
      <c r="AC108" s="157" t="s">
        <v>470</v>
      </c>
      <c r="AD108" s="27">
        <v>0.5</v>
      </c>
      <c r="AE108" s="27">
        <v>6</v>
      </c>
      <c r="AF108" s="160">
        <f t="shared" ref="AF108" si="40">N108-P108/M108-Q108/M108-AA108-1-AA108</f>
        <v>14.753999999999994</v>
      </c>
      <c r="AG108" s="130">
        <f t="shared" ref="AG108" si="41">AF108*Z108</f>
        <v>8.6163359999999969</v>
      </c>
      <c r="AH108" s="27" t="s">
        <v>299</v>
      </c>
      <c r="AI108" s="27">
        <v>20200331</v>
      </c>
      <c r="AJ108" s="157"/>
      <c r="AK108" s="157"/>
      <c r="AL108" s="157"/>
      <c r="AM108" s="178"/>
      <c r="AN108" s="178"/>
      <c r="AO108" s="26" t="s">
        <v>46</v>
      </c>
      <c r="AP108" s="175" t="s">
        <v>46</v>
      </c>
      <c r="AQ108" s="26" t="s">
        <v>46</v>
      </c>
      <c r="AR108" s="157" t="s">
        <v>497</v>
      </c>
      <c r="AS108" s="157" t="s">
        <v>44</v>
      </c>
      <c r="AT108" s="161"/>
      <c r="AU108" s="67">
        <f t="shared" si="29"/>
        <v>31.876999999999995</v>
      </c>
      <c r="AV108" s="160">
        <f t="shared" si="30"/>
        <v>18.616167999999995</v>
      </c>
      <c r="AW108" s="88" t="s">
        <v>54</v>
      </c>
      <c r="AX108" s="88">
        <v>20200317</v>
      </c>
      <c r="AY108" s="88">
        <v>10.8</v>
      </c>
      <c r="AZ108" s="88">
        <v>23</v>
      </c>
      <c r="BA108" s="126">
        <v>0.998</v>
      </c>
    </row>
    <row r="109" spans="1:53" x14ac:dyDescent="0.2">
      <c r="A109" s="162">
        <v>43810</v>
      </c>
      <c r="B109" s="163">
        <v>1252916</v>
      </c>
      <c r="C109" s="163">
        <v>1252916</v>
      </c>
      <c r="D109" s="163" t="s">
        <v>94</v>
      </c>
      <c r="E109" s="163" t="s">
        <v>550</v>
      </c>
      <c r="F109" s="163">
        <v>59</v>
      </c>
      <c r="G109" s="163" t="s">
        <v>38</v>
      </c>
      <c r="H109" s="163" t="s">
        <v>551</v>
      </c>
      <c r="I109" s="164" t="s">
        <v>151</v>
      </c>
      <c r="J109" s="163" t="s">
        <v>551</v>
      </c>
      <c r="K109" s="165" t="s">
        <v>152</v>
      </c>
      <c r="L109" s="165">
        <v>4</v>
      </c>
      <c r="M109" s="165">
        <v>0.45800000000000002</v>
      </c>
      <c r="N109" s="165">
        <v>49</v>
      </c>
      <c r="O109" s="166">
        <v>22.442</v>
      </c>
      <c r="P109" s="163"/>
      <c r="Q109" s="165"/>
      <c r="R109" s="167">
        <v>22.442</v>
      </c>
      <c r="Z109" s="27">
        <v>0.60599999999999998</v>
      </c>
      <c r="AA109" s="128">
        <v>16.501999999999999</v>
      </c>
      <c r="AB109" s="129">
        <v>3.4980000000000002</v>
      </c>
      <c r="AM109" s="178"/>
      <c r="AN109" s="178"/>
      <c r="AO109" s="26" t="s">
        <v>46</v>
      </c>
      <c r="AP109" s="175" t="s">
        <v>46</v>
      </c>
      <c r="AQ109" s="26" t="s">
        <v>46</v>
      </c>
    </row>
    <row r="110" spans="1:53" x14ac:dyDescent="0.2">
      <c r="A110" s="168">
        <v>43697</v>
      </c>
      <c r="B110" s="14">
        <v>1226673</v>
      </c>
      <c r="C110" s="181">
        <v>1226673</v>
      </c>
      <c r="D110" s="14" t="s">
        <v>36</v>
      </c>
      <c r="E110" s="14" t="s">
        <v>552</v>
      </c>
      <c r="F110" s="14">
        <v>61</v>
      </c>
      <c r="G110" s="14" t="s">
        <v>70</v>
      </c>
      <c r="H110" s="28" t="s">
        <v>553</v>
      </c>
      <c r="I110" s="15" t="s">
        <v>40</v>
      </c>
      <c r="J110" s="14" t="s">
        <v>554</v>
      </c>
      <c r="K110" s="14" t="s">
        <v>99</v>
      </c>
      <c r="L110" s="16">
        <v>4</v>
      </c>
      <c r="M110" s="16">
        <v>1.33</v>
      </c>
      <c r="N110" s="16">
        <v>54</v>
      </c>
      <c r="O110" s="17">
        <v>71.819999999999993</v>
      </c>
      <c r="P110" s="15">
        <v>40</v>
      </c>
      <c r="Q110" s="14">
        <v>10</v>
      </c>
      <c r="R110" s="19">
        <v>21.82</v>
      </c>
      <c r="T110" s="27">
        <v>20191212</v>
      </c>
      <c r="AB110" s="129">
        <f t="shared" ref="AB110:AB173" si="42">20-AA110</f>
        <v>20</v>
      </c>
      <c r="AM110" s="178">
        <v>0</v>
      </c>
      <c r="AN110" s="178">
        <v>0</v>
      </c>
      <c r="AO110" s="26" t="s">
        <v>55</v>
      </c>
      <c r="AP110" s="175" t="s">
        <v>55</v>
      </c>
      <c r="AQ110" s="26" t="s">
        <v>46</v>
      </c>
    </row>
    <row r="111" spans="1:53" x14ac:dyDescent="0.2">
      <c r="A111" s="162">
        <v>43810</v>
      </c>
      <c r="B111" s="15">
        <v>1253160</v>
      </c>
      <c r="C111" s="15">
        <v>1253160</v>
      </c>
      <c r="D111" s="15" t="s">
        <v>94</v>
      </c>
      <c r="E111" s="15" t="s">
        <v>555</v>
      </c>
      <c r="F111" s="15">
        <v>67</v>
      </c>
      <c r="G111" s="15" t="s">
        <v>38</v>
      </c>
      <c r="H111" s="15" t="s">
        <v>556</v>
      </c>
      <c r="I111" s="35" t="s">
        <v>151</v>
      </c>
      <c r="J111" s="15" t="s">
        <v>556</v>
      </c>
      <c r="K111" s="14" t="s">
        <v>152</v>
      </c>
      <c r="L111" s="14">
        <v>4</v>
      </c>
      <c r="M111" s="14">
        <v>0.434</v>
      </c>
      <c r="N111" s="14">
        <v>50</v>
      </c>
      <c r="O111" s="17">
        <v>21.7</v>
      </c>
      <c r="P111" s="15"/>
      <c r="R111" s="19">
        <v>21.7</v>
      </c>
      <c r="AB111" s="129">
        <f t="shared" si="42"/>
        <v>20</v>
      </c>
      <c r="AM111" s="178"/>
      <c r="AN111" s="178"/>
      <c r="AO111" s="26" t="s">
        <v>46</v>
      </c>
      <c r="AP111" s="175" t="s">
        <v>46</v>
      </c>
      <c r="AQ111" s="26" t="s">
        <v>46</v>
      </c>
    </row>
    <row r="112" spans="1:53" x14ac:dyDescent="0.2">
      <c r="A112" s="162">
        <v>43812</v>
      </c>
      <c r="B112" s="15">
        <v>1253735</v>
      </c>
      <c r="C112" s="15">
        <v>1253735</v>
      </c>
      <c r="D112" s="15" t="s">
        <v>94</v>
      </c>
      <c r="E112" s="15" t="s">
        <v>557</v>
      </c>
      <c r="F112" s="15">
        <v>33</v>
      </c>
      <c r="G112" s="15" t="s">
        <v>70</v>
      </c>
      <c r="H112" s="15" t="s">
        <v>558</v>
      </c>
      <c r="I112" s="35" t="s">
        <v>151</v>
      </c>
      <c r="J112" s="15" t="s">
        <v>558</v>
      </c>
      <c r="K112" s="14" t="s">
        <v>152</v>
      </c>
      <c r="L112" s="14">
        <v>4</v>
      </c>
      <c r="M112" s="14">
        <v>0.442</v>
      </c>
      <c r="N112" s="14">
        <v>49</v>
      </c>
      <c r="O112" s="17">
        <v>21.658000000000001</v>
      </c>
      <c r="P112" s="15"/>
      <c r="R112" s="19">
        <v>21.658000000000001</v>
      </c>
      <c r="AB112" s="129">
        <f t="shared" si="42"/>
        <v>20</v>
      </c>
      <c r="AM112" s="178"/>
      <c r="AN112" s="178"/>
      <c r="AO112" s="26" t="s">
        <v>46</v>
      </c>
      <c r="AP112" s="175" t="s">
        <v>46</v>
      </c>
      <c r="AQ112" s="26" t="s">
        <v>46</v>
      </c>
    </row>
    <row r="113" spans="1:43" x14ac:dyDescent="0.2">
      <c r="A113" s="162">
        <v>43788</v>
      </c>
      <c r="B113" s="15">
        <v>1247476</v>
      </c>
      <c r="C113" s="15">
        <v>1247476</v>
      </c>
      <c r="D113" s="15" t="s">
        <v>94</v>
      </c>
      <c r="E113" s="15" t="s">
        <v>559</v>
      </c>
      <c r="F113" s="15">
        <v>50</v>
      </c>
      <c r="G113" s="15" t="s">
        <v>38</v>
      </c>
      <c r="H113" s="15" t="s">
        <v>560</v>
      </c>
      <c r="I113" s="35" t="s">
        <v>151</v>
      </c>
      <c r="J113" s="14" t="s">
        <v>561</v>
      </c>
      <c r="K113" s="14" t="s">
        <v>152</v>
      </c>
      <c r="L113" s="14">
        <v>3.4</v>
      </c>
      <c r="M113" s="14">
        <v>1.28</v>
      </c>
      <c r="N113" s="14">
        <v>48</v>
      </c>
      <c r="O113" s="17">
        <v>61.44</v>
      </c>
      <c r="P113" s="18">
        <v>40</v>
      </c>
      <c r="R113" s="19">
        <v>21.44</v>
      </c>
      <c r="AB113" s="129">
        <f t="shared" si="42"/>
        <v>20</v>
      </c>
      <c r="AM113" s="178"/>
      <c r="AN113" s="178"/>
      <c r="AO113" s="26" t="s">
        <v>46</v>
      </c>
      <c r="AP113" s="175" t="s">
        <v>46</v>
      </c>
      <c r="AQ113" s="26" t="s">
        <v>46</v>
      </c>
    </row>
    <row r="114" spans="1:43" ht="15.75" x14ac:dyDescent="0.2">
      <c r="A114" s="169">
        <v>43663</v>
      </c>
      <c r="B114" s="47">
        <v>1217714</v>
      </c>
      <c r="C114" s="181">
        <v>1217714</v>
      </c>
      <c r="D114" s="47" t="s">
        <v>36</v>
      </c>
      <c r="E114" s="47" t="s">
        <v>562</v>
      </c>
      <c r="F114" s="47">
        <v>89</v>
      </c>
      <c r="G114" s="47" t="s">
        <v>70</v>
      </c>
      <c r="H114" s="47" t="s">
        <v>563</v>
      </c>
      <c r="I114" s="142" t="s">
        <v>66</v>
      </c>
      <c r="J114" s="170" t="s">
        <v>564</v>
      </c>
      <c r="K114" s="47" t="s">
        <v>51</v>
      </c>
      <c r="L114" s="47">
        <v>4.9000000000000004</v>
      </c>
      <c r="M114" s="47">
        <v>1.98</v>
      </c>
      <c r="N114" s="47">
        <v>36</v>
      </c>
      <c r="O114" s="144">
        <v>71.28</v>
      </c>
      <c r="P114" s="142">
        <v>40</v>
      </c>
      <c r="Q114" s="47">
        <v>10</v>
      </c>
      <c r="R114" s="171">
        <v>21.28</v>
      </c>
      <c r="S114" s="48"/>
      <c r="T114" s="48">
        <v>20191023</v>
      </c>
      <c r="U114" s="48"/>
      <c r="V114" s="48"/>
      <c r="W114" s="48"/>
      <c r="X114" s="48"/>
      <c r="Y114" s="48"/>
      <c r="Z114" s="48"/>
      <c r="AB114" s="129">
        <f t="shared" si="42"/>
        <v>20</v>
      </c>
      <c r="AM114" s="178">
        <v>0</v>
      </c>
      <c r="AN114" s="178">
        <v>0</v>
      </c>
      <c r="AO114" s="26" t="s">
        <v>565</v>
      </c>
      <c r="AP114" s="175" t="s">
        <v>565</v>
      </c>
      <c r="AQ114" s="26" t="s">
        <v>46</v>
      </c>
    </row>
    <row r="115" spans="1:43" x14ac:dyDescent="0.2">
      <c r="A115" s="168">
        <v>43769</v>
      </c>
      <c r="B115" s="14">
        <v>1242824</v>
      </c>
      <c r="C115" s="181">
        <v>1242824</v>
      </c>
      <c r="D115" s="14" t="s">
        <v>94</v>
      </c>
      <c r="E115" s="14" t="s">
        <v>566</v>
      </c>
      <c r="F115" s="14">
        <v>58</v>
      </c>
      <c r="G115" s="14" t="s">
        <v>70</v>
      </c>
      <c r="H115" s="14" t="s">
        <v>567</v>
      </c>
      <c r="I115" s="35" t="s">
        <v>97</v>
      </c>
      <c r="J115" s="14" t="s">
        <v>568</v>
      </c>
      <c r="K115" s="14" t="s">
        <v>99</v>
      </c>
      <c r="L115" s="14">
        <v>4</v>
      </c>
      <c r="M115" s="14">
        <v>1.04</v>
      </c>
      <c r="N115" s="14">
        <v>58</v>
      </c>
      <c r="O115" s="17">
        <v>60.32</v>
      </c>
      <c r="P115" s="18">
        <v>30</v>
      </c>
      <c r="Q115" s="14">
        <v>10</v>
      </c>
      <c r="R115" s="17">
        <v>20.32</v>
      </c>
      <c r="AB115" s="129">
        <f t="shared" si="42"/>
        <v>20</v>
      </c>
      <c r="AM115" s="178">
        <v>0</v>
      </c>
      <c r="AN115" s="178">
        <v>0</v>
      </c>
      <c r="AO115" s="26"/>
      <c r="AP115" s="175" t="s">
        <v>46</v>
      </c>
      <c r="AQ115" s="26" t="s">
        <v>471</v>
      </c>
    </row>
    <row r="116" spans="1:43" x14ac:dyDescent="0.2">
      <c r="A116" s="162">
        <v>43798</v>
      </c>
      <c r="B116" s="15">
        <v>1250166</v>
      </c>
      <c r="C116" s="15">
        <v>1250166</v>
      </c>
      <c r="D116" s="15" t="s">
        <v>94</v>
      </c>
      <c r="E116" s="15" t="s">
        <v>569</v>
      </c>
      <c r="F116" s="15">
        <v>54</v>
      </c>
      <c r="G116" s="15" t="s">
        <v>70</v>
      </c>
      <c r="H116" s="15" t="s">
        <v>570</v>
      </c>
      <c r="I116" s="35" t="s">
        <v>151</v>
      </c>
      <c r="J116" s="15" t="s">
        <v>570</v>
      </c>
      <c r="K116" s="14" t="s">
        <v>152</v>
      </c>
      <c r="L116" s="14">
        <v>4</v>
      </c>
      <c r="M116" s="14">
        <v>0.41399999999999998</v>
      </c>
      <c r="N116" s="14">
        <v>49</v>
      </c>
      <c r="O116" s="17">
        <v>20.286000000000001</v>
      </c>
      <c r="P116" s="15"/>
      <c r="R116" s="19">
        <v>20.286000000000001</v>
      </c>
      <c r="AB116" s="129">
        <f t="shared" si="42"/>
        <v>20</v>
      </c>
      <c r="AM116" s="178"/>
      <c r="AN116" s="178"/>
      <c r="AO116" s="26" t="s">
        <v>46</v>
      </c>
      <c r="AP116" s="175" t="s">
        <v>46</v>
      </c>
      <c r="AQ116" s="26" t="s">
        <v>46</v>
      </c>
    </row>
    <row r="117" spans="1:43" x14ac:dyDescent="0.2">
      <c r="A117" s="162">
        <v>43790</v>
      </c>
      <c r="B117" s="15">
        <v>1247827</v>
      </c>
      <c r="C117" s="15">
        <v>1247827</v>
      </c>
      <c r="D117" s="15" t="s">
        <v>94</v>
      </c>
      <c r="E117" s="15" t="s">
        <v>571</v>
      </c>
      <c r="F117" s="15">
        <v>40</v>
      </c>
      <c r="G117" s="15" t="s">
        <v>70</v>
      </c>
      <c r="H117" s="15" t="s">
        <v>572</v>
      </c>
      <c r="I117" s="35" t="s">
        <v>151</v>
      </c>
      <c r="J117" s="15" t="s">
        <v>572</v>
      </c>
      <c r="K117" s="14" t="s">
        <v>152</v>
      </c>
      <c r="L117" s="14">
        <v>3</v>
      </c>
      <c r="M117" s="14">
        <v>1.25</v>
      </c>
      <c r="N117" s="14">
        <v>48</v>
      </c>
      <c r="O117" s="17">
        <v>60</v>
      </c>
      <c r="P117" s="18">
        <v>40</v>
      </c>
      <c r="R117" s="19">
        <v>20</v>
      </c>
      <c r="AB117" s="129">
        <f t="shared" si="42"/>
        <v>20</v>
      </c>
      <c r="AM117" s="178"/>
      <c r="AN117" s="178"/>
      <c r="AO117" s="26" t="s">
        <v>46</v>
      </c>
      <c r="AP117" s="175" t="s">
        <v>46</v>
      </c>
      <c r="AQ117" s="26" t="s">
        <v>46</v>
      </c>
    </row>
    <row r="118" spans="1:43" x14ac:dyDescent="0.2">
      <c r="A118" s="162">
        <v>43788</v>
      </c>
      <c r="B118" s="15">
        <v>1247648</v>
      </c>
      <c r="C118" s="15">
        <v>1247648</v>
      </c>
      <c r="D118" s="15" t="s">
        <v>94</v>
      </c>
      <c r="E118" s="15" t="s">
        <v>573</v>
      </c>
      <c r="F118" s="15">
        <v>67</v>
      </c>
      <c r="G118" s="15" t="s">
        <v>38</v>
      </c>
      <c r="H118" s="15" t="s">
        <v>574</v>
      </c>
      <c r="I118" s="35" t="s">
        <v>151</v>
      </c>
      <c r="J118" s="14" t="s">
        <v>575</v>
      </c>
      <c r="K118" s="14" t="s">
        <v>152</v>
      </c>
      <c r="L118" s="14">
        <v>3.1</v>
      </c>
      <c r="M118" s="14">
        <v>0.41199999999999998</v>
      </c>
      <c r="N118" s="14">
        <v>48</v>
      </c>
      <c r="O118" s="17">
        <v>19.776</v>
      </c>
      <c r="P118" s="18"/>
      <c r="R118" s="19">
        <v>19.776</v>
      </c>
      <c r="AB118" s="129">
        <f t="shared" si="42"/>
        <v>20</v>
      </c>
      <c r="AM118" s="178"/>
      <c r="AN118" s="178"/>
      <c r="AO118" s="26" t="s">
        <v>46</v>
      </c>
      <c r="AP118" s="175" t="s">
        <v>46</v>
      </c>
      <c r="AQ118" s="26" t="s">
        <v>46</v>
      </c>
    </row>
    <row r="119" spans="1:43" x14ac:dyDescent="0.2">
      <c r="A119" s="162">
        <v>43812</v>
      </c>
      <c r="B119" s="15">
        <v>1253327</v>
      </c>
      <c r="C119" s="15">
        <v>1253327</v>
      </c>
      <c r="D119" s="15" t="s">
        <v>94</v>
      </c>
      <c r="E119" s="15" t="s">
        <v>576</v>
      </c>
      <c r="F119" s="15">
        <v>51</v>
      </c>
      <c r="G119" s="15" t="s">
        <v>70</v>
      </c>
      <c r="H119" s="15" t="s">
        <v>577</v>
      </c>
      <c r="I119" s="35" t="s">
        <v>151</v>
      </c>
      <c r="J119" s="15" t="s">
        <v>577</v>
      </c>
      <c r="K119" s="14" t="s">
        <v>152</v>
      </c>
      <c r="L119" s="14">
        <v>3.3</v>
      </c>
      <c r="M119" s="14">
        <v>0.38200000000000001</v>
      </c>
      <c r="N119" s="14">
        <v>50</v>
      </c>
      <c r="O119" s="17">
        <v>19.100000000000001</v>
      </c>
      <c r="P119" s="15"/>
      <c r="R119" s="19">
        <v>19.100000000000001</v>
      </c>
      <c r="AB119" s="129">
        <f t="shared" si="42"/>
        <v>20</v>
      </c>
      <c r="AM119" s="178"/>
      <c r="AN119" s="178"/>
      <c r="AO119" s="26" t="s">
        <v>46</v>
      </c>
      <c r="AP119" s="175" t="s">
        <v>46</v>
      </c>
      <c r="AQ119" s="26" t="s">
        <v>46</v>
      </c>
    </row>
    <row r="120" spans="1:43" x14ac:dyDescent="0.2">
      <c r="A120" s="162">
        <v>43796</v>
      </c>
      <c r="B120" s="15">
        <v>1249729</v>
      </c>
      <c r="C120" s="15">
        <v>1249729</v>
      </c>
      <c r="D120" s="15" t="s">
        <v>94</v>
      </c>
      <c r="E120" s="15" t="s">
        <v>578</v>
      </c>
      <c r="F120" s="15">
        <v>45</v>
      </c>
      <c r="G120" s="15" t="s">
        <v>70</v>
      </c>
      <c r="H120" s="15" t="s">
        <v>579</v>
      </c>
      <c r="I120" s="35" t="s">
        <v>151</v>
      </c>
      <c r="J120" s="15" t="s">
        <v>579</v>
      </c>
      <c r="K120" s="14" t="s">
        <v>152</v>
      </c>
      <c r="L120" s="14">
        <v>4</v>
      </c>
      <c r="M120" s="14">
        <v>0.374</v>
      </c>
      <c r="N120" s="14">
        <v>50</v>
      </c>
      <c r="O120" s="17">
        <v>18.7</v>
      </c>
      <c r="P120" s="15"/>
      <c r="R120" s="19">
        <v>18.7</v>
      </c>
      <c r="AB120" s="129">
        <f t="shared" si="42"/>
        <v>20</v>
      </c>
      <c r="AM120" s="178"/>
      <c r="AN120" s="178"/>
      <c r="AO120" s="26" t="s">
        <v>46</v>
      </c>
      <c r="AP120" s="175" t="s">
        <v>46</v>
      </c>
      <c r="AQ120" s="26" t="s">
        <v>46</v>
      </c>
    </row>
    <row r="121" spans="1:43" x14ac:dyDescent="0.2">
      <c r="B121" s="137" t="s">
        <v>580</v>
      </c>
      <c r="C121" s="137">
        <v>1202494</v>
      </c>
      <c r="D121" s="14" t="s">
        <v>36</v>
      </c>
      <c r="E121" s="136" t="s">
        <v>425</v>
      </c>
      <c r="F121" s="136">
        <v>75</v>
      </c>
      <c r="G121" s="136" t="s">
        <v>70</v>
      </c>
      <c r="H121" s="137" t="s">
        <v>580</v>
      </c>
      <c r="I121" s="14" t="s">
        <v>78</v>
      </c>
      <c r="J121" s="14" t="s">
        <v>581</v>
      </c>
      <c r="K121" s="14" t="s">
        <v>51</v>
      </c>
      <c r="L121" s="14">
        <v>1.9</v>
      </c>
      <c r="M121" s="14">
        <v>0.84599999999999997</v>
      </c>
      <c r="N121" s="14">
        <v>51.3</v>
      </c>
      <c r="O121" s="17">
        <v>43.399799999999999</v>
      </c>
      <c r="P121" s="18">
        <v>15</v>
      </c>
      <c r="Q121" s="14">
        <v>10</v>
      </c>
      <c r="R121" s="17">
        <v>18.399799999999999</v>
      </c>
      <c r="T121" s="37"/>
      <c r="V121" s="27">
        <v>120</v>
      </c>
      <c r="AB121" s="129">
        <f t="shared" si="42"/>
        <v>20</v>
      </c>
      <c r="AM121" s="178"/>
      <c r="AN121" s="178"/>
      <c r="AO121" s="26" t="s">
        <v>46</v>
      </c>
      <c r="AP121" s="175" t="s">
        <v>46</v>
      </c>
      <c r="AQ121" s="26" t="s">
        <v>46</v>
      </c>
    </row>
    <row r="122" spans="1:43" x14ac:dyDescent="0.2">
      <c r="A122" s="168">
        <v>43672</v>
      </c>
      <c r="B122" s="14">
        <v>1220417</v>
      </c>
      <c r="C122" s="181">
        <v>1220417</v>
      </c>
      <c r="D122" s="14" t="s">
        <v>36</v>
      </c>
      <c r="E122" s="14" t="s">
        <v>582</v>
      </c>
      <c r="F122" s="14">
        <v>55</v>
      </c>
      <c r="G122" s="14" t="s">
        <v>70</v>
      </c>
      <c r="H122" s="14" t="s">
        <v>583</v>
      </c>
      <c r="I122" s="15" t="s">
        <v>72</v>
      </c>
      <c r="J122" s="31" t="s">
        <v>584</v>
      </c>
      <c r="K122" s="14" t="s">
        <v>42</v>
      </c>
      <c r="L122" s="14">
        <v>4.4000000000000004</v>
      </c>
      <c r="M122" s="14">
        <v>1.59</v>
      </c>
      <c r="N122" s="14">
        <v>43</v>
      </c>
      <c r="O122" s="139">
        <v>68.37</v>
      </c>
      <c r="P122" s="15">
        <v>40</v>
      </c>
      <c r="Q122" s="14">
        <v>10</v>
      </c>
      <c r="R122" s="19">
        <v>18.37</v>
      </c>
      <c r="T122" s="27">
        <v>20191023</v>
      </c>
      <c r="AB122" s="129">
        <f t="shared" si="42"/>
        <v>20</v>
      </c>
      <c r="AM122" s="178" t="s">
        <v>859</v>
      </c>
      <c r="AN122" s="178">
        <v>0</v>
      </c>
      <c r="AO122" s="26" t="s">
        <v>55</v>
      </c>
      <c r="AP122" s="175" t="s">
        <v>55</v>
      </c>
      <c r="AQ122" s="26" t="s">
        <v>46</v>
      </c>
    </row>
    <row r="123" spans="1:43" x14ac:dyDescent="0.2">
      <c r="A123" s="168">
        <v>43777</v>
      </c>
      <c r="B123" s="14">
        <v>1245165</v>
      </c>
      <c r="C123" s="14">
        <v>1245165</v>
      </c>
      <c r="D123" s="14" t="s">
        <v>94</v>
      </c>
      <c r="E123" s="14" t="s">
        <v>585</v>
      </c>
      <c r="F123" s="14">
        <v>57</v>
      </c>
      <c r="G123" s="14" t="s">
        <v>70</v>
      </c>
      <c r="H123" s="14" t="s">
        <v>586</v>
      </c>
      <c r="I123" s="35" t="s">
        <v>97</v>
      </c>
      <c r="J123" s="14" t="s">
        <v>587</v>
      </c>
      <c r="K123" s="14" t="s">
        <v>99</v>
      </c>
      <c r="L123" s="14">
        <v>4</v>
      </c>
      <c r="M123" s="14">
        <v>0.316</v>
      </c>
      <c r="N123" s="14">
        <v>58</v>
      </c>
      <c r="O123" s="17">
        <v>18.327999999999999</v>
      </c>
      <c r="P123" s="18"/>
      <c r="R123" s="19">
        <v>18.327999999999999</v>
      </c>
      <c r="AB123" s="129">
        <f t="shared" si="42"/>
        <v>20</v>
      </c>
      <c r="AM123" s="178"/>
      <c r="AN123" s="178"/>
      <c r="AO123" s="26" t="s">
        <v>46</v>
      </c>
      <c r="AP123" s="175" t="s">
        <v>46</v>
      </c>
      <c r="AQ123" s="26" t="s">
        <v>46</v>
      </c>
    </row>
    <row r="124" spans="1:43" x14ac:dyDescent="0.2">
      <c r="A124" s="162">
        <v>43809</v>
      </c>
      <c r="B124" s="15">
        <v>1252489</v>
      </c>
      <c r="C124" s="15">
        <v>1252489</v>
      </c>
      <c r="D124" s="15" t="s">
        <v>94</v>
      </c>
      <c r="E124" s="15" t="s">
        <v>588</v>
      </c>
      <c r="F124" s="15">
        <v>69</v>
      </c>
      <c r="G124" s="15" t="s">
        <v>70</v>
      </c>
      <c r="H124" s="15" t="s">
        <v>589</v>
      </c>
      <c r="I124" s="35" t="s">
        <v>151</v>
      </c>
      <c r="J124" s="15" t="s">
        <v>589</v>
      </c>
      <c r="K124" s="14" t="s">
        <v>152</v>
      </c>
      <c r="L124" s="14">
        <v>3.1</v>
      </c>
      <c r="M124" s="14">
        <v>0.36799999999999999</v>
      </c>
      <c r="N124" s="14">
        <v>49</v>
      </c>
      <c r="O124" s="17">
        <v>18.032</v>
      </c>
      <c r="P124" s="15"/>
      <c r="R124" s="19">
        <v>18.032</v>
      </c>
      <c r="AB124" s="129">
        <f t="shared" si="42"/>
        <v>20</v>
      </c>
      <c r="AM124" s="178"/>
      <c r="AN124" s="178"/>
      <c r="AO124" s="26" t="s">
        <v>46</v>
      </c>
      <c r="AP124" s="175" t="s">
        <v>46</v>
      </c>
      <c r="AQ124" s="26" t="s">
        <v>46</v>
      </c>
    </row>
    <row r="125" spans="1:43" x14ac:dyDescent="0.2">
      <c r="A125" s="168">
        <v>43683</v>
      </c>
      <c r="B125" s="14">
        <v>1222980</v>
      </c>
      <c r="C125" s="181">
        <v>1222980</v>
      </c>
      <c r="D125" s="14" t="s">
        <v>36</v>
      </c>
      <c r="E125" s="14" t="s">
        <v>590</v>
      </c>
      <c r="F125" s="14">
        <v>52</v>
      </c>
      <c r="G125" s="14" t="s">
        <v>38</v>
      </c>
      <c r="H125" s="14" t="s">
        <v>591</v>
      </c>
      <c r="I125" s="15" t="s">
        <v>72</v>
      </c>
      <c r="J125" s="31" t="s">
        <v>592</v>
      </c>
      <c r="K125" s="14" t="s">
        <v>42</v>
      </c>
      <c r="L125" s="14">
        <v>4.5</v>
      </c>
      <c r="M125" s="14">
        <v>1.58</v>
      </c>
      <c r="N125" s="14">
        <v>43</v>
      </c>
      <c r="O125" s="139">
        <v>67.94</v>
      </c>
      <c r="P125" s="15">
        <v>40</v>
      </c>
      <c r="Q125" s="14">
        <v>10</v>
      </c>
      <c r="R125" s="19">
        <v>17.940000000000001</v>
      </c>
      <c r="T125" s="27">
        <v>20191023</v>
      </c>
      <c r="AB125" s="129">
        <f t="shared" si="42"/>
        <v>20</v>
      </c>
      <c r="AM125" s="178" t="s">
        <v>853</v>
      </c>
      <c r="AN125" s="178" t="s">
        <v>854</v>
      </c>
      <c r="AO125" s="26" t="s">
        <v>55</v>
      </c>
      <c r="AP125" s="175" t="s">
        <v>55</v>
      </c>
      <c r="AQ125" s="26" t="s">
        <v>46</v>
      </c>
    </row>
    <row r="126" spans="1:43" x14ac:dyDescent="0.2">
      <c r="A126" s="162">
        <v>43802</v>
      </c>
      <c r="B126" s="15">
        <v>1250827</v>
      </c>
      <c r="C126" s="15">
        <v>1250827</v>
      </c>
      <c r="D126" s="15" t="s">
        <v>94</v>
      </c>
      <c r="E126" s="15" t="s">
        <v>593</v>
      </c>
      <c r="F126" s="15">
        <v>39</v>
      </c>
      <c r="G126" s="15" t="s">
        <v>38</v>
      </c>
      <c r="H126" s="15" t="s">
        <v>594</v>
      </c>
      <c r="I126" s="35" t="s">
        <v>151</v>
      </c>
      <c r="J126" s="15" t="s">
        <v>594</v>
      </c>
      <c r="K126" s="14" t="s">
        <v>152</v>
      </c>
      <c r="L126" s="14">
        <v>4</v>
      </c>
      <c r="M126" s="14">
        <v>0.35399999999999998</v>
      </c>
      <c r="N126" s="14">
        <v>50</v>
      </c>
      <c r="O126" s="17">
        <v>17.7</v>
      </c>
      <c r="P126" s="15"/>
      <c r="R126" s="19">
        <v>17.7</v>
      </c>
      <c r="AB126" s="129">
        <f t="shared" si="42"/>
        <v>20</v>
      </c>
      <c r="AM126" s="178"/>
      <c r="AN126" s="178"/>
      <c r="AO126" s="26" t="s">
        <v>46</v>
      </c>
      <c r="AP126" s="175" t="s">
        <v>46</v>
      </c>
      <c r="AQ126" s="26" t="s">
        <v>46</v>
      </c>
    </row>
    <row r="127" spans="1:43" ht="15" thickBot="1" x14ac:dyDescent="0.25">
      <c r="A127" s="162">
        <v>43798</v>
      </c>
      <c r="B127" s="15">
        <v>1250297</v>
      </c>
      <c r="C127" s="15">
        <v>1250297</v>
      </c>
      <c r="D127" s="15" t="s">
        <v>94</v>
      </c>
      <c r="E127" s="15" t="s">
        <v>595</v>
      </c>
      <c r="F127" s="15">
        <v>57</v>
      </c>
      <c r="G127" s="15" t="s">
        <v>38</v>
      </c>
      <c r="H127" s="15" t="s">
        <v>596</v>
      </c>
      <c r="I127" s="35" t="s">
        <v>151</v>
      </c>
      <c r="J127" s="15" t="s">
        <v>596</v>
      </c>
      <c r="K127" s="14" t="s">
        <v>152</v>
      </c>
      <c r="L127" s="14">
        <v>4</v>
      </c>
      <c r="M127" s="14">
        <v>0.36</v>
      </c>
      <c r="N127" s="14">
        <v>48</v>
      </c>
      <c r="O127" s="17">
        <v>17.28</v>
      </c>
      <c r="P127" s="15"/>
      <c r="R127" s="19">
        <v>17.28</v>
      </c>
      <c r="AB127" s="129">
        <f t="shared" si="42"/>
        <v>20</v>
      </c>
      <c r="AD127" s="157"/>
      <c r="AE127" s="157"/>
      <c r="AM127" s="178"/>
      <c r="AN127" s="178"/>
      <c r="AO127" s="26" t="s">
        <v>46</v>
      </c>
      <c r="AP127" s="175" t="s">
        <v>46</v>
      </c>
      <c r="AQ127" s="26" t="s">
        <v>46</v>
      </c>
    </row>
    <row r="128" spans="1:43" x14ac:dyDescent="0.2">
      <c r="A128" s="168">
        <v>43767</v>
      </c>
      <c r="B128" s="14">
        <v>1242501</v>
      </c>
      <c r="C128" s="181">
        <v>1242501</v>
      </c>
      <c r="D128" s="14" t="s">
        <v>94</v>
      </c>
      <c r="E128" s="14" t="s">
        <v>597</v>
      </c>
      <c r="F128" s="14">
        <v>44</v>
      </c>
      <c r="G128" s="14" t="s">
        <v>38</v>
      </c>
      <c r="H128" s="14" t="s">
        <v>598</v>
      </c>
      <c r="I128" s="35" t="s">
        <v>97</v>
      </c>
      <c r="J128" s="14" t="s">
        <v>599</v>
      </c>
      <c r="K128" s="14" t="s">
        <v>99</v>
      </c>
      <c r="L128" s="14">
        <v>4</v>
      </c>
      <c r="M128" s="14">
        <v>0.29199999999999998</v>
      </c>
      <c r="N128" s="14">
        <v>59</v>
      </c>
      <c r="O128" s="17">
        <v>17.228000000000002</v>
      </c>
      <c r="P128" s="18"/>
      <c r="R128" s="19">
        <v>17.228000000000002</v>
      </c>
      <c r="AB128" s="129">
        <f t="shared" si="42"/>
        <v>20</v>
      </c>
      <c r="AM128" s="178" t="s">
        <v>859</v>
      </c>
      <c r="AN128" s="178">
        <v>0</v>
      </c>
      <c r="AO128" s="26" t="s">
        <v>55</v>
      </c>
      <c r="AP128" s="175" t="s">
        <v>55</v>
      </c>
      <c r="AQ128" s="26" t="s">
        <v>471</v>
      </c>
    </row>
    <row r="129" spans="1:43" x14ac:dyDescent="0.2">
      <c r="A129" s="162">
        <v>43812</v>
      </c>
      <c r="B129" s="15">
        <v>1253765</v>
      </c>
      <c r="C129" s="15">
        <v>1253765</v>
      </c>
      <c r="D129" s="15" t="s">
        <v>94</v>
      </c>
      <c r="E129" s="15" t="s">
        <v>600</v>
      </c>
      <c r="F129" s="15">
        <v>48</v>
      </c>
      <c r="G129" s="15" t="s">
        <v>38</v>
      </c>
      <c r="H129" s="15" t="s">
        <v>601</v>
      </c>
      <c r="I129" s="35" t="s">
        <v>151</v>
      </c>
      <c r="J129" s="15" t="s">
        <v>601</v>
      </c>
      <c r="K129" s="14" t="s">
        <v>152</v>
      </c>
      <c r="L129" s="14">
        <v>3.8</v>
      </c>
      <c r="M129" s="14">
        <v>0.34399999999999997</v>
      </c>
      <c r="N129" s="14">
        <v>50</v>
      </c>
      <c r="O129" s="17">
        <v>17.2</v>
      </c>
      <c r="P129" s="15"/>
      <c r="R129" s="19">
        <v>17.2</v>
      </c>
      <c r="AB129" s="129">
        <f t="shared" si="42"/>
        <v>20</v>
      </c>
      <c r="AM129" s="178"/>
      <c r="AN129" s="178"/>
      <c r="AO129" s="26" t="s">
        <v>46</v>
      </c>
      <c r="AP129" s="175" t="s">
        <v>46</v>
      </c>
      <c r="AQ129" s="26" t="s">
        <v>46</v>
      </c>
    </row>
    <row r="130" spans="1:43" x14ac:dyDescent="0.2">
      <c r="A130" s="162">
        <v>43795</v>
      </c>
      <c r="B130" s="15">
        <v>1249225</v>
      </c>
      <c r="C130" s="15">
        <v>1249225</v>
      </c>
      <c r="D130" s="15" t="s">
        <v>94</v>
      </c>
      <c r="E130" s="15" t="s">
        <v>602</v>
      </c>
      <c r="F130" s="15">
        <v>37</v>
      </c>
      <c r="G130" s="15" t="s">
        <v>38</v>
      </c>
      <c r="H130" s="15" t="s">
        <v>603</v>
      </c>
      <c r="I130" s="35" t="s">
        <v>151</v>
      </c>
      <c r="J130" s="15" t="s">
        <v>603</v>
      </c>
      <c r="K130" s="14" t="s">
        <v>152</v>
      </c>
      <c r="L130" s="14">
        <v>4</v>
      </c>
      <c r="M130" s="14">
        <v>0.34200000000000003</v>
      </c>
      <c r="N130" s="14">
        <v>50</v>
      </c>
      <c r="O130" s="17">
        <v>17.100000000000001</v>
      </c>
      <c r="P130" s="15"/>
      <c r="R130" s="19">
        <v>17.100000000000001</v>
      </c>
      <c r="AB130" s="129">
        <f t="shared" si="42"/>
        <v>20</v>
      </c>
      <c r="AM130" s="178"/>
      <c r="AN130" s="178"/>
      <c r="AO130" s="26" t="s">
        <v>46</v>
      </c>
      <c r="AP130" s="175" t="s">
        <v>46</v>
      </c>
      <c r="AQ130" s="26" t="s">
        <v>46</v>
      </c>
    </row>
    <row r="131" spans="1:43" x14ac:dyDescent="0.2">
      <c r="A131" s="162">
        <v>43798</v>
      </c>
      <c r="B131" s="15">
        <v>1250176</v>
      </c>
      <c r="C131" s="15">
        <v>1250176</v>
      </c>
      <c r="D131" s="15" t="s">
        <v>94</v>
      </c>
      <c r="E131" s="15" t="s">
        <v>604</v>
      </c>
      <c r="F131" s="15">
        <v>66</v>
      </c>
      <c r="G131" s="15" t="s">
        <v>38</v>
      </c>
      <c r="H131" s="15" t="s">
        <v>605</v>
      </c>
      <c r="I131" s="35" t="s">
        <v>151</v>
      </c>
      <c r="J131" s="15" t="s">
        <v>605</v>
      </c>
      <c r="K131" s="14" t="s">
        <v>152</v>
      </c>
      <c r="L131" s="14">
        <v>4</v>
      </c>
      <c r="M131" s="14">
        <v>0.34200000000000003</v>
      </c>
      <c r="N131" s="14">
        <v>50</v>
      </c>
      <c r="O131" s="17">
        <v>17.100000000000001</v>
      </c>
      <c r="P131" s="15"/>
      <c r="R131" s="19">
        <v>17.100000000000001</v>
      </c>
      <c r="AB131" s="129">
        <f t="shared" si="42"/>
        <v>20</v>
      </c>
      <c r="AM131" s="178"/>
      <c r="AN131" s="178"/>
      <c r="AO131" s="26" t="s">
        <v>46</v>
      </c>
      <c r="AP131" s="175" t="s">
        <v>46</v>
      </c>
      <c r="AQ131" s="26" t="s">
        <v>46</v>
      </c>
    </row>
    <row r="132" spans="1:43" x14ac:dyDescent="0.2">
      <c r="A132" s="168">
        <v>43747</v>
      </c>
      <c r="B132" s="14">
        <v>1237047</v>
      </c>
      <c r="C132" s="181">
        <v>1237047</v>
      </c>
      <c r="D132" s="14" t="s">
        <v>94</v>
      </c>
      <c r="E132" s="14" t="s">
        <v>606</v>
      </c>
      <c r="F132" s="14">
        <v>56</v>
      </c>
      <c r="G132" s="14" t="s">
        <v>70</v>
      </c>
      <c r="H132" s="14" t="s">
        <v>607</v>
      </c>
      <c r="I132" s="35" t="s">
        <v>97</v>
      </c>
      <c r="J132" s="14" t="s">
        <v>608</v>
      </c>
      <c r="K132" s="14" t="s">
        <v>99</v>
      </c>
      <c r="L132" s="14">
        <v>3.2</v>
      </c>
      <c r="M132" s="14">
        <v>0.28999999999999998</v>
      </c>
      <c r="N132" s="14">
        <v>58</v>
      </c>
      <c r="O132" s="17">
        <v>16.82</v>
      </c>
      <c r="P132" s="18"/>
      <c r="R132" s="19">
        <v>16.82</v>
      </c>
      <c r="AB132" s="129">
        <f t="shared" si="42"/>
        <v>20</v>
      </c>
      <c r="AM132" s="178" t="s">
        <v>858</v>
      </c>
      <c r="AN132" s="178" t="s">
        <v>857</v>
      </c>
      <c r="AO132" s="26" t="s">
        <v>55</v>
      </c>
      <c r="AP132" s="175" t="s">
        <v>55</v>
      </c>
      <c r="AQ132" s="26" t="s">
        <v>471</v>
      </c>
    </row>
    <row r="133" spans="1:43" x14ac:dyDescent="0.2">
      <c r="A133" s="162">
        <v>43795</v>
      </c>
      <c r="B133" s="15">
        <v>1249322</v>
      </c>
      <c r="C133" s="15">
        <v>1249322</v>
      </c>
      <c r="D133" s="15" t="s">
        <v>94</v>
      </c>
      <c r="E133" s="15" t="s">
        <v>609</v>
      </c>
      <c r="F133" s="15">
        <v>53</v>
      </c>
      <c r="G133" s="15" t="s">
        <v>70</v>
      </c>
      <c r="H133" s="15" t="s">
        <v>610</v>
      </c>
      <c r="I133" s="35" t="s">
        <v>151</v>
      </c>
      <c r="J133" s="15" t="s">
        <v>610</v>
      </c>
      <c r="K133" s="14" t="s">
        <v>152</v>
      </c>
      <c r="L133" s="14">
        <v>3.8</v>
      </c>
      <c r="M133" s="14">
        <v>0.34799999999999998</v>
      </c>
      <c r="N133" s="14">
        <v>48</v>
      </c>
      <c r="O133" s="17">
        <v>16.704000000000001</v>
      </c>
      <c r="P133" s="15"/>
      <c r="R133" s="19">
        <v>16.704000000000001</v>
      </c>
      <c r="AB133" s="129">
        <f t="shared" si="42"/>
        <v>20</v>
      </c>
      <c r="AM133" s="178"/>
      <c r="AN133" s="178"/>
      <c r="AO133" s="26" t="s">
        <v>46</v>
      </c>
      <c r="AP133" s="175" t="s">
        <v>46</v>
      </c>
      <c r="AQ133" s="26" t="s">
        <v>46</v>
      </c>
    </row>
    <row r="134" spans="1:43" x14ac:dyDescent="0.2">
      <c r="A134" s="168">
        <v>43775</v>
      </c>
      <c r="B134" s="14">
        <v>1244616</v>
      </c>
      <c r="C134" s="14">
        <v>1244616</v>
      </c>
      <c r="D134" s="14" t="s">
        <v>94</v>
      </c>
      <c r="E134" s="14" t="s">
        <v>611</v>
      </c>
      <c r="F134" s="14">
        <v>39</v>
      </c>
      <c r="G134" s="14" t="s">
        <v>70</v>
      </c>
      <c r="H134" s="14" t="s">
        <v>612</v>
      </c>
      <c r="I134" s="35" t="s">
        <v>97</v>
      </c>
      <c r="J134" s="14" t="s">
        <v>613</v>
      </c>
      <c r="K134" s="14" t="s">
        <v>99</v>
      </c>
      <c r="L134" s="14">
        <v>3</v>
      </c>
      <c r="M134" s="14">
        <v>0.27400000000000002</v>
      </c>
      <c r="N134" s="14">
        <v>58</v>
      </c>
      <c r="O134" s="17">
        <v>15.891999999999999</v>
      </c>
      <c r="P134" s="18"/>
      <c r="R134" s="19">
        <v>15.891999999999999</v>
      </c>
      <c r="AB134" s="129">
        <f t="shared" si="42"/>
        <v>20</v>
      </c>
      <c r="AM134" s="178"/>
      <c r="AN134" s="178"/>
      <c r="AO134" s="26" t="s">
        <v>46</v>
      </c>
      <c r="AP134" s="175" t="s">
        <v>46</v>
      </c>
      <c r="AQ134" s="26" t="s">
        <v>46</v>
      </c>
    </row>
    <row r="135" spans="1:43" x14ac:dyDescent="0.2">
      <c r="A135" s="168">
        <v>43542</v>
      </c>
      <c r="B135" s="14" t="s">
        <v>614</v>
      </c>
      <c r="C135" s="181">
        <v>1188168</v>
      </c>
      <c r="D135" s="14" t="s">
        <v>36</v>
      </c>
      <c r="E135" s="14" t="s">
        <v>615</v>
      </c>
      <c r="H135" s="14" t="s">
        <v>614</v>
      </c>
      <c r="I135" s="14" t="s">
        <v>201</v>
      </c>
      <c r="J135" s="75" t="s">
        <v>616</v>
      </c>
      <c r="K135" s="14" t="s">
        <v>51</v>
      </c>
      <c r="L135" s="75">
        <v>2.6</v>
      </c>
      <c r="M135" s="14">
        <v>1.43</v>
      </c>
      <c r="N135" s="14">
        <v>46</v>
      </c>
      <c r="O135" s="17">
        <v>65.8</v>
      </c>
      <c r="P135" s="15">
        <v>40</v>
      </c>
      <c r="Q135" s="14">
        <v>10</v>
      </c>
      <c r="R135" s="17">
        <v>15.8</v>
      </c>
      <c r="T135" s="27" t="s">
        <v>52</v>
      </c>
      <c r="AB135" s="129">
        <f t="shared" si="42"/>
        <v>20</v>
      </c>
      <c r="AM135" s="178" t="s">
        <v>853</v>
      </c>
      <c r="AN135" s="178" t="s">
        <v>854</v>
      </c>
      <c r="AO135" s="26" t="s">
        <v>55</v>
      </c>
      <c r="AP135" s="175" t="s">
        <v>46</v>
      </c>
      <c r="AQ135" s="26" t="s">
        <v>46</v>
      </c>
    </row>
    <row r="136" spans="1:43" x14ac:dyDescent="0.2">
      <c r="A136" s="168">
        <v>43552</v>
      </c>
      <c r="B136" s="14" t="s">
        <v>617</v>
      </c>
      <c r="C136" s="181">
        <v>1190873</v>
      </c>
      <c r="D136" s="14" t="s">
        <v>36</v>
      </c>
      <c r="E136" s="14" t="s">
        <v>618</v>
      </c>
      <c r="H136" s="14" t="s">
        <v>617</v>
      </c>
      <c r="I136" s="14" t="s">
        <v>201</v>
      </c>
      <c r="J136" s="75" t="s">
        <v>619</v>
      </c>
      <c r="K136" s="14" t="s">
        <v>51</v>
      </c>
      <c r="L136" s="75">
        <v>2.4</v>
      </c>
      <c r="M136" s="14">
        <v>1.43</v>
      </c>
      <c r="N136" s="14">
        <v>46</v>
      </c>
      <c r="O136" s="17">
        <v>65.8</v>
      </c>
      <c r="P136" s="15">
        <v>40</v>
      </c>
      <c r="Q136" s="14">
        <v>10</v>
      </c>
      <c r="R136" s="17">
        <v>15.8</v>
      </c>
      <c r="T136" s="37"/>
      <c r="V136" s="27">
        <v>97.2</v>
      </c>
      <c r="AB136" s="129">
        <f t="shared" si="42"/>
        <v>20</v>
      </c>
      <c r="AM136" s="178" t="s">
        <v>858</v>
      </c>
      <c r="AN136" s="178" t="s">
        <v>854</v>
      </c>
      <c r="AO136" s="26" t="s">
        <v>55</v>
      </c>
      <c r="AP136" s="175" t="s">
        <v>46</v>
      </c>
      <c r="AQ136" s="26" t="s">
        <v>46</v>
      </c>
    </row>
    <row r="137" spans="1:43" x14ac:dyDescent="0.2">
      <c r="A137" s="162">
        <v>43795</v>
      </c>
      <c r="B137" s="15">
        <v>1249410</v>
      </c>
      <c r="C137" s="15">
        <v>1249410</v>
      </c>
      <c r="D137" s="15" t="s">
        <v>94</v>
      </c>
      <c r="E137" s="15" t="s">
        <v>620</v>
      </c>
      <c r="F137" s="15">
        <v>62</v>
      </c>
      <c r="G137" s="15" t="s">
        <v>70</v>
      </c>
      <c r="H137" s="15" t="s">
        <v>621</v>
      </c>
      <c r="I137" s="35" t="s">
        <v>151</v>
      </c>
      <c r="J137" s="15" t="s">
        <v>621</v>
      </c>
      <c r="K137" s="14" t="s">
        <v>152</v>
      </c>
      <c r="L137" s="14">
        <v>3</v>
      </c>
      <c r="M137" s="14">
        <v>0.33600000000000002</v>
      </c>
      <c r="N137" s="14">
        <v>47</v>
      </c>
      <c r="O137" s="17">
        <v>15.792</v>
      </c>
      <c r="P137" s="18"/>
      <c r="R137" s="19">
        <v>15.792</v>
      </c>
      <c r="AB137" s="129">
        <f t="shared" si="42"/>
        <v>20</v>
      </c>
      <c r="AM137" s="178"/>
      <c r="AN137" s="178"/>
      <c r="AO137" s="26" t="s">
        <v>46</v>
      </c>
      <c r="AP137" s="175" t="s">
        <v>46</v>
      </c>
      <c r="AQ137" s="26" t="s">
        <v>46</v>
      </c>
    </row>
    <row r="138" spans="1:43" x14ac:dyDescent="0.2">
      <c r="A138" s="168">
        <v>43747</v>
      </c>
      <c r="B138" s="14">
        <v>1236886</v>
      </c>
      <c r="C138" s="181">
        <v>1236886</v>
      </c>
      <c r="D138" s="14" t="s">
        <v>94</v>
      </c>
      <c r="E138" s="14" t="s">
        <v>622</v>
      </c>
      <c r="F138" s="14">
        <v>64</v>
      </c>
      <c r="G138" s="14" t="s">
        <v>70</v>
      </c>
      <c r="H138" s="14" t="s">
        <v>623</v>
      </c>
      <c r="I138" s="35" t="s">
        <v>97</v>
      </c>
      <c r="J138" s="14" t="s">
        <v>624</v>
      </c>
      <c r="K138" s="14" t="s">
        <v>99</v>
      </c>
      <c r="L138" s="14">
        <v>2.2999999999999998</v>
      </c>
      <c r="M138" s="14">
        <v>0.27</v>
      </c>
      <c r="N138" s="14">
        <v>58</v>
      </c>
      <c r="O138" s="17">
        <v>15.66</v>
      </c>
      <c r="P138" s="18"/>
      <c r="R138" s="19">
        <v>15.66</v>
      </c>
      <c r="AB138" s="129">
        <f t="shared" si="42"/>
        <v>20</v>
      </c>
      <c r="AM138" s="178" t="s">
        <v>858</v>
      </c>
      <c r="AN138" s="178" t="s">
        <v>857</v>
      </c>
      <c r="AO138" s="26" t="s">
        <v>55</v>
      </c>
      <c r="AP138" s="175" t="s">
        <v>55</v>
      </c>
      <c r="AQ138" s="26" t="s">
        <v>471</v>
      </c>
    </row>
    <row r="139" spans="1:43" ht="15.75" x14ac:dyDescent="0.2">
      <c r="A139" s="168">
        <v>43655</v>
      </c>
      <c r="B139" s="14">
        <v>1210298</v>
      </c>
      <c r="C139" s="181">
        <v>1210298</v>
      </c>
      <c r="D139" s="14" t="s">
        <v>36</v>
      </c>
      <c r="E139" s="14" t="s">
        <v>625</v>
      </c>
      <c r="F139" s="14">
        <v>62</v>
      </c>
      <c r="G139" s="14" t="s">
        <v>70</v>
      </c>
      <c r="H139" s="14" t="s">
        <v>626</v>
      </c>
      <c r="I139" s="15" t="s">
        <v>66</v>
      </c>
      <c r="J139" s="29" t="s">
        <v>627</v>
      </c>
      <c r="K139" s="14" t="s">
        <v>51</v>
      </c>
      <c r="L139" s="14">
        <v>4.4000000000000004</v>
      </c>
      <c r="M139" s="14">
        <v>1.64</v>
      </c>
      <c r="N139" s="14">
        <v>40</v>
      </c>
      <c r="O139" s="30">
        <v>65.599999999999994</v>
      </c>
      <c r="P139" s="15">
        <v>50</v>
      </c>
      <c r="R139" s="19">
        <v>15.6</v>
      </c>
      <c r="T139" s="27">
        <v>20191212</v>
      </c>
      <c r="AB139" s="129">
        <f t="shared" si="42"/>
        <v>20</v>
      </c>
      <c r="AM139" s="178">
        <v>0</v>
      </c>
      <c r="AN139" s="178">
        <v>0</v>
      </c>
      <c r="AO139" s="26"/>
      <c r="AP139" s="175" t="s">
        <v>46</v>
      </c>
      <c r="AQ139" s="26" t="s">
        <v>471</v>
      </c>
    </row>
    <row r="140" spans="1:43" x14ac:dyDescent="0.2">
      <c r="A140" s="162">
        <v>43791</v>
      </c>
      <c r="B140" s="15">
        <v>1248527</v>
      </c>
      <c r="C140" s="15">
        <v>1248527</v>
      </c>
      <c r="D140" s="15" t="s">
        <v>94</v>
      </c>
      <c r="E140" s="15" t="s">
        <v>628</v>
      </c>
      <c r="F140" s="15">
        <v>66</v>
      </c>
      <c r="G140" s="15" t="s">
        <v>70</v>
      </c>
      <c r="H140" s="15" t="s">
        <v>629</v>
      </c>
      <c r="I140" s="35" t="s">
        <v>151</v>
      </c>
      <c r="J140" s="15" t="s">
        <v>629</v>
      </c>
      <c r="K140" s="14" t="s">
        <v>152</v>
      </c>
      <c r="L140" s="14">
        <v>3</v>
      </c>
      <c r="M140" s="14">
        <v>0.318</v>
      </c>
      <c r="N140" s="14">
        <v>48</v>
      </c>
      <c r="O140" s="17">
        <v>15.263999999999999</v>
      </c>
      <c r="P140" s="18"/>
      <c r="R140" s="19">
        <v>15.263999999999999</v>
      </c>
      <c r="AB140" s="129">
        <f t="shared" si="42"/>
        <v>20</v>
      </c>
      <c r="AM140" s="178"/>
      <c r="AN140" s="178"/>
      <c r="AO140" s="26" t="s">
        <v>46</v>
      </c>
      <c r="AP140" s="175" t="s">
        <v>46</v>
      </c>
      <c r="AQ140" s="26" t="s">
        <v>46</v>
      </c>
    </row>
    <row r="141" spans="1:43" x14ac:dyDescent="0.2">
      <c r="B141" s="14" t="s">
        <v>630</v>
      </c>
      <c r="C141" s="181">
        <v>1191412</v>
      </c>
      <c r="D141" s="14" t="s">
        <v>36</v>
      </c>
      <c r="E141" s="14" t="s">
        <v>631</v>
      </c>
      <c r="H141" s="14" t="s">
        <v>630</v>
      </c>
      <c r="I141" s="14" t="s">
        <v>78</v>
      </c>
      <c r="J141" s="75" t="s">
        <v>632</v>
      </c>
      <c r="K141" s="14" t="s">
        <v>51</v>
      </c>
      <c r="L141" s="75">
        <v>2.4</v>
      </c>
      <c r="M141" s="14">
        <v>1.55</v>
      </c>
      <c r="N141" s="14">
        <v>42</v>
      </c>
      <c r="O141" s="17">
        <v>65.099999999999994</v>
      </c>
      <c r="P141" s="15">
        <v>40</v>
      </c>
      <c r="Q141" s="14">
        <v>10</v>
      </c>
      <c r="R141" s="17">
        <v>15.1</v>
      </c>
      <c r="T141" s="27" t="s">
        <v>52</v>
      </c>
      <c r="AB141" s="129">
        <f t="shared" si="42"/>
        <v>20</v>
      </c>
      <c r="AM141" s="178" t="s">
        <v>858</v>
      </c>
      <c r="AN141" s="178" t="s">
        <v>857</v>
      </c>
      <c r="AO141" s="26" t="s">
        <v>55</v>
      </c>
      <c r="AP141" s="175" t="s">
        <v>46</v>
      </c>
      <c r="AQ141" s="26" t="s">
        <v>46</v>
      </c>
    </row>
    <row r="142" spans="1:43" x14ac:dyDescent="0.2">
      <c r="A142" s="162">
        <v>43802</v>
      </c>
      <c r="B142" s="15">
        <v>1250769</v>
      </c>
      <c r="C142" s="15">
        <v>1250769</v>
      </c>
      <c r="D142" s="15" t="s">
        <v>94</v>
      </c>
      <c r="E142" s="15" t="s">
        <v>633</v>
      </c>
      <c r="F142" s="15">
        <v>53</v>
      </c>
      <c r="G142" s="15" t="s">
        <v>70</v>
      </c>
      <c r="H142" s="15" t="s">
        <v>634</v>
      </c>
      <c r="I142" s="35" t="s">
        <v>151</v>
      </c>
      <c r="J142" s="15" t="s">
        <v>634</v>
      </c>
      <c r="K142" s="14" t="s">
        <v>152</v>
      </c>
      <c r="L142" s="14">
        <v>4</v>
      </c>
      <c r="M142" s="14">
        <v>0.29599999999999999</v>
      </c>
      <c r="N142" s="14">
        <v>50</v>
      </c>
      <c r="O142" s="17">
        <v>14.8</v>
      </c>
      <c r="P142" s="15"/>
      <c r="R142" s="19">
        <v>14.8</v>
      </c>
      <c r="AB142" s="129">
        <f t="shared" si="42"/>
        <v>20</v>
      </c>
      <c r="AM142" s="178"/>
      <c r="AN142" s="178"/>
      <c r="AO142" s="26" t="s">
        <v>46</v>
      </c>
      <c r="AP142" s="175" t="s">
        <v>46</v>
      </c>
      <c r="AQ142" s="26" t="s">
        <v>46</v>
      </c>
    </row>
    <row r="143" spans="1:43" x14ac:dyDescent="0.2">
      <c r="A143" s="168">
        <v>43774</v>
      </c>
      <c r="B143" s="14">
        <v>1244092</v>
      </c>
      <c r="C143" s="14">
        <v>1244092</v>
      </c>
      <c r="D143" s="14" t="s">
        <v>94</v>
      </c>
      <c r="E143" s="14" t="s">
        <v>635</v>
      </c>
      <c r="F143" s="14">
        <v>67</v>
      </c>
      <c r="G143" s="14" t="s">
        <v>70</v>
      </c>
      <c r="H143" s="14" t="s">
        <v>636</v>
      </c>
      <c r="I143" s="35" t="s">
        <v>97</v>
      </c>
      <c r="J143" s="14" t="s">
        <v>637</v>
      </c>
      <c r="K143" s="14" t="s">
        <v>99</v>
      </c>
      <c r="L143" s="14">
        <v>3.8</v>
      </c>
      <c r="M143" s="14">
        <v>0.24399999999999999</v>
      </c>
      <c r="N143" s="14">
        <v>58</v>
      </c>
      <c r="O143" s="17">
        <v>14.151999999999999</v>
      </c>
      <c r="P143" s="18"/>
      <c r="R143" s="19">
        <v>14.151999999999999</v>
      </c>
      <c r="AB143" s="129">
        <f t="shared" si="42"/>
        <v>20</v>
      </c>
      <c r="AM143" s="178"/>
      <c r="AN143" s="178"/>
      <c r="AO143" s="26" t="s">
        <v>46</v>
      </c>
      <c r="AP143" s="175" t="s">
        <v>46</v>
      </c>
      <c r="AQ143" s="26" t="s">
        <v>46</v>
      </c>
    </row>
    <row r="144" spans="1:43" x14ac:dyDescent="0.2">
      <c r="A144" s="168">
        <v>43760</v>
      </c>
      <c r="B144" s="14">
        <v>1240493</v>
      </c>
      <c r="C144" s="14">
        <v>1240493</v>
      </c>
      <c r="D144" s="14" t="s">
        <v>94</v>
      </c>
      <c r="E144" s="14" t="s">
        <v>638</v>
      </c>
      <c r="F144" s="14">
        <v>48</v>
      </c>
      <c r="G144" s="14" t="s">
        <v>38</v>
      </c>
      <c r="H144" s="14" t="s">
        <v>639</v>
      </c>
      <c r="I144" s="35" t="s">
        <v>97</v>
      </c>
      <c r="J144" s="14" t="s">
        <v>640</v>
      </c>
      <c r="K144" s="14" t="s">
        <v>99</v>
      </c>
      <c r="L144" s="14">
        <v>4</v>
      </c>
      <c r="M144" s="14">
        <v>0.22800000000000001</v>
      </c>
      <c r="N144" s="14">
        <v>59</v>
      </c>
      <c r="O144" s="17">
        <v>13.452</v>
      </c>
      <c r="P144" s="18"/>
      <c r="R144" s="19">
        <v>13.452</v>
      </c>
      <c r="AB144" s="129">
        <f t="shared" si="42"/>
        <v>20</v>
      </c>
      <c r="AM144" s="178"/>
      <c r="AN144" s="178"/>
      <c r="AO144" s="26" t="s">
        <v>46</v>
      </c>
      <c r="AP144" s="175" t="s">
        <v>46</v>
      </c>
      <c r="AQ144" s="26" t="s">
        <v>46</v>
      </c>
    </row>
    <row r="145" spans="1:43" x14ac:dyDescent="0.2">
      <c r="A145" s="162">
        <v>43810</v>
      </c>
      <c r="B145" s="15">
        <v>1253166</v>
      </c>
      <c r="C145" s="15">
        <v>1253166</v>
      </c>
      <c r="D145" s="15" t="s">
        <v>94</v>
      </c>
      <c r="E145" s="15" t="s">
        <v>641</v>
      </c>
      <c r="F145" s="15">
        <v>54</v>
      </c>
      <c r="G145" s="15" t="s">
        <v>70</v>
      </c>
      <c r="H145" s="15" t="s">
        <v>642</v>
      </c>
      <c r="I145" s="35" t="s">
        <v>151</v>
      </c>
      <c r="J145" s="15" t="s">
        <v>642</v>
      </c>
      <c r="K145" s="14" t="s">
        <v>152</v>
      </c>
      <c r="L145" s="14">
        <v>4</v>
      </c>
      <c r="M145" s="14">
        <v>0.28000000000000003</v>
      </c>
      <c r="N145" s="14">
        <v>48</v>
      </c>
      <c r="O145" s="17">
        <v>13.44</v>
      </c>
      <c r="P145" s="15"/>
      <c r="R145" s="19">
        <v>13.44</v>
      </c>
      <c r="AB145" s="129">
        <f t="shared" si="42"/>
        <v>20</v>
      </c>
      <c r="AM145" s="178"/>
      <c r="AN145" s="178"/>
      <c r="AO145" s="26" t="s">
        <v>46</v>
      </c>
      <c r="AP145" s="175" t="s">
        <v>46</v>
      </c>
      <c r="AQ145" s="26" t="s">
        <v>46</v>
      </c>
    </row>
    <row r="146" spans="1:43" ht="15.75" x14ac:dyDescent="0.2">
      <c r="A146" s="169">
        <v>43668</v>
      </c>
      <c r="B146" s="47">
        <v>1218561</v>
      </c>
      <c r="C146" s="181">
        <v>1218561</v>
      </c>
      <c r="D146" s="47" t="s">
        <v>36</v>
      </c>
      <c r="E146" s="47" t="s">
        <v>643</v>
      </c>
      <c r="F146" s="47">
        <v>55</v>
      </c>
      <c r="G146" s="47" t="s">
        <v>70</v>
      </c>
      <c r="H146" s="47" t="s">
        <v>644</v>
      </c>
      <c r="I146" s="142" t="s">
        <v>66</v>
      </c>
      <c r="J146" s="170" t="s">
        <v>645</v>
      </c>
      <c r="K146" s="47" t="s">
        <v>51</v>
      </c>
      <c r="L146" s="47">
        <v>3.9</v>
      </c>
      <c r="M146" s="47">
        <v>1.76</v>
      </c>
      <c r="N146" s="47">
        <v>36</v>
      </c>
      <c r="O146" s="144">
        <v>63.36</v>
      </c>
      <c r="P146" s="142">
        <v>50</v>
      </c>
      <c r="Q146" s="47"/>
      <c r="R146" s="171">
        <v>13.36</v>
      </c>
      <c r="S146" s="48"/>
      <c r="T146" s="48">
        <v>20191212</v>
      </c>
      <c r="U146" s="48"/>
      <c r="V146" s="48"/>
      <c r="W146" s="48"/>
      <c r="X146" s="48"/>
      <c r="Y146" s="48"/>
      <c r="Z146" s="48"/>
      <c r="AB146" s="129">
        <f t="shared" si="42"/>
        <v>20</v>
      </c>
      <c r="AM146" s="178" t="s">
        <v>859</v>
      </c>
      <c r="AN146" s="178">
        <v>0</v>
      </c>
      <c r="AO146" s="26" t="s">
        <v>55</v>
      </c>
      <c r="AP146" s="175" t="s">
        <v>55</v>
      </c>
      <c r="AQ146" s="26" t="s">
        <v>46</v>
      </c>
    </row>
    <row r="147" spans="1:43" x14ac:dyDescent="0.2">
      <c r="A147" s="168">
        <v>43774</v>
      </c>
      <c r="B147" s="14">
        <v>1244029</v>
      </c>
      <c r="C147" s="14">
        <v>1244029</v>
      </c>
      <c r="D147" s="14" t="s">
        <v>94</v>
      </c>
      <c r="E147" s="14" t="s">
        <v>646</v>
      </c>
      <c r="F147" s="14">
        <v>59</v>
      </c>
      <c r="G147" s="14" t="s">
        <v>70</v>
      </c>
      <c r="H147" s="14" t="s">
        <v>647</v>
      </c>
      <c r="I147" s="35" t="s">
        <v>97</v>
      </c>
      <c r="J147" s="14" t="s">
        <v>648</v>
      </c>
      <c r="K147" s="14" t="s">
        <v>99</v>
      </c>
      <c r="L147" s="14">
        <v>4</v>
      </c>
      <c r="M147" s="14">
        <v>0.218</v>
      </c>
      <c r="N147" s="14">
        <v>61</v>
      </c>
      <c r="O147" s="17">
        <v>13.298</v>
      </c>
      <c r="P147" s="18"/>
      <c r="R147" s="19">
        <v>13.298</v>
      </c>
      <c r="AB147" s="129">
        <f t="shared" si="42"/>
        <v>20</v>
      </c>
      <c r="AM147" s="178"/>
      <c r="AN147" s="178"/>
      <c r="AO147" s="26" t="s">
        <v>46</v>
      </c>
      <c r="AP147" s="175" t="s">
        <v>46</v>
      </c>
      <c r="AQ147" s="26" t="s">
        <v>46</v>
      </c>
    </row>
    <row r="148" spans="1:43" x14ac:dyDescent="0.2">
      <c r="A148" s="168">
        <v>43769</v>
      </c>
      <c r="B148" s="14">
        <v>1243031</v>
      </c>
      <c r="C148" s="14">
        <v>1243031</v>
      </c>
      <c r="D148" s="14" t="s">
        <v>94</v>
      </c>
      <c r="E148" s="14" t="s">
        <v>649</v>
      </c>
      <c r="F148" s="14">
        <v>57</v>
      </c>
      <c r="G148" s="14" t="s">
        <v>70</v>
      </c>
      <c r="H148" s="14" t="s">
        <v>650</v>
      </c>
      <c r="I148" s="35" t="s">
        <v>97</v>
      </c>
      <c r="J148" s="14" t="s">
        <v>651</v>
      </c>
      <c r="K148" s="14" t="s">
        <v>99</v>
      </c>
      <c r="L148" s="14">
        <v>3</v>
      </c>
      <c r="M148" s="14">
        <v>0.22600000000000001</v>
      </c>
      <c r="N148" s="14">
        <v>57</v>
      </c>
      <c r="O148" s="17">
        <v>12.882</v>
      </c>
      <c r="P148" s="18"/>
      <c r="R148" s="19">
        <v>12.882</v>
      </c>
      <c r="AB148" s="129">
        <f t="shared" si="42"/>
        <v>20</v>
      </c>
      <c r="AM148" s="178"/>
      <c r="AN148" s="178"/>
      <c r="AO148" s="26" t="s">
        <v>46</v>
      </c>
      <c r="AP148" s="175" t="s">
        <v>46</v>
      </c>
      <c r="AQ148" s="26" t="s">
        <v>46</v>
      </c>
    </row>
    <row r="149" spans="1:43" x14ac:dyDescent="0.2">
      <c r="A149" s="162">
        <v>43809</v>
      </c>
      <c r="B149" s="15">
        <v>1252727</v>
      </c>
      <c r="C149" s="15">
        <v>1252727</v>
      </c>
      <c r="D149" s="15" t="s">
        <v>94</v>
      </c>
      <c r="E149" s="15" t="s">
        <v>652</v>
      </c>
      <c r="F149" s="15">
        <v>42</v>
      </c>
      <c r="G149" s="15" t="s">
        <v>70</v>
      </c>
      <c r="H149" s="15" t="s">
        <v>653</v>
      </c>
      <c r="I149" s="35" t="s">
        <v>151</v>
      </c>
      <c r="J149" s="15" t="s">
        <v>653</v>
      </c>
      <c r="K149" s="14" t="s">
        <v>152</v>
      </c>
      <c r="L149" s="14">
        <v>3.8</v>
      </c>
      <c r="M149" s="14">
        <v>0.27</v>
      </c>
      <c r="N149" s="14">
        <v>47</v>
      </c>
      <c r="O149" s="17">
        <v>12.69</v>
      </c>
      <c r="P149" s="15"/>
      <c r="R149" s="19">
        <v>12.69</v>
      </c>
      <c r="AB149" s="129">
        <f t="shared" si="42"/>
        <v>20</v>
      </c>
      <c r="AM149" s="178"/>
      <c r="AN149" s="178"/>
      <c r="AO149" s="26" t="s">
        <v>46</v>
      </c>
      <c r="AP149" s="175" t="s">
        <v>46</v>
      </c>
      <c r="AQ149" s="26" t="s">
        <v>46</v>
      </c>
    </row>
    <row r="150" spans="1:43" x14ac:dyDescent="0.2">
      <c r="A150" s="168">
        <v>43774</v>
      </c>
      <c r="B150" s="14">
        <v>1244272</v>
      </c>
      <c r="C150" s="14">
        <v>1244272</v>
      </c>
      <c r="D150" s="14" t="s">
        <v>94</v>
      </c>
      <c r="E150" s="14" t="s">
        <v>654</v>
      </c>
      <c r="F150" s="14">
        <v>54</v>
      </c>
      <c r="G150" s="14" t="s">
        <v>70</v>
      </c>
      <c r="H150" s="14" t="s">
        <v>655</v>
      </c>
      <c r="I150" s="35" t="s">
        <v>97</v>
      </c>
      <c r="J150" s="14" t="s">
        <v>656</v>
      </c>
      <c r="K150" s="14" t="s">
        <v>99</v>
      </c>
      <c r="L150" s="14">
        <v>4</v>
      </c>
      <c r="M150" s="14">
        <v>0.218</v>
      </c>
      <c r="N150" s="14">
        <v>58</v>
      </c>
      <c r="O150" s="17">
        <v>12.644</v>
      </c>
      <c r="P150" s="18"/>
      <c r="R150" s="19">
        <v>12.644</v>
      </c>
      <c r="AB150" s="129">
        <f t="shared" si="42"/>
        <v>20</v>
      </c>
      <c r="AM150" s="178"/>
      <c r="AN150" s="178"/>
      <c r="AO150" s="26" t="s">
        <v>46</v>
      </c>
      <c r="AP150" s="175" t="s">
        <v>46</v>
      </c>
      <c r="AQ150" s="26" t="s">
        <v>46</v>
      </c>
    </row>
    <row r="151" spans="1:43" ht="15.75" x14ac:dyDescent="0.2">
      <c r="A151" s="168">
        <v>43664</v>
      </c>
      <c r="B151" s="14">
        <v>1217194</v>
      </c>
      <c r="C151" s="181">
        <v>1217194</v>
      </c>
      <c r="D151" s="14" t="s">
        <v>36</v>
      </c>
      <c r="E151" s="14" t="s">
        <v>657</v>
      </c>
      <c r="F151" s="14">
        <v>44</v>
      </c>
      <c r="G151" s="14" t="s">
        <v>70</v>
      </c>
      <c r="H151" s="14" t="s">
        <v>658</v>
      </c>
      <c r="I151" s="15" t="s">
        <v>66</v>
      </c>
      <c r="J151" s="29" t="s">
        <v>659</v>
      </c>
      <c r="K151" s="14" t="s">
        <v>51</v>
      </c>
      <c r="L151" s="14">
        <v>3</v>
      </c>
      <c r="M151" s="14">
        <v>1.74</v>
      </c>
      <c r="N151" s="14">
        <v>36</v>
      </c>
      <c r="O151" s="17">
        <v>62.64</v>
      </c>
      <c r="P151" s="15">
        <v>50</v>
      </c>
      <c r="R151" s="19">
        <v>12.64</v>
      </c>
      <c r="AB151" s="129">
        <f t="shared" si="42"/>
        <v>20</v>
      </c>
      <c r="AM151" s="178" t="s">
        <v>859</v>
      </c>
      <c r="AN151" s="178">
        <v>0</v>
      </c>
      <c r="AO151" s="26" t="s">
        <v>55</v>
      </c>
      <c r="AP151" s="175" t="s">
        <v>55</v>
      </c>
      <c r="AQ151" s="26" t="s">
        <v>46</v>
      </c>
    </row>
    <row r="152" spans="1:43" x14ac:dyDescent="0.2">
      <c r="A152" s="168">
        <v>43774</v>
      </c>
      <c r="B152" s="14">
        <v>1244328</v>
      </c>
      <c r="C152" s="14">
        <v>1244328</v>
      </c>
      <c r="D152" s="14" t="s">
        <v>94</v>
      </c>
      <c r="E152" s="14" t="s">
        <v>660</v>
      </c>
      <c r="F152" s="14">
        <v>53</v>
      </c>
      <c r="G152" s="14" t="s">
        <v>70</v>
      </c>
      <c r="H152" s="14" t="s">
        <v>661</v>
      </c>
      <c r="I152" s="35" t="s">
        <v>97</v>
      </c>
      <c r="J152" s="14" t="s">
        <v>662</v>
      </c>
      <c r="K152" s="14" t="s">
        <v>99</v>
      </c>
      <c r="L152" s="14">
        <v>4</v>
      </c>
      <c r="M152" s="14">
        <v>0.216</v>
      </c>
      <c r="N152" s="14">
        <v>58</v>
      </c>
      <c r="O152" s="17">
        <v>12.528</v>
      </c>
      <c r="P152" s="18"/>
      <c r="R152" s="19">
        <v>12.528</v>
      </c>
      <c r="AB152" s="129">
        <f t="shared" si="42"/>
        <v>20</v>
      </c>
      <c r="AM152" s="178"/>
      <c r="AN152" s="178"/>
      <c r="AO152" s="26" t="s">
        <v>46</v>
      </c>
      <c r="AP152" s="175" t="s">
        <v>46</v>
      </c>
      <c r="AQ152" s="26" t="s">
        <v>46</v>
      </c>
    </row>
    <row r="153" spans="1:43" x14ac:dyDescent="0.2">
      <c r="A153" s="162">
        <v>43812</v>
      </c>
      <c r="B153" s="15">
        <v>1253686</v>
      </c>
      <c r="C153" s="15">
        <v>1253686</v>
      </c>
      <c r="D153" s="15" t="s">
        <v>94</v>
      </c>
      <c r="E153" s="15" t="s">
        <v>663</v>
      </c>
      <c r="F153" s="15">
        <v>64</v>
      </c>
      <c r="G153" s="15" t="s">
        <v>38</v>
      </c>
      <c r="H153" s="15" t="s">
        <v>664</v>
      </c>
      <c r="I153" s="35" t="s">
        <v>151</v>
      </c>
      <c r="J153" s="15" t="s">
        <v>664</v>
      </c>
      <c r="K153" s="14" t="s">
        <v>152</v>
      </c>
      <c r="L153" s="14">
        <v>4</v>
      </c>
      <c r="M153" s="14">
        <v>0.254</v>
      </c>
      <c r="N153" s="14">
        <v>49</v>
      </c>
      <c r="O153" s="17">
        <v>12.446</v>
      </c>
      <c r="P153" s="15"/>
      <c r="R153" s="19">
        <v>12.446</v>
      </c>
      <c r="AB153" s="129">
        <f t="shared" si="42"/>
        <v>20</v>
      </c>
      <c r="AM153" s="178"/>
      <c r="AN153" s="178"/>
      <c r="AO153" s="26" t="s">
        <v>46</v>
      </c>
      <c r="AP153" s="175" t="s">
        <v>46</v>
      </c>
      <c r="AQ153" s="26" t="s">
        <v>46</v>
      </c>
    </row>
    <row r="154" spans="1:43" ht="15.75" x14ac:dyDescent="0.2">
      <c r="A154" s="169">
        <v>43656</v>
      </c>
      <c r="B154" s="47">
        <v>1214675</v>
      </c>
      <c r="C154" s="181">
        <v>1214675</v>
      </c>
      <c r="D154" s="47" t="s">
        <v>36</v>
      </c>
      <c r="E154" s="47" t="s">
        <v>665</v>
      </c>
      <c r="F154" s="47">
        <v>53</v>
      </c>
      <c r="G154" s="47" t="s">
        <v>38</v>
      </c>
      <c r="H154" s="47" t="s">
        <v>666</v>
      </c>
      <c r="I154" s="142" t="s">
        <v>66</v>
      </c>
      <c r="J154" s="170" t="s">
        <v>667</v>
      </c>
      <c r="K154" s="47" t="s">
        <v>51</v>
      </c>
      <c r="L154" s="47">
        <v>3.4</v>
      </c>
      <c r="M154" s="47">
        <v>1.56</v>
      </c>
      <c r="N154" s="47">
        <v>40</v>
      </c>
      <c r="O154" s="144">
        <v>62.4</v>
      </c>
      <c r="P154" s="142">
        <v>50</v>
      </c>
      <c r="Q154" s="47"/>
      <c r="R154" s="171">
        <v>12.4</v>
      </c>
      <c r="S154" s="48"/>
      <c r="T154" s="48">
        <v>20191212</v>
      </c>
      <c r="U154" s="48"/>
      <c r="V154" s="48"/>
      <c r="W154" s="48"/>
      <c r="X154" s="48"/>
      <c r="Y154" s="48"/>
      <c r="Z154" s="48"/>
      <c r="AB154" s="129">
        <f t="shared" si="42"/>
        <v>20</v>
      </c>
      <c r="AM154" s="178" t="s">
        <v>859</v>
      </c>
      <c r="AN154" s="178">
        <v>0</v>
      </c>
      <c r="AO154" s="26" t="s">
        <v>55</v>
      </c>
      <c r="AP154" s="175" t="s">
        <v>55</v>
      </c>
      <c r="AQ154" s="26" t="s">
        <v>46</v>
      </c>
    </row>
    <row r="155" spans="1:43" x14ac:dyDescent="0.2">
      <c r="A155" s="162">
        <v>43810</v>
      </c>
      <c r="B155" s="15">
        <v>1253047</v>
      </c>
      <c r="C155" s="15">
        <v>1253047</v>
      </c>
      <c r="D155" s="15" t="s">
        <v>94</v>
      </c>
      <c r="E155" s="15" t="s">
        <v>668</v>
      </c>
      <c r="F155" s="15">
        <v>64</v>
      </c>
      <c r="G155" s="15" t="s">
        <v>70</v>
      </c>
      <c r="H155" s="15" t="s">
        <v>669</v>
      </c>
      <c r="I155" s="35" t="s">
        <v>151</v>
      </c>
      <c r="J155" s="15" t="s">
        <v>669</v>
      </c>
      <c r="K155" s="14" t="s">
        <v>152</v>
      </c>
      <c r="L155" s="14">
        <v>3.7</v>
      </c>
      <c r="M155" s="14">
        <v>0.246</v>
      </c>
      <c r="N155" s="14">
        <v>50</v>
      </c>
      <c r="O155" s="17">
        <v>12.3</v>
      </c>
      <c r="P155" s="15"/>
      <c r="R155" s="19">
        <v>12.3</v>
      </c>
      <c r="AB155" s="129">
        <f t="shared" si="42"/>
        <v>20</v>
      </c>
      <c r="AM155" s="178"/>
      <c r="AN155" s="178"/>
      <c r="AO155" s="26" t="s">
        <v>46</v>
      </c>
      <c r="AP155" s="175" t="s">
        <v>46</v>
      </c>
      <c r="AQ155" s="26" t="s">
        <v>46</v>
      </c>
    </row>
    <row r="156" spans="1:43" x14ac:dyDescent="0.2">
      <c r="A156" s="168">
        <v>43776</v>
      </c>
      <c r="B156" s="14">
        <v>1244748</v>
      </c>
      <c r="C156" s="14">
        <v>1244748</v>
      </c>
      <c r="D156" s="14" t="s">
        <v>94</v>
      </c>
      <c r="E156" s="14" t="s">
        <v>670</v>
      </c>
      <c r="F156" s="14">
        <v>68</v>
      </c>
      <c r="G156" s="14" t="s">
        <v>70</v>
      </c>
      <c r="H156" s="14" t="s">
        <v>671</v>
      </c>
      <c r="I156" s="35" t="s">
        <v>97</v>
      </c>
      <c r="J156" s="14" t="s">
        <v>672</v>
      </c>
      <c r="K156" s="14" t="s">
        <v>99</v>
      </c>
      <c r="L156" s="14">
        <v>4</v>
      </c>
      <c r="M156" s="14">
        <v>0.20799999999999999</v>
      </c>
      <c r="N156" s="14">
        <v>59</v>
      </c>
      <c r="O156" s="17">
        <v>12.272</v>
      </c>
      <c r="P156" s="18"/>
      <c r="R156" s="19">
        <v>12.272</v>
      </c>
      <c r="AB156" s="129">
        <f t="shared" si="42"/>
        <v>20</v>
      </c>
      <c r="AM156" s="178"/>
      <c r="AN156" s="178"/>
      <c r="AO156" s="26" t="s">
        <v>46</v>
      </c>
      <c r="AP156" s="175" t="s">
        <v>46</v>
      </c>
      <c r="AQ156" s="26" t="s">
        <v>46</v>
      </c>
    </row>
    <row r="157" spans="1:43" x14ac:dyDescent="0.2">
      <c r="A157" s="168">
        <v>43774</v>
      </c>
      <c r="B157" s="14">
        <v>1244288</v>
      </c>
      <c r="C157" s="14">
        <v>1244288</v>
      </c>
      <c r="D157" s="14" t="s">
        <v>94</v>
      </c>
      <c r="E157" s="14" t="s">
        <v>673</v>
      </c>
      <c r="F157" s="14">
        <v>41</v>
      </c>
      <c r="G157" s="14" t="s">
        <v>70</v>
      </c>
      <c r="H157" s="14" t="s">
        <v>674</v>
      </c>
      <c r="I157" s="35" t="s">
        <v>97</v>
      </c>
      <c r="J157" s="14" t="s">
        <v>675</v>
      </c>
      <c r="K157" s="14" t="s">
        <v>99</v>
      </c>
      <c r="L157" s="14">
        <v>4</v>
      </c>
      <c r="M157" s="14">
        <v>0.20399999999999999</v>
      </c>
      <c r="N157" s="14">
        <v>60</v>
      </c>
      <c r="O157" s="17">
        <v>12.24</v>
      </c>
      <c r="P157" s="18"/>
      <c r="R157" s="19">
        <v>12.24</v>
      </c>
      <c r="AB157" s="129">
        <f t="shared" si="42"/>
        <v>20</v>
      </c>
      <c r="AM157" s="178"/>
      <c r="AN157" s="178"/>
      <c r="AO157" s="26" t="s">
        <v>46</v>
      </c>
      <c r="AP157" s="175" t="s">
        <v>46</v>
      </c>
      <c r="AQ157" s="26" t="s">
        <v>46</v>
      </c>
    </row>
    <row r="158" spans="1:43" x14ac:dyDescent="0.2">
      <c r="B158" s="14" t="s">
        <v>676</v>
      </c>
      <c r="C158" s="181">
        <v>1191998</v>
      </c>
      <c r="D158" s="14" t="s">
        <v>36</v>
      </c>
      <c r="E158" s="14" t="s">
        <v>677</v>
      </c>
      <c r="H158" s="14" t="s">
        <v>676</v>
      </c>
      <c r="I158" s="14" t="s">
        <v>78</v>
      </c>
      <c r="J158" s="75" t="s">
        <v>678</v>
      </c>
      <c r="K158" s="14" t="s">
        <v>51</v>
      </c>
      <c r="L158" s="75">
        <v>2.4</v>
      </c>
      <c r="M158" s="14">
        <v>1.48</v>
      </c>
      <c r="N158" s="14">
        <v>42</v>
      </c>
      <c r="O158" s="17">
        <v>62.2</v>
      </c>
      <c r="P158" s="15">
        <v>40</v>
      </c>
      <c r="Q158" s="14">
        <v>10</v>
      </c>
      <c r="R158" s="17">
        <v>12.2</v>
      </c>
      <c r="T158" s="37"/>
      <c r="V158" s="27">
        <v>6</v>
      </c>
      <c r="AB158" s="129">
        <f t="shared" si="42"/>
        <v>20</v>
      </c>
      <c r="AM158" s="178" t="s">
        <v>858</v>
      </c>
      <c r="AN158" s="178" t="s">
        <v>857</v>
      </c>
      <c r="AO158" s="26" t="s">
        <v>55</v>
      </c>
      <c r="AP158" s="175" t="s">
        <v>46</v>
      </c>
      <c r="AQ158" s="26" t="s">
        <v>46</v>
      </c>
    </row>
    <row r="159" spans="1:43" x14ac:dyDescent="0.2">
      <c r="A159" s="162">
        <v>43802</v>
      </c>
      <c r="B159" s="15">
        <v>1251020</v>
      </c>
      <c r="C159" s="15">
        <v>1251020</v>
      </c>
      <c r="D159" s="15" t="s">
        <v>94</v>
      </c>
      <c r="E159" s="15" t="s">
        <v>679</v>
      </c>
      <c r="F159" s="15">
        <v>34</v>
      </c>
      <c r="G159" s="15" t="s">
        <v>38</v>
      </c>
      <c r="H159" s="15" t="s">
        <v>680</v>
      </c>
      <c r="I159" s="35" t="s">
        <v>151</v>
      </c>
      <c r="J159" s="15" t="s">
        <v>680</v>
      </c>
      <c r="K159" s="14" t="s">
        <v>152</v>
      </c>
      <c r="L159" s="14">
        <v>4</v>
      </c>
      <c r="M159" s="14">
        <v>0.254</v>
      </c>
      <c r="N159" s="14">
        <v>48</v>
      </c>
      <c r="O159" s="17">
        <v>12.192</v>
      </c>
      <c r="P159" s="15"/>
      <c r="R159" s="19">
        <v>12.192</v>
      </c>
      <c r="AB159" s="129">
        <f t="shared" si="42"/>
        <v>20</v>
      </c>
      <c r="AM159" s="178"/>
      <c r="AN159" s="178"/>
      <c r="AO159" s="26" t="s">
        <v>46</v>
      </c>
      <c r="AP159" s="175" t="s">
        <v>46</v>
      </c>
      <c r="AQ159" s="26" t="s">
        <v>46</v>
      </c>
    </row>
    <row r="160" spans="1:43" x14ac:dyDescent="0.2">
      <c r="A160" s="168">
        <v>43760</v>
      </c>
      <c r="B160" s="14">
        <v>1240471</v>
      </c>
      <c r="C160" s="181">
        <v>1240471</v>
      </c>
      <c r="D160" s="14" t="s">
        <v>94</v>
      </c>
      <c r="E160" s="14" t="s">
        <v>681</v>
      </c>
      <c r="F160" s="14">
        <v>41</v>
      </c>
      <c r="G160" s="14" t="s">
        <v>70</v>
      </c>
      <c r="H160" s="14" t="s">
        <v>682</v>
      </c>
      <c r="I160" s="35" t="s">
        <v>97</v>
      </c>
      <c r="J160" s="14" t="s">
        <v>683</v>
      </c>
      <c r="K160" s="14" t="s">
        <v>99</v>
      </c>
      <c r="L160" s="14">
        <v>4</v>
      </c>
      <c r="M160" s="14">
        <v>0.89600000000000002</v>
      </c>
      <c r="N160" s="14">
        <v>58</v>
      </c>
      <c r="O160" s="17">
        <v>51.968000000000004</v>
      </c>
      <c r="P160" s="18">
        <v>30</v>
      </c>
      <c r="Q160" s="14">
        <v>10</v>
      </c>
      <c r="R160" s="17">
        <v>11.968</v>
      </c>
      <c r="AB160" s="129">
        <f t="shared" si="42"/>
        <v>20</v>
      </c>
      <c r="AM160" s="178">
        <v>0</v>
      </c>
      <c r="AN160" s="178">
        <v>0</v>
      </c>
      <c r="AO160" s="26" t="s">
        <v>55</v>
      </c>
      <c r="AP160" s="175" t="s">
        <v>55</v>
      </c>
      <c r="AQ160" s="26" t="s">
        <v>471</v>
      </c>
    </row>
    <row r="161" spans="1:43" x14ac:dyDescent="0.2">
      <c r="A161" s="168">
        <v>43760</v>
      </c>
      <c r="B161" s="14">
        <v>1240547</v>
      </c>
      <c r="C161" s="14">
        <v>1240547</v>
      </c>
      <c r="D161" s="14" t="s">
        <v>94</v>
      </c>
      <c r="E161" s="14" t="s">
        <v>684</v>
      </c>
      <c r="F161" s="14">
        <v>65</v>
      </c>
      <c r="G161" s="14" t="s">
        <v>70</v>
      </c>
      <c r="H161" s="14" t="s">
        <v>685</v>
      </c>
      <c r="I161" s="35" t="s">
        <v>97</v>
      </c>
      <c r="J161" s="14" t="s">
        <v>686</v>
      </c>
      <c r="K161" s="14" t="s">
        <v>99</v>
      </c>
      <c r="L161" s="14">
        <v>2.2000000000000002</v>
      </c>
      <c r="M161" s="14">
        <v>0.20200000000000001</v>
      </c>
      <c r="N161" s="14">
        <v>59</v>
      </c>
      <c r="O161" s="17">
        <v>11.917999999999999</v>
      </c>
      <c r="P161" s="18"/>
      <c r="R161" s="19">
        <v>11.917999999999999</v>
      </c>
      <c r="AB161" s="129">
        <f t="shared" si="42"/>
        <v>20</v>
      </c>
      <c r="AM161" s="178"/>
      <c r="AN161" s="178"/>
      <c r="AO161" s="26" t="s">
        <v>46</v>
      </c>
      <c r="AP161" s="175" t="s">
        <v>46</v>
      </c>
      <c r="AQ161" s="26" t="s">
        <v>46</v>
      </c>
    </row>
    <row r="162" spans="1:43" x14ac:dyDescent="0.2">
      <c r="A162" s="168">
        <v>43776</v>
      </c>
      <c r="B162" s="14">
        <v>1241041</v>
      </c>
      <c r="C162" s="14">
        <v>1241041</v>
      </c>
      <c r="D162" s="14" t="s">
        <v>94</v>
      </c>
      <c r="E162" s="14" t="s">
        <v>687</v>
      </c>
      <c r="F162" s="14">
        <v>68</v>
      </c>
      <c r="G162" s="14" t="s">
        <v>70</v>
      </c>
      <c r="H162" s="14" t="s">
        <v>688</v>
      </c>
      <c r="I162" s="35" t="s">
        <v>97</v>
      </c>
      <c r="J162" s="14" t="s">
        <v>689</v>
      </c>
      <c r="K162" s="14" t="s">
        <v>99</v>
      </c>
      <c r="L162" s="14">
        <v>4</v>
      </c>
      <c r="M162" s="14">
        <v>0.20200000000000001</v>
      </c>
      <c r="N162" s="14">
        <v>59</v>
      </c>
      <c r="O162" s="17">
        <v>11.917999999999999</v>
      </c>
      <c r="P162" s="18"/>
      <c r="R162" s="19">
        <v>11.917999999999999</v>
      </c>
      <c r="AB162" s="129">
        <f t="shared" si="42"/>
        <v>20</v>
      </c>
      <c r="AM162" s="178"/>
      <c r="AN162" s="178"/>
      <c r="AO162" s="26" t="s">
        <v>46</v>
      </c>
      <c r="AP162" s="175" t="s">
        <v>46</v>
      </c>
      <c r="AQ162" s="26" t="s">
        <v>46</v>
      </c>
    </row>
    <row r="163" spans="1:43" x14ac:dyDescent="0.2">
      <c r="A163" s="168">
        <v>43760</v>
      </c>
      <c r="B163" s="14">
        <v>1240743</v>
      </c>
      <c r="C163" s="181">
        <v>1240743</v>
      </c>
      <c r="D163" s="14" t="s">
        <v>94</v>
      </c>
      <c r="E163" s="14" t="s">
        <v>690</v>
      </c>
      <c r="F163" s="14">
        <v>63</v>
      </c>
      <c r="G163" s="14" t="s">
        <v>70</v>
      </c>
      <c r="H163" s="14" t="s">
        <v>691</v>
      </c>
      <c r="I163" s="35" t="s">
        <v>97</v>
      </c>
      <c r="J163" s="14" t="s">
        <v>692</v>
      </c>
      <c r="K163" s="14" t="s">
        <v>99</v>
      </c>
      <c r="L163" s="14">
        <v>3.3</v>
      </c>
      <c r="M163" s="14">
        <v>0.20300000000000001</v>
      </c>
      <c r="N163" s="14">
        <v>58</v>
      </c>
      <c r="O163" s="17">
        <v>11.773999999999999</v>
      </c>
      <c r="P163" s="18"/>
      <c r="R163" s="19">
        <v>11.773999999999999</v>
      </c>
      <c r="AB163" s="129">
        <f t="shared" si="42"/>
        <v>20</v>
      </c>
      <c r="AM163" s="178">
        <v>0</v>
      </c>
      <c r="AN163" s="178">
        <v>0</v>
      </c>
      <c r="AO163" s="26" t="s">
        <v>693</v>
      </c>
      <c r="AP163" s="175" t="s">
        <v>693</v>
      </c>
      <c r="AQ163" s="26" t="s">
        <v>471</v>
      </c>
    </row>
    <row r="164" spans="1:43" x14ac:dyDescent="0.2">
      <c r="A164" s="162">
        <v>43802</v>
      </c>
      <c r="B164" s="15">
        <v>1250905</v>
      </c>
      <c r="C164" s="15">
        <v>1250905</v>
      </c>
      <c r="D164" s="15" t="s">
        <v>94</v>
      </c>
      <c r="E164" s="15" t="s">
        <v>694</v>
      </c>
      <c r="F164" s="15">
        <v>23</v>
      </c>
      <c r="G164" s="15" t="s">
        <v>70</v>
      </c>
      <c r="H164" s="15" t="s">
        <v>695</v>
      </c>
      <c r="I164" s="35" t="s">
        <v>151</v>
      </c>
      <c r="J164" s="15" t="s">
        <v>695</v>
      </c>
      <c r="K164" s="14" t="s">
        <v>152</v>
      </c>
      <c r="L164" s="14">
        <v>3.6</v>
      </c>
      <c r="M164" s="14">
        <v>0.24399999999999999</v>
      </c>
      <c r="N164" s="14">
        <v>48</v>
      </c>
      <c r="O164" s="17">
        <v>11.712</v>
      </c>
      <c r="P164" s="15"/>
      <c r="R164" s="19">
        <v>11.712</v>
      </c>
      <c r="AB164" s="129">
        <f t="shared" si="42"/>
        <v>20</v>
      </c>
      <c r="AM164" s="178"/>
      <c r="AN164" s="178"/>
      <c r="AO164" s="26" t="s">
        <v>46</v>
      </c>
      <c r="AP164" s="175" t="s">
        <v>46</v>
      </c>
      <c r="AQ164" s="26" t="s">
        <v>46</v>
      </c>
    </row>
    <row r="165" spans="1:43" x14ac:dyDescent="0.2">
      <c r="A165" s="168">
        <v>43549</v>
      </c>
      <c r="B165" s="14" t="s">
        <v>696</v>
      </c>
      <c r="C165" s="181">
        <v>1189490</v>
      </c>
      <c r="D165" s="14" t="s">
        <v>36</v>
      </c>
      <c r="E165" s="14" t="s">
        <v>697</v>
      </c>
      <c r="H165" s="14" t="s">
        <v>696</v>
      </c>
      <c r="I165" s="14" t="s">
        <v>201</v>
      </c>
      <c r="J165" s="75" t="s">
        <v>698</v>
      </c>
      <c r="K165" s="14" t="s">
        <v>51</v>
      </c>
      <c r="L165" s="75">
        <v>2.8</v>
      </c>
      <c r="M165" s="14">
        <v>1.47</v>
      </c>
      <c r="N165" s="14">
        <v>42</v>
      </c>
      <c r="O165" s="17">
        <v>61.7</v>
      </c>
      <c r="P165" s="15">
        <v>40</v>
      </c>
      <c r="Q165" s="14">
        <v>10</v>
      </c>
      <c r="R165" s="17">
        <v>11.7</v>
      </c>
      <c r="T165" s="37"/>
      <c r="V165" s="27">
        <v>68.400000000000006</v>
      </c>
      <c r="AB165" s="129">
        <f t="shared" si="42"/>
        <v>20</v>
      </c>
      <c r="AM165" s="178" t="s">
        <v>860</v>
      </c>
      <c r="AN165" s="178" t="s">
        <v>857</v>
      </c>
      <c r="AO165" s="26" t="s">
        <v>139</v>
      </c>
      <c r="AP165" s="175" t="s">
        <v>46</v>
      </c>
      <c r="AQ165" s="26" t="s">
        <v>46</v>
      </c>
    </row>
    <row r="166" spans="1:43" x14ac:dyDescent="0.2">
      <c r="A166" s="168">
        <v>43676</v>
      </c>
      <c r="B166" s="14">
        <v>1221221</v>
      </c>
      <c r="C166" s="181">
        <v>1221221</v>
      </c>
      <c r="D166" s="14" t="s">
        <v>36</v>
      </c>
      <c r="E166" s="14" t="s">
        <v>699</v>
      </c>
      <c r="F166" s="14">
        <v>52</v>
      </c>
      <c r="G166" s="15" t="s">
        <v>70</v>
      </c>
      <c r="H166" s="14" t="s">
        <v>700</v>
      </c>
      <c r="I166" s="15" t="s">
        <v>72</v>
      </c>
      <c r="J166" s="31" t="s">
        <v>701</v>
      </c>
      <c r="K166" s="14" t="s">
        <v>42</v>
      </c>
      <c r="L166" s="14">
        <v>4</v>
      </c>
      <c r="M166" s="14">
        <v>1.43</v>
      </c>
      <c r="N166" s="14">
        <v>43</v>
      </c>
      <c r="O166" s="17">
        <v>61.49</v>
      </c>
      <c r="P166" s="49">
        <v>40</v>
      </c>
      <c r="Q166" s="14">
        <v>10</v>
      </c>
      <c r="R166" s="17">
        <v>11.49</v>
      </c>
      <c r="T166" s="27">
        <v>20191023</v>
      </c>
      <c r="AB166" s="129">
        <f t="shared" si="42"/>
        <v>20</v>
      </c>
      <c r="AM166" s="178" t="s">
        <v>858</v>
      </c>
      <c r="AN166" s="178" t="s">
        <v>857</v>
      </c>
      <c r="AO166" s="26" t="s">
        <v>55</v>
      </c>
      <c r="AP166" s="175" t="s">
        <v>55</v>
      </c>
      <c r="AQ166" s="26" t="s">
        <v>46</v>
      </c>
    </row>
    <row r="167" spans="1:43" x14ac:dyDescent="0.2">
      <c r="A167" s="168">
        <v>43770</v>
      </c>
      <c r="B167" s="14">
        <v>1243278</v>
      </c>
      <c r="C167" s="181">
        <v>1243278</v>
      </c>
      <c r="D167" s="14" t="s">
        <v>94</v>
      </c>
      <c r="E167" s="14" t="s">
        <v>702</v>
      </c>
      <c r="F167" s="14">
        <v>64</v>
      </c>
      <c r="G167" s="14" t="s">
        <v>38</v>
      </c>
      <c r="H167" s="14" t="s">
        <v>703</v>
      </c>
      <c r="I167" s="35" t="s">
        <v>97</v>
      </c>
      <c r="J167" s="14" t="s">
        <v>704</v>
      </c>
      <c r="K167" s="14" t="s">
        <v>99</v>
      </c>
      <c r="L167" s="14">
        <v>4</v>
      </c>
      <c r="M167" s="14">
        <v>0.89600000000000002</v>
      </c>
      <c r="N167" s="14">
        <v>57</v>
      </c>
      <c r="O167" s="17">
        <v>51.072000000000003</v>
      </c>
      <c r="P167" s="18">
        <v>30</v>
      </c>
      <c r="Q167" s="14">
        <v>10</v>
      </c>
      <c r="R167" s="17">
        <v>11.071999999999999</v>
      </c>
      <c r="T167" s="27">
        <v>20191212</v>
      </c>
      <c r="AB167" s="129">
        <f t="shared" si="42"/>
        <v>20</v>
      </c>
      <c r="AM167" s="178">
        <v>0</v>
      </c>
      <c r="AN167" s="178">
        <v>0</v>
      </c>
      <c r="AO167" s="26"/>
      <c r="AP167" s="175" t="s">
        <v>46</v>
      </c>
      <c r="AQ167" s="26" t="s">
        <v>471</v>
      </c>
    </row>
    <row r="168" spans="1:43" x14ac:dyDescent="0.2">
      <c r="A168" s="168">
        <v>43641</v>
      </c>
      <c r="B168" s="14">
        <v>1203319</v>
      </c>
      <c r="C168" s="181">
        <v>1203319</v>
      </c>
      <c r="D168" s="14" t="s">
        <v>36</v>
      </c>
      <c r="E168" s="14" t="s">
        <v>705</v>
      </c>
      <c r="F168" s="14">
        <v>49</v>
      </c>
      <c r="G168" s="14" t="s">
        <v>70</v>
      </c>
      <c r="H168" s="15" t="s">
        <v>706</v>
      </c>
      <c r="I168" s="15" t="s">
        <v>302</v>
      </c>
      <c r="J168" s="15" t="s">
        <v>707</v>
      </c>
      <c r="K168" s="14" t="s">
        <v>51</v>
      </c>
      <c r="L168" s="15">
        <v>3.9</v>
      </c>
      <c r="M168" s="15">
        <v>1.45</v>
      </c>
      <c r="N168" s="15">
        <v>42</v>
      </c>
      <c r="O168" s="18">
        <v>60.9</v>
      </c>
      <c r="P168" s="18">
        <v>40</v>
      </c>
      <c r="Q168" s="14">
        <v>10</v>
      </c>
      <c r="R168" s="19">
        <v>10.9</v>
      </c>
      <c r="T168" s="27">
        <v>20191023</v>
      </c>
      <c r="AB168" s="129">
        <f t="shared" si="42"/>
        <v>20</v>
      </c>
      <c r="AM168" s="178">
        <v>0</v>
      </c>
      <c r="AN168" s="178">
        <v>0</v>
      </c>
      <c r="AO168" s="26"/>
      <c r="AP168" s="175" t="s">
        <v>46</v>
      </c>
      <c r="AQ168" s="26" t="s">
        <v>56</v>
      </c>
    </row>
    <row r="169" spans="1:43" x14ac:dyDescent="0.2">
      <c r="A169" s="162">
        <v>43810</v>
      </c>
      <c r="B169" s="15">
        <v>1253068</v>
      </c>
      <c r="C169" s="15">
        <v>1253068</v>
      </c>
      <c r="D169" s="15" t="s">
        <v>94</v>
      </c>
      <c r="E169" s="15" t="s">
        <v>708</v>
      </c>
      <c r="F169" s="15">
        <v>45</v>
      </c>
      <c r="G169" s="15" t="s">
        <v>70</v>
      </c>
      <c r="H169" s="15" t="s">
        <v>709</v>
      </c>
      <c r="I169" s="35" t="s">
        <v>151</v>
      </c>
      <c r="J169" s="15" t="s">
        <v>709</v>
      </c>
      <c r="K169" s="14" t="s">
        <v>152</v>
      </c>
      <c r="L169" s="14">
        <v>2.8</v>
      </c>
      <c r="M169" s="14">
        <v>0.224</v>
      </c>
      <c r="N169" s="14">
        <v>48</v>
      </c>
      <c r="O169" s="17">
        <v>10.752000000000001</v>
      </c>
      <c r="P169" s="15"/>
      <c r="R169" s="19">
        <v>10.752000000000001</v>
      </c>
      <c r="AB169" s="129">
        <f t="shared" si="42"/>
        <v>20</v>
      </c>
      <c r="AM169" s="178"/>
      <c r="AN169" s="178"/>
      <c r="AO169" s="26" t="s">
        <v>46</v>
      </c>
      <c r="AP169" s="175" t="s">
        <v>46</v>
      </c>
      <c r="AQ169" s="26" t="s">
        <v>46</v>
      </c>
    </row>
    <row r="170" spans="1:43" x14ac:dyDescent="0.2">
      <c r="A170" s="168">
        <v>43683</v>
      </c>
      <c r="B170" s="14">
        <v>1222811</v>
      </c>
      <c r="C170" s="181">
        <v>1222811</v>
      </c>
      <c r="D170" s="14" t="s">
        <v>36</v>
      </c>
      <c r="E170" s="14" t="s">
        <v>710</v>
      </c>
      <c r="F170" s="14">
        <v>72</v>
      </c>
      <c r="G170" s="14" t="s">
        <v>38</v>
      </c>
      <c r="H170" s="14" t="s">
        <v>711</v>
      </c>
      <c r="I170" s="15" t="s">
        <v>72</v>
      </c>
      <c r="J170" s="31" t="s">
        <v>712</v>
      </c>
      <c r="K170" s="14" t="s">
        <v>42</v>
      </c>
      <c r="L170" s="14">
        <v>5</v>
      </c>
      <c r="M170" s="14">
        <v>1.41</v>
      </c>
      <c r="N170" s="14">
        <v>43</v>
      </c>
      <c r="O170" s="139">
        <v>60.63</v>
      </c>
      <c r="P170" s="15">
        <v>40</v>
      </c>
      <c r="Q170" s="14">
        <v>10</v>
      </c>
      <c r="R170" s="19">
        <v>10.63</v>
      </c>
      <c r="T170" s="27">
        <v>20191023</v>
      </c>
      <c r="AB170" s="129">
        <f t="shared" si="42"/>
        <v>20</v>
      </c>
      <c r="AM170" s="178">
        <v>0</v>
      </c>
      <c r="AN170" s="178">
        <v>0</v>
      </c>
      <c r="AO170" s="26"/>
      <c r="AP170" s="175" t="s">
        <v>46</v>
      </c>
      <c r="AQ170" s="26" t="s">
        <v>471</v>
      </c>
    </row>
    <row r="171" spans="1:43" x14ac:dyDescent="0.2">
      <c r="A171" s="162">
        <v>43802</v>
      </c>
      <c r="B171" s="15">
        <v>1250775</v>
      </c>
      <c r="C171" s="15">
        <v>1250775</v>
      </c>
      <c r="D171" s="15" t="s">
        <v>94</v>
      </c>
      <c r="E171" s="15" t="s">
        <v>713</v>
      </c>
      <c r="F171" s="15">
        <v>45</v>
      </c>
      <c r="G171" s="15" t="s">
        <v>70</v>
      </c>
      <c r="H171" s="15" t="s">
        <v>714</v>
      </c>
      <c r="I171" s="35" t="s">
        <v>151</v>
      </c>
      <c r="J171" s="15" t="s">
        <v>714</v>
      </c>
      <c r="K171" s="14" t="s">
        <v>152</v>
      </c>
      <c r="L171" s="14">
        <v>2.8</v>
      </c>
      <c r="M171" s="14">
        <v>0.21199999999999999</v>
      </c>
      <c r="N171" s="14">
        <v>50</v>
      </c>
      <c r="O171" s="17">
        <v>10.6</v>
      </c>
      <c r="P171" s="15"/>
      <c r="R171" s="19">
        <v>10.6</v>
      </c>
      <c r="AB171" s="129">
        <f t="shared" si="42"/>
        <v>20</v>
      </c>
      <c r="AM171" s="178"/>
      <c r="AN171" s="178"/>
      <c r="AO171" s="26" t="s">
        <v>46</v>
      </c>
      <c r="AP171" s="175" t="s">
        <v>46</v>
      </c>
      <c r="AQ171" s="26" t="s">
        <v>46</v>
      </c>
    </row>
    <row r="172" spans="1:43" x14ac:dyDescent="0.2">
      <c r="A172" s="168">
        <v>43776</v>
      </c>
      <c r="B172" s="14">
        <v>1244755</v>
      </c>
      <c r="C172" s="14">
        <v>1244755</v>
      </c>
      <c r="D172" s="14" t="s">
        <v>94</v>
      </c>
      <c r="E172" s="14" t="s">
        <v>715</v>
      </c>
      <c r="F172" s="14">
        <v>62</v>
      </c>
      <c r="G172" s="14" t="s">
        <v>70</v>
      </c>
      <c r="H172" s="14" t="s">
        <v>716</v>
      </c>
      <c r="I172" s="35" t="s">
        <v>97</v>
      </c>
      <c r="J172" s="14" t="s">
        <v>717</v>
      </c>
      <c r="K172" s="14" t="s">
        <v>99</v>
      </c>
      <c r="L172" s="14">
        <v>3</v>
      </c>
      <c r="M172" s="14">
        <v>0.17799999999999999</v>
      </c>
      <c r="N172" s="14">
        <v>59</v>
      </c>
      <c r="O172" s="17">
        <v>10.502000000000001</v>
      </c>
      <c r="P172" s="18"/>
      <c r="R172" s="19">
        <v>10.502000000000001</v>
      </c>
      <c r="AB172" s="129">
        <f t="shared" si="42"/>
        <v>20</v>
      </c>
      <c r="AM172" s="178"/>
      <c r="AN172" s="178"/>
      <c r="AO172" s="26" t="s">
        <v>46</v>
      </c>
      <c r="AP172" s="175" t="s">
        <v>46</v>
      </c>
      <c r="AQ172" s="26" t="s">
        <v>46</v>
      </c>
    </row>
    <row r="173" spans="1:43" x14ac:dyDescent="0.2">
      <c r="A173" s="162">
        <v>43809</v>
      </c>
      <c r="B173" s="15">
        <v>1252890</v>
      </c>
      <c r="C173" s="15">
        <v>1252890</v>
      </c>
      <c r="D173" s="15" t="s">
        <v>94</v>
      </c>
      <c r="E173" s="15" t="s">
        <v>718</v>
      </c>
      <c r="F173" s="15">
        <v>46</v>
      </c>
      <c r="G173" s="15" t="s">
        <v>38</v>
      </c>
      <c r="H173" s="15" t="s">
        <v>719</v>
      </c>
      <c r="I173" s="35" t="s">
        <v>151</v>
      </c>
      <c r="J173" s="15" t="s">
        <v>719</v>
      </c>
      <c r="K173" s="14" t="s">
        <v>152</v>
      </c>
      <c r="L173" s="14">
        <v>3.7</v>
      </c>
      <c r="M173" s="14">
        <v>0.20200000000000001</v>
      </c>
      <c r="N173" s="14">
        <v>50</v>
      </c>
      <c r="O173" s="17">
        <v>10.1</v>
      </c>
      <c r="P173" s="15"/>
      <c r="R173" s="19">
        <v>10.1</v>
      </c>
      <c r="AB173" s="129">
        <f t="shared" si="42"/>
        <v>20</v>
      </c>
      <c r="AM173" s="178"/>
      <c r="AN173" s="178"/>
      <c r="AO173" s="26" t="s">
        <v>46</v>
      </c>
      <c r="AP173" s="175" t="s">
        <v>46</v>
      </c>
      <c r="AQ173" s="26" t="s">
        <v>46</v>
      </c>
    </row>
    <row r="174" spans="1:43" x14ac:dyDescent="0.2">
      <c r="A174" s="162">
        <v>43788</v>
      </c>
      <c r="B174" s="15">
        <v>1247654</v>
      </c>
      <c r="C174" s="15">
        <v>1247654</v>
      </c>
      <c r="D174" s="15" t="s">
        <v>94</v>
      </c>
      <c r="E174" s="15" t="s">
        <v>720</v>
      </c>
      <c r="F174" s="15">
        <v>42</v>
      </c>
      <c r="G174" s="15" t="s">
        <v>70</v>
      </c>
      <c r="H174" s="15" t="s">
        <v>721</v>
      </c>
      <c r="I174" s="35" t="s">
        <v>151</v>
      </c>
      <c r="J174" s="14" t="s">
        <v>722</v>
      </c>
      <c r="K174" s="14" t="s">
        <v>152</v>
      </c>
      <c r="L174" s="14">
        <v>3</v>
      </c>
      <c r="M174" s="14">
        <v>0.73399999999999999</v>
      </c>
      <c r="N174" s="14">
        <v>48</v>
      </c>
      <c r="O174" s="17">
        <v>35.231999999999999</v>
      </c>
      <c r="P174" s="18">
        <v>25.231999999999999</v>
      </c>
      <c r="R174" s="19">
        <v>10</v>
      </c>
      <c r="AB174" s="129">
        <f t="shared" ref="AB174:AB199" si="43">20-AA174</f>
        <v>20</v>
      </c>
      <c r="AM174" s="178"/>
      <c r="AN174" s="178"/>
      <c r="AO174" s="26" t="s">
        <v>46</v>
      </c>
      <c r="AP174" s="175" t="s">
        <v>46</v>
      </c>
      <c r="AQ174" s="26" t="s">
        <v>46</v>
      </c>
    </row>
    <row r="175" spans="1:43" x14ac:dyDescent="0.2">
      <c r="A175" s="162">
        <v>43788</v>
      </c>
      <c r="B175" s="15">
        <v>1247401</v>
      </c>
      <c r="C175" s="15">
        <v>1247401</v>
      </c>
      <c r="D175" s="15" t="s">
        <v>94</v>
      </c>
      <c r="E175" s="15" t="s">
        <v>723</v>
      </c>
      <c r="F175" s="15">
        <v>54</v>
      </c>
      <c r="G175" s="15" t="s">
        <v>70</v>
      </c>
      <c r="H175" s="15" t="s">
        <v>724</v>
      </c>
      <c r="I175" s="35" t="s">
        <v>151</v>
      </c>
      <c r="J175" s="14" t="s">
        <v>725</v>
      </c>
      <c r="K175" s="14" t="s">
        <v>152</v>
      </c>
      <c r="L175" s="14">
        <v>4</v>
      </c>
      <c r="M175" s="14">
        <v>0.73599999999999999</v>
      </c>
      <c r="N175" s="14">
        <v>49</v>
      </c>
      <c r="O175" s="17">
        <v>36.064</v>
      </c>
      <c r="P175" s="18">
        <v>26.064</v>
      </c>
      <c r="R175" s="19">
        <v>10</v>
      </c>
      <c r="AB175" s="129">
        <f t="shared" si="43"/>
        <v>20</v>
      </c>
      <c r="AM175" s="178"/>
      <c r="AN175" s="178"/>
      <c r="AO175" s="26" t="s">
        <v>46</v>
      </c>
      <c r="AP175" s="175" t="s">
        <v>46</v>
      </c>
      <c r="AQ175" s="26" t="s">
        <v>46</v>
      </c>
    </row>
    <row r="176" spans="1:43" x14ac:dyDescent="0.2">
      <c r="A176" s="162">
        <v>43788</v>
      </c>
      <c r="B176" s="15">
        <v>1247502</v>
      </c>
      <c r="C176" s="15">
        <v>1247502</v>
      </c>
      <c r="D176" s="15" t="s">
        <v>94</v>
      </c>
      <c r="E176" s="15" t="s">
        <v>726</v>
      </c>
      <c r="F176" s="15">
        <v>73</v>
      </c>
      <c r="G176" s="15" t="s">
        <v>70</v>
      </c>
      <c r="H176" s="15" t="s">
        <v>727</v>
      </c>
      <c r="I176" s="35" t="s">
        <v>151</v>
      </c>
      <c r="J176" s="14" t="s">
        <v>728</v>
      </c>
      <c r="K176" s="14" t="s">
        <v>152</v>
      </c>
      <c r="L176" s="14">
        <v>4</v>
      </c>
      <c r="M176" s="14">
        <v>0.56399999999999995</v>
      </c>
      <c r="N176" s="14">
        <v>50</v>
      </c>
      <c r="O176" s="17">
        <v>28.2</v>
      </c>
      <c r="P176" s="18">
        <v>18.2</v>
      </c>
      <c r="R176" s="19">
        <v>10</v>
      </c>
      <c r="AB176" s="129">
        <f t="shared" si="43"/>
        <v>20</v>
      </c>
      <c r="AM176" s="178"/>
      <c r="AN176" s="178"/>
      <c r="AO176" s="26" t="s">
        <v>46</v>
      </c>
      <c r="AP176" s="175" t="s">
        <v>46</v>
      </c>
      <c r="AQ176" s="26" t="s">
        <v>46</v>
      </c>
    </row>
    <row r="177" spans="1:43" x14ac:dyDescent="0.2">
      <c r="A177" s="162">
        <v>43788</v>
      </c>
      <c r="B177" s="15">
        <v>1247525</v>
      </c>
      <c r="C177" s="15">
        <v>1247525</v>
      </c>
      <c r="D177" s="15" t="s">
        <v>94</v>
      </c>
      <c r="E177" s="15" t="s">
        <v>729</v>
      </c>
      <c r="F177" s="15">
        <v>64</v>
      </c>
      <c r="G177" s="15" t="s">
        <v>38</v>
      </c>
      <c r="H177" s="15" t="s">
        <v>730</v>
      </c>
      <c r="I177" s="35" t="s">
        <v>151</v>
      </c>
      <c r="J177" s="14" t="s">
        <v>731</v>
      </c>
      <c r="K177" s="14" t="s">
        <v>152</v>
      </c>
      <c r="L177" s="14">
        <v>4</v>
      </c>
      <c r="M177" s="14">
        <v>0.69199999999999995</v>
      </c>
      <c r="N177" s="14">
        <v>47</v>
      </c>
      <c r="O177" s="17">
        <v>32.524000000000001</v>
      </c>
      <c r="P177" s="18">
        <v>22.524000000000001</v>
      </c>
      <c r="R177" s="19">
        <v>10</v>
      </c>
      <c r="AB177" s="129">
        <f t="shared" si="43"/>
        <v>20</v>
      </c>
      <c r="AM177" s="178"/>
      <c r="AN177" s="178"/>
      <c r="AO177" s="26" t="s">
        <v>46</v>
      </c>
      <c r="AP177" s="175" t="s">
        <v>46</v>
      </c>
      <c r="AQ177" s="26" t="s">
        <v>46</v>
      </c>
    </row>
    <row r="178" spans="1:43" x14ac:dyDescent="0.2">
      <c r="A178" s="162">
        <v>43788</v>
      </c>
      <c r="B178" s="15">
        <v>1247387</v>
      </c>
      <c r="C178" s="15">
        <v>1247387</v>
      </c>
      <c r="D178" s="15" t="s">
        <v>94</v>
      </c>
      <c r="E178" s="15" t="s">
        <v>732</v>
      </c>
      <c r="F178" s="15">
        <v>79</v>
      </c>
      <c r="G178" s="15" t="s">
        <v>70</v>
      </c>
      <c r="H178" s="15" t="s">
        <v>733</v>
      </c>
      <c r="I178" s="35" t="s">
        <v>151</v>
      </c>
      <c r="J178" s="14" t="s">
        <v>734</v>
      </c>
      <c r="K178" s="14" t="s">
        <v>152</v>
      </c>
      <c r="L178" s="14">
        <v>4</v>
      </c>
      <c r="M178" s="14">
        <v>0.73799999999999999</v>
      </c>
      <c r="N178" s="14">
        <v>50</v>
      </c>
      <c r="O178" s="17">
        <v>36.9</v>
      </c>
      <c r="P178" s="18">
        <v>26.9</v>
      </c>
      <c r="R178" s="19">
        <v>10</v>
      </c>
      <c r="AB178" s="129">
        <f t="shared" si="43"/>
        <v>20</v>
      </c>
      <c r="AM178" s="178"/>
      <c r="AN178" s="178"/>
      <c r="AO178" s="26" t="s">
        <v>46</v>
      </c>
      <c r="AP178" s="175" t="s">
        <v>46</v>
      </c>
      <c r="AQ178" s="26" t="s">
        <v>46</v>
      </c>
    </row>
    <row r="179" spans="1:43" x14ac:dyDescent="0.2">
      <c r="A179" s="162">
        <v>43788</v>
      </c>
      <c r="B179" s="15">
        <v>1247645</v>
      </c>
      <c r="C179" s="15">
        <v>1247645</v>
      </c>
      <c r="D179" s="15" t="s">
        <v>94</v>
      </c>
      <c r="E179" s="15" t="s">
        <v>735</v>
      </c>
      <c r="F179" s="15">
        <v>74</v>
      </c>
      <c r="G179" s="15" t="s">
        <v>70</v>
      </c>
      <c r="H179" s="15" t="s">
        <v>736</v>
      </c>
      <c r="I179" s="35" t="s">
        <v>151</v>
      </c>
      <c r="J179" s="14" t="s">
        <v>737</v>
      </c>
      <c r="K179" s="14" t="s">
        <v>152</v>
      </c>
      <c r="L179" s="14">
        <v>4</v>
      </c>
      <c r="M179" s="14">
        <v>0.79400000000000004</v>
      </c>
      <c r="N179" s="14">
        <v>50</v>
      </c>
      <c r="O179" s="17">
        <v>39.700000000000003</v>
      </c>
      <c r="P179" s="18">
        <v>29.7</v>
      </c>
      <c r="R179" s="19">
        <v>10</v>
      </c>
      <c r="AB179" s="129">
        <f t="shared" si="43"/>
        <v>20</v>
      </c>
      <c r="AM179" s="178"/>
      <c r="AN179" s="178"/>
      <c r="AO179" s="26" t="s">
        <v>46</v>
      </c>
      <c r="AP179" s="175" t="s">
        <v>46</v>
      </c>
      <c r="AQ179" s="26" t="s">
        <v>46</v>
      </c>
    </row>
    <row r="180" spans="1:43" x14ac:dyDescent="0.2">
      <c r="A180" s="162">
        <v>43790</v>
      </c>
      <c r="B180" s="15">
        <v>1247893</v>
      </c>
      <c r="C180" s="15">
        <v>1247893</v>
      </c>
      <c r="D180" s="15" t="s">
        <v>94</v>
      </c>
      <c r="E180" s="15" t="s">
        <v>738</v>
      </c>
      <c r="F180" s="15">
        <v>46</v>
      </c>
      <c r="G180" s="15" t="s">
        <v>70</v>
      </c>
      <c r="H180" s="15" t="s">
        <v>739</v>
      </c>
      <c r="I180" s="35" t="s">
        <v>151</v>
      </c>
      <c r="J180" s="15" t="s">
        <v>739</v>
      </c>
      <c r="K180" s="14" t="s">
        <v>152</v>
      </c>
      <c r="L180" s="14">
        <v>3.2</v>
      </c>
      <c r="M180" s="14">
        <v>0.95</v>
      </c>
      <c r="N180" s="14">
        <v>48</v>
      </c>
      <c r="O180" s="17">
        <v>45.6</v>
      </c>
      <c r="P180" s="18">
        <v>35.6</v>
      </c>
      <c r="R180" s="19">
        <v>10</v>
      </c>
      <c r="AB180" s="129">
        <f t="shared" si="43"/>
        <v>20</v>
      </c>
      <c r="AM180" s="178"/>
      <c r="AN180" s="178"/>
      <c r="AO180" s="26" t="s">
        <v>46</v>
      </c>
      <c r="AP180" s="175" t="s">
        <v>46</v>
      </c>
      <c r="AQ180" s="26" t="s">
        <v>46</v>
      </c>
    </row>
    <row r="181" spans="1:43" x14ac:dyDescent="0.2">
      <c r="A181" s="162">
        <v>43790</v>
      </c>
      <c r="B181" s="15">
        <v>1247987</v>
      </c>
      <c r="C181" s="15">
        <v>1247987</v>
      </c>
      <c r="D181" s="15" t="s">
        <v>94</v>
      </c>
      <c r="E181" s="15" t="s">
        <v>740</v>
      </c>
      <c r="F181" s="15">
        <v>50</v>
      </c>
      <c r="G181" s="15" t="s">
        <v>70</v>
      </c>
      <c r="H181" s="15" t="s">
        <v>741</v>
      </c>
      <c r="I181" s="35" t="s">
        <v>151</v>
      </c>
      <c r="J181" s="15" t="s">
        <v>741</v>
      </c>
      <c r="K181" s="14" t="s">
        <v>152</v>
      </c>
      <c r="L181" s="14">
        <v>3.5</v>
      </c>
      <c r="M181" s="14">
        <v>0.59599999999999997</v>
      </c>
      <c r="N181" s="14">
        <v>50</v>
      </c>
      <c r="O181" s="17">
        <v>29.8</v>
      </c>
      <c r="P181" s="18">
        <v>19.8</v>
      </c>
      <c r="R181" s="19">
        <v>10</v>
      </c>
      <c r="AB181" s="129">
        <f t="shared" si="43"/>
        <v>20</v>
      </c>
      <c r="AM181" s="178"/>
      <c r="AN181" s="178"/>
      <c r="AO181" s="26" t="s">
        <v>46</v>
      </c>
      <c r="AP181" s="175" t="s">
        <v>46</v>
      </c>
      <c r="AQ181" s="26" t="s">
        <v>46</v>
      </c>
    </row>
    <row r="182" spans="1:43" x14ac:dyDescent="0.2">
      <c r="A182" s="162">
        <v>43791</v>
      </c>
      <c r="B182" s="15">
        <v>1248606</v>
      </c>
      <c r="C182" s="15">
        <v>1248606</v>
      </c>
      <c r="D182" s="15" t="s">
        <v>94</v>
      </c>
      <c r="E182" s="15" t="s">
        <v>742</v>
      </c>
      <c r="F182" s="15">
        <v>52</v>
      </c>
      <c r="G182" s="15" t="s">
        <v>70</v>
      </c>
      <c r="H182" s="15" t="s">
        <v>743</v>
      </c>
      <c r="I182" s="35" t="s">
        <v>151</v>
      </c>
      <c r="J182" s="15" t="s">
        <v>743</v>
      </c>
      <c r="K182" s="14" t="s">
        <v>152</v>
      </c>
      <c r="L182" s="14">
        <v>4</v>
      </c>
      <c r="M182" s="14">
        <v>0.52800000000000002</v>
      </c>
      <c r="N182" s="14">
        <v>50</v>
      </c>
      <c r="O182" s="17">
        <v>26.4</v>
      </c>
      <c r="P182" s="18">
        <v>16.399999999999999</v>
      </c>
      <c r="R182" s="19">
        <v>10</v>
      </c>
      <c r="AB182" s="129">
        <f t="shared" si="43"/>
        <v>20</v>
      </c>
      <c r="AM182" s="178"/>
      <c r="AN182" s="178"/>
      <c r="AO182" s="26" t="s">
        <v>46</v>
      </c>
      <c r="AP182" s="175" t="s">
        <v>46</v>
      </c>
      <c r="AQ182" s="26" t="s">
        <v>46</v>
      </c>
    </row>
    <row r="183" spans="1:43" x14ac:dyDescent="0.2">
      <c r="A183" s="162">
        <v>43791</v>
      </c>
      <c r="B183" s="15">
        <v>1248392</v>
      </c>
      <c r="C183" s="15">
        <v>1248392</v>
      </c>
      <c r="D183" s="15" t="s">
        <v>94</v>
      </c>
      <c r="E183" s="15" t="s">
        <v>744</v>
      </c>
      <c r="F183" s="15">
        <v>46</v>
      </c>
      <c r="G183" s="15" t="s">
        <v>70</v>
      </c>
      <c r="H183" s="15" t="s">
        <v>745</v>
      </c>
      <c r="I183" s="35" t="s">
        <v>151</v>
      </c>
      <c r="J183" s="15" t="s">
        <v>745</v>
      </c>
      <c r="K183" s="14" t="s">
        <v>152</v>
      </c>
      <c r="L183" s="14">
        <v>3.4</v>
      </c>
      <c r="M183" s="14">
        <v>0.56999999999999995</v>
      </c>
      <c r="N183" s="14">
        <v>49</v>
      </c>
      <c r="O183" s="17">
        <v>27.93</v>
      </c>
      <c r="P183" s="18">
        <v>17.93</v>
      </c>
      <c r="R183" s="19">
        <v>10</v>
      </c>
      <c r="AB183" s="129">
        <f t="shared" si="43"/>
        <v>20</v>
      </c>
      <c r="AM183" s="178"/>
      <c r="AN183" s="178"/>
      <c r="AO183" s="26" t="s">
        <v>46</v>
      </c>
      <c r="AP183" s="175" t="s">
        <v>46</v>
      </c>
      <c r="AQ183" s="26" t="s">
        <v>46</v>
      </c>
    </row>
    <row r="184" spans="1:43" x14ac:dyDescent="0.2">
      <c r="A184" s="162">
        <v>43791</v>
      </c>
      <c r="B184" s="15">
        <v>1248601</v>
      </c>
      <c r="C184" s="15">
        <v>1248601</v>
      </c>
      <c r="D184" s="15" t="s">
        <v>94</v>
      </c>
      <c r="E184" s="15" t="s">
        <v>746</v>
      </c>
      <c r="F184" s="15">
        <v>23</v>
      </c>
      <c r="G184" s="15" t="s">
        <v>70</v>
      </c>
      <c r="H184" s="15" t="s">
        <v>747</v>
      </c>
      <c r="I184" s="35" t="s">
        <v>151</v>
      </c>
      <c r="J184" s="15" t="s">
        <v>747</v>
      </c>
      <c r="K184" s="14" t="s">
        <v>152</v>
      </c>
      <c r="L184" s="14">
        <v>3</v>
      </c>
      <c r="M184" s="14">
        <v>0.53400000000000003</v>
      </c>
      <c r="N184" s="14">
        <v>49</v>
      </c>
      <c r="O184" s="17">
        <v>26.166</v>
      </c>
      <c r="P184" s="18">
        <v>16.166</v>
      </c>
      <c r="R184" s="19">
        <v>10</v>
      </c>
      <c r="AB184" s="129">
        <f t="shared" si="43"/>
        <v>20</v>
      </c>
      <c r="AM184" s="178"/>
      <c r="AN184" s="178"/>
      <c r="AO184" s="26" t="s">
        <v>46</v>
      </c>
      <c r="AP184" s="175" t="s">
        <v>46</v>
      </c>
      <c r="AQ184" s="26" t="s">
        <v>46</v>
      </c>
    </row>
    <row r="185" spans="1:43" x14ac:dyDescent="0.2">
      <c r="A185" s="162">
        <v>43795</v>
      </c>
      <c r="B185" s="15">
        <v>1249107</v>
      </c>
      <c r="C185" s="15">
        <v>1249107</v>
      </c>
      <c r="D185" s="15" t="s">
        <v>94</v>
      </c>
      <c r="E185" s="15" t="s">
        <v>748</v>
      </c>
      <c r="F185" s="15">
        <v>79</v>
      </c>
      <c r="G185" s="15" t="s">
        <v>70</v>
      </c>
      <c r="H185" s="15" t="s">
        <v>749</v>
      </c>
      <c r="I185" s="35" t="s">
        <v>151</v>
      </c>
      <c r="J185" s="15" t="s">
        <v>749</v>
      </c>
      <c r="K185" s="14" t="s">
        <v>152</v>
      </c>
      <c r="L185" s="14">
        <v>4</v>
      </c>
      <c r="M185" s="14">
        <v>0.53400000000000003</v>
      </c>
      <c r="N185" s="14">
        <v>46</v>
      </c>
      <c r="O185" s="17">
        <v>24.564</v>
      </c>
      <c r="P185" s="18">
        <v>14.564</v>
      </c>
      <c r="R185" s="19">
        <v>10</v>
      </c>
      <c r="AB185" s="129">
        <f t="shared" si="43"/>
        <v>20</v>
      </c>
      <c r="AM185" s="178"/>
      <c r="AN185" s="178"/>
      <c r="AO185" s="26" t="s">
        <v>46</v>
      </c>
      <c r="AP185" s="175" t="s">
        <v>46</v>
      </c>
      <c r="AQ185" s="26" t="s">
        <v>46</v>
      </c>
    </row>
    <row r="186" spans="1:43" x14ac:dyDescent="0.2">
      <c r="A186" s="168">
        <v>43763</v>
      </c>
      <c r="B186" s="14">
        <v>1241678</v>
      </c>
      <c r="C186" s="181">
        <v>1241678</v>
      </c>
      <c r="D186" s="14" t="s">
        <v>94</v>
      </c>
      <c r="E186" s="14" t="s">
        <v>750</v>
      </c>
      <c r="F186" s="14">
        <v>68</v>
      </c>
      <c r="G186" s="14" t="s">
        <v>70</v>
      </c>
      <c r="H186" s="14" t="s">
        <v>751</v>
      </c>
      <c r="I186" s="35" t="s">
        <v>97</v>
      </c>
      <c r="J186" s="14" t="s">
        <v>752</v>
      </c>
      <c r="K186" s="14" t="s">
        <v>99</v>
      </c>
      <c r="L186" s="14">
        <v>4</v>
      </c>
      <c r="M186" s="14">
        <v>0.86</v>
      </c>
      <c r="N186" s="14">
        <v>58</v>
      </c>
      <c r="O186" s="17">
        <v>49.88</v>
      </c>
      <c r="P186" s="18">
        <v>30</v>
      </c>
      <c r="Q186" s="14">
        <v>10</v>
      </c>
      <c r="R186" s="17">
        <v>9.8800000000000008</v>
      </c>
      <c r="AB186" s="129">
        <f t="shared" si="43"/>
        <v>20</v>
      </c>
      <c r="AM186" s="178">
        <v>0</v>
      </c>
      <c r="AN186" s="178">
        <v>0</v>
      </c>
      <c r="AO186" s="26" t="s">
        <v>753</v>
      </c>
      <c r="AP186" s="175" t="s">
        <v>753</v>
      </c>
      <c r="AQ186" s="26" t="s">
        <v>471</v>
      </c>
    </row>
    <row r="187" spans="1:43" x14ac:dyDescent="0.2">
      <c r="A187" s="168">
        <v>43690</v>
      </c>
      <c r="B187" s="14">
        <v>1224547</v>
      </c>
      <c r="C187" s="181">
        <v>1224547</v>
      </c>
      <c r="D187" s="14" t="s">
        <v>36</v>
      </c>
      <c r="E187" s="14" t="s">
        <v>754</v>
      </c>
      <c r="F187" s="14">
        <v>50</v>
      </c>
      <c r="G187" s="14" t="s">
        <v>70</v>
      </c>
      <c r="H187" s="28" t="s">
        <v>755</v>
      </c>
      <c r="I187" s="15" t="s">
        <v>40</v>
      </c>
      <c r="J187" s="14" t="s">
        <v>756</v>
      </c>
      <c r="K187" s="14" t="s">
        <v>42</v>
      </c>
      <c r="L187" s="14">
        <v>4</v>
      </c>
      <c r="M187" s="14">
        <v>0.45200000000000001</v>
      </c>
      <c r="N187" s="14">
        <v>43</v>
      </c>
      <c r="O187" s="17">
        <v>19.436</v>
      </c>
      <c r="P187" s="15"/>
      <c r="Q187" s="14">
        <v>10</v>
      </c>
      <c r="R187" s="19">
        <v>9.4359999999999999</v>
      </c>
      <c r="AB187" s="129">
        <f t="shared" si="43"/>
        <v>20</v>
      </c>
      <c r="AM187" s="178" t="s">
        <v>859</v>
      </c>
      <c r="AN187" s="178">
        <v>0</v>
      </c>
      <c r="AO187" s="26" t="s">
        <v>55</v>
      </c>
      <c r="AP187" s="175" t="s">
        <v>55</v>
      </c>
      <c r="AQ187" s="26" t="s">
        <v>46</v>
      </c>
    </row>
    <row r="188" spans="1:43" x14ac:dyDescent="0.2">
      <c r="A188" s="172">
        <v>43669</v>
      </c>
      <c r="B188" s="31">
        <v>1219344</v>
      </c>
      <c r="C188" s="181">
        <v>1219344</v>
      </c>
      <c r="D188" s="31" t="s">
        <v>36</v>
      </c>
      <c r="E188" s="31" t="s">
        <v>757</v>
      </c>
      <c r="F188" s="31">
        <v>51</v>
      </c>
      <c r="G188" s="44" t="s">
        <v>38</v>
      </c>
      <c r="H188" s="31" t="s">
        <v>758</v>
      </c>
      <c r="I188" s="44" t="s">
        <v>72</v>
      </c>
      <c r="J188" s="31" t="s">
        <v>759</v>
      </c>
      <c r="K188" s="14" t="s">
        <v>42</v>
      </c>
      <c r="L188" s="14">
        <v>3</v>
      </c>
      <c r="M188" s="14">
        <v>1.38</v>
      </c>
      <c r="N188" s="14">
        <v>43</v>
      </c>
      <c r="O188" s="17">
        <v>59.34</v>
      </c>
      <c r="P188" s="49">
        <v>40</v>
      </c>
      <c r="Q188" s="14">
        <v>10</v>
      </c>
      <c r="R188" s="17">
        <v>9.34</v>
      </c>
      <c r="T188" s="27">
        <v>20191023</v>
      </c>
      <c r="AB188" s="129">
        <f t="shared" si="43"/>
        <v>20</v>
      </c>
      <c r="AM188" s="178" t="s">
        <v>858</v>
      </c>
      <c r="AN188" s="178" t="s">
        <v>854</v>
      </c>
      <c r="AO188" s="26" t="s">
        <v>55</v>
      </c>
      <c r="AP188" s="175" t="s">
        <v>55</v>
      </c>
      <c r="AQ188" s="26" t="s">
        <v>46</v>
      </c>
    </row>
    <row r="189" spans="1:43" x14ac:dyDescent="0.2">
      <c r="A189" s="162">
        <v>43817</v>
      </c>
      <c r="B189" s="15">
        <v>1254559</v>
      </c>
      <c r="C189" s="15">
        <v>1254559</v>
      </c>
      <c r="D189" s="15" t="s">
        <v>94</v>
      </c>
      <c r="E189" s="15" t="s">
        <v>760</v>
      </c>
      <c r="F189" s="15">
        <v>62</v>
      </c>
      <c r="G189" s="15" t="s">
        <v>70</v>
      </c>
      <c r="H189" s="15" t="s">
        <v>761</v>
      </c>
      <c r="I189" s="35" t="s">
        <v>151</v>
      </c>
      <c r="J189" s="15" t="s">
        <v>761</v>
      </c>
      <c r="K189" s="14" t="s">
        <v>152</v>
      </c>
      <c r="L189" s="14">
        <v>3.5</v>
      </c>
      <c r="M189" s="14">
        <v>0.19400000000000001</v>
      </c>
      <c r="N189" s="14">
        <v>48</v>
      </c>
      <c r="O189" s="17">
        <v>9.3119999999999994</v>
      </c>
      <c r="P189" s="15"/>
      <c r="R189" s="19">
        <v>9.3119999999999994</v>
      </c>
      <c r="AB189" s="129">
        <f t="shared" si="43"/>
        <v>20</v>
      </c>
      <c r="AM189" s="178"/>
      <c r="AN189" s="178"/>
      <c r="AO189" s="26" t="s">
        <v>46</v>
      </c>
      <c r="AP189" s="175" t="s">
        <v>46</v>
      </c>
      <c r="AQ189" s="26" t="s">
        <v>46</v>
      </c>
    </row>
    <row r="190" spans="1:43" x14ac:dyDescent="0.2">
      <c r="A190" s="168">
        <v>43747</v>
      </c>
      <c r="B190" s="14">
        <v>1237428</v>
      </c>
      <c r="C190" s="181">
        <v>1237428</v>
      </c>
      <c r="D190" s="14" t="s">
        <v>94</v>
      </c>
      <c r="E190" s="14" t="s">
        <v>762</v>
      </c>
      <c r="F190" s="14">
        <v>59</v>
      </c>
      <c r="G190" s="14" t="s">
        <v>70</v>
      </c>
      <c r="H190" s="14" t="s">
        <v>763</v>
      </c>
      <c r="I190" s="35" t="s">
        <v>97</v>
      </c>
      <c r="J190" s="14" t="s">
        <v>764</v>
      </c>
      <c r="K190" s="14" t="s">
        <v>99</v>
      </c>
      <c r="L190" s="14">
        <v>3.5</v>
      </c>
      <c r="M190" s="14">
        <v>0.33200000000000002</v>
      </c>
      <c r="N190" s="14">
        <v>58</v>
      </c>
      <c r="O190" s="17">
        <v>19.256</v>
      </c>
      <c r="P190" s="18"/>
      <c r="Q190" s="14">
        <v>10</v>
      </c>
      <c r="R190" s="19">
        <v>9.2560000000000002</v>
      </c>
      <c r="AB190" s="129">
        <f t="shared" si="43"/>
        <v>20</v>
      </c>
      <c r="AM190" s="178">
        <v>0</v>
      </c>
      <c r="AN190" s="178">
        <v>0</v>
      </c>
      <c r="AO190" s="26" t="s">
        <v>765</v>
      </c>
      <c r="AP190" s="175" t="s">
        <v>765</v>
      </c>
      <c r="AQ190" s="26" t="s">
        <v>471</v>
      </c>
    </row>
    <row r="191" spans="1:43" x14ac:dyDescent="0.2">
      <c r="A191" s="162">
        <v>43812</v>
      </c>
      <c r="B191" s="15">
        <v>1253173</v>
      </c>
      <c r="C191" s="15">
        <v>1253173</v>
      </c>
      <c r="D191" s="15" t="s">
        <v>94</v>
      </c>
      <c r="E191" s="15" t="s">
        <v>766</v>
      </c>
      <c r="F191" s="15">
        <v>59</v>
      </c>
      <c r="G191" s="15" t="s">
        <v>70</v>
      </c>
      <c r="H191" s="15" t="s">
        <v>767</v>
      </c>
      <c r="I191" s="35" t="s">
        <v>151</v>
      </c>
      <c r="J191" s="15" t="s">
        <v>767</v>
      </c>
      <c r="K191" s="14" t="s">
        <v>152</v>
      </c>
      <c r="L191" s="14">
        <v>3.9</v>
      </c>
      <c r="M191" s="14">
        <v>0.192</v>
      </c>
      <c r="N191" s="14">
        <v>48</v>
      </c>
      <c r="O191" s="17">
        <v>9.2159999999999993</v>
      </c>
      <c r="P191" s="15"/>
      <c r="R191" s="19">
        <v>9.2159999999999993</v>
      </c>
      <c r="AB191" s="129">
        <f t="shared" si="43"/>
        <v>20</v>
      </c>
      <c r="AM191" s="178"/>
      <c r="AN191" s="178"/>
      <c r="AO191" s="26" t="s">
        <v>46</v>
      </c>
      <c r="AP191" s="175" t="s">
        <v>46</v>
      </c>
      <c r="AQ191" s="26" t="s">
        <v>46</v>
      </c>
    </row>
    <row r="192" spans="1:43" x14ac:dyDescent="0.2">
      <c r="A192" s="168">
        <v>43777</v>
      </c>
      <c r="B192" s="14">
        <v>1245107</v>
      </c>
      <c r="C192" s="14">
        <v>1245107</v>
      </c>
      <c r="D192" s="14" t="s">
        <v>94</v>
      </c>
      <c r="E192" s="14" t="s">
        <v>768</v>
      </c>
      <c r="F192" s="14">
        <v>55</v>
      </c>
      <c r="G192" s="14" t="s">
        <v>38</v>
      </c>
      <c r="H192" s="14" t="s">
        <v>769</v>
      </c>
      <c r="I192" s="35" t="s">
        <v>97</v>
      </c>
      <c r="J192" s="14" t="s">
        <v>770</v>
      </c>
      <c r="K192" s="14" t="s">
        <v>99</v>
      </c>
      <c r="L192" s="14">
        <v>4</v>
      </c>
      <c r="M192" s="14">
        <v>0.32</v>
      </c>
      <c r="N192" s="14">
        <v>60</v>
      </c>
      <c r="O192" s="17">
        <v>19.2</v>
      </c>
      <c r="P192" s="18"/>
      <c r="Q192" s="14">
        <v>10</v>
      </c>
      <c r="R192" s="19">
        <v>9.1999999999999993</v>
      </c>
      <c r="AB192" s="129">
        <f t="shared" si="43"/>
        <v>20</v>
      </c>
      <c r="AM192" s="178"/>
      <c r="AN192" s="178"/>
      <c r="AO192" s="26" t="s">
        <v>46</v>
      </c>
      <c r="AP192" s="175" t="s">
        <v>46</v>
      </c>
      <c r="AQ192" s="26" t="s">
        <v>56</v>
      </c>
    </row>
    <row r="193" spans="1:43" x14ac:dyDescent="0.2">
      <c r="A193" s="168">
        <v>43770</v>
      </c>
      <c r="B193" s="14">
        <v>1242996</v>
      </c>
      <c r="C193" s="181">
        <v>1242996</v>
      </c>
      <c r="D193" s="14" t="s">
        <v>94</v>
      </c>
      <c r="E193" s="14" t="s">
        <v>771</v>
      </c>
      <c r="F193" s="14">
        <v>70</v>
      </c>
      <c r="G193" s="14" t="s">
        <v>70</v>
      </c>
      <c r="H193" s="14" t="s">
        <v>772</v>
      </c>
      <c r="I193" s="35" t="s">
        <v>97</v>
      </c>
      <c r="J193" s="14" t="s">
        <v>773</v>
      </c>
      <c r="K193" s="14" t="s">
        <v>99</v>
      </c>
      <c r="L193" s="14">
        <v>4</v>
      </c>
      <c r="M193" s="14">
        <v>0.32400000000000001</v>
      </c>
      <c r="N193" s="14">
        <v>59</v>
      </c>
      <c r="O193" s="17">
        <v>19.116</v>
      </c>
      <c r="P193" s="18"/>
      <c r="Q193" s="14">
        <v>10</v>
      </c>
      <c r="R193" s="19">
        <v>9.1159999999999997</v>
      </c>
      <c r="AB193" s="129">
        <f t="shared" si="43"/>
        <v>20</v>
      </c>
      <c r="AM193" s="178">
        <v>0</v>
      </c>
      <c r="AN193" s="178">
        <v>0</v>
      </c>
      <c r="AO193" s="26"/>
      <c r="AP193" s="175" t="s">
        <v>46</v>
      </c>
      <c r="AQ193" s="26" t="s">
        <v>471</v>
      </c>
    </row>
    <row r="194" spans="1:43" x14ac:dyDescent="0.2">
      <c r="A194" s="168">
        <v>43782</v>
      </c>
      <c r="B194" s="14">
        <v>1245566</v>
      </c>
      <c r="C194" s="14">
        <v>1245566</v>
      </c>
      <c r="D194" s="14" t="s">
        <v>94</v>
      </c>
      <c r="E194" s="14" t="s">
        <v>774</v>
      </c>
      <c r="F194" s="14">
        <v>66</v>
      </c>
      <c r="G194" s="14" t="s">
        <v>70</v>
      </c>
      <c r="H194" s="14" t="s">
        <v>775</v>
      </c>
      <c r="I194" s="35" t="s">
        <v>97</v>
      </c>
      <c r="J194" s="14" t="s">
        <v>776</v>
      </c>
      <c r="K194" s="14" t="s">
        <v>99</v>
      </c>
      <c r="L194" s="14">
        <v>4</v>
      </c>
      <c r="M194" s="14">
        <v>0.17</v>
      </c>
      <c r="N194" s="14">
        <v>52</v>
      </c>
      <c r="O194" s="17">
        <v>8.84</v>
      </c>
      <c r="P194" s="18"/>
      <c r="R194" s="19">
        <v>8.84</v>
      </c>
      <c r="AB194" s="129">
        <f t="shared" si="43"/>
        <v>20</v>
      </c>
      <c r="AM194" s="178"/>
      <c r="AN194" s="178"/>
      <c r="AO194" s="26" t="s">
        <v>46</v>
      </c>
      <c r="AP194" s="175" t="s">
        <v>46</v>
      </c>
      <c r="AQ194" s="26" t="s">
        <v>46</v>
      </c>
    </row>
    <row r="195" spans="1:43" x14ac:dyDescent="0.2">
      <c r="A195" s="168">
        <v>43767</v>
      </c>
      <c r="B195" s="14">
        <v>1242329</v>
      </c>
      <c r="C195" s="181">
        <v>1242329</v>
      </c>
      <c r="D195" s="14" t="s">
        <v>94</v>
      </c>
      <c r="E195" s="14" t="s">
        <v>777</v>
      </c>
      <c r="F195" s="14">
        <v>61</v>
      </c>
      <c r="G195" s="14" t="s">
        <v>70</v>
      </c>
      <c r="H195" s="14" t="s">
        <v>778</v>
      </c>
      <c r="I195" s="35" t="s">
        <v>97</v>
      </c>
      <c r="J195" s="14" t="s">
        <v>779</v>
      </c>
      <c r="K195" s="14" t="s">
        <v>99</v>
      </c>
      <c r="L195" s="14">
        <v>3.5</v>
      </c>
      <c r="M195" s="14">
        <v>0.84</v>
      </c>
      <c r="N195" s="14">
        <v>58</v>
      </c>
      <c r="O195" s="17">
        <v>48.72</v>
      </c>
      <c r="P195" s="18">
        <v>30</v>
      </c>
      <c r="Q195" s="14">
        <v>10</v>
      </c>
      <c r="R195" s="17">
        <v>8.7200000000000006</v>
      </c>
      <c r="AB195" s="129">
        <f t="shared" si="43"/>
        <v>20</v>
      </c>
      <c r="AM195" s="178" t="s">
        <v>858</v>
      </c>
      <c r="AN195" s="178" t="s">
        <v>854</v>
      </c>
      <c r="AO195" s="26" t="s">
        <v>55</v>
      </c>
      <c r="AP195" s="175" t="s">
        <v>55</v>
      </c>
      <c r="AQ195" s="26" t="s">
        <v>471</v>
      </c>
    </row>
    <row r="196" spans="1:43" x14ac:dyDescent="0.2">
      <c r="A196" s="168">
        <v>43781</v>
      </c>
      <c r="B196" s="14">
        <v>1245577</v>
      </c>
      <c r="C196" s="14">
        <v>1245577</v>
      </c>
      <c r="D196" s="14" t="s">
        <v>94</v>
      </c>
      <c r="E196" s="14" t="s">
        <v>780</v>
      </c>
      <c r="F196" s="14">
        <v>51</v>
      </c>
      <c r="G196" s="14" t="s">
        <v>38</v>
      </c>
      <c r="H196" s="14" t="s">
        <v>781</v>
      </c>
      <c r="I196" s="35" t="s">
        <v>97</v>
      </c>
      <c r="J196" s="14" t="s">
        <v>782</v>
      </c>
      <c r="K196" s="14" t="s">
        <v>99</v>
      </c>
      <c r="L196" s="14">
        <v>3.4</v>
      </c>
      <c r="M196" s="14">
        <v>0.13800000000000001</v>
      </c>
      <c r="N196" s="14">
        <v>58</v>
      </c>
      <c r="O196" s="17">
        <v>8.0039999999999996</v>
      </c>
      <c r="P196" s="18"/>
      <c r="R196" s="19">
        <v>8.0039999999999996</v>
      </c>
      <c r="AB196" s="129">
        <f t="shared" si="43"/>
        <v>20</v>
      </c>
      <c r="AM196" s="178"/>
      <c r="AN196" s="178"/>
      <c r="AO196" s="26" t="s">
        <v>46</v>
      </c>
      <c r="AP196" s="175" t="s">
        <v>46</v>
      </c>
      <c r="AQ196" s="26" t="s">
        <v>46</v>
      </c>
    </row>
    <row r="197" spans="1:43" x14ac:dyDescent="0.2">
      <c r="A197" s="168">
        <v>43532</v>
      </c>
      <c r="B197" s="14" t="s">
        <v>783</v>
      </c>
      <c r="C197" s="181">
        <v>1183907</v>
      </c>
      <c r="D197" s="14" t="s">
        <v>36</v>
      </c>
      <c r="E197" s="14" t="s">
        <v>784</v>
      </c>
      <c r="H197" s="14" t="s">
        <v>783</v>
      </c>
      <c r="I197" s="14" t="s">
        <v>91</v>
      </c>
      <c r="J197" s="14" t="s">
        <v>785</v>
      </c>
      <c r="K197" s="14" t="s">
        <v>51</v>
      </c>
      <c r="L197" s="14">
        <v>3</v>
      </c>
      <c r="M197" s="14">
        <v>1.37</v>
      </c>
      <c r="N197" s="14">
        <v>42</v>
      </c>
      <c r="O197" s="17">
        <v>57.54</v>
      </c>
      <c r="P197" s="15">
        <v>40</v>
      </c>
      <c r="Q197" s="14">
        <v>10</v>
      </c>
      <c r="R197" s="17">
        <v>7.54</v>
      </c>
      <c r="T197" s="37"/>
      <c r="V197" s="27">
        <v>84</v>
      </c>
      <c r="AB197" s="129">
        <f t="shared" si="43"/>
        <v>20</v>
      </c>
      <c r="AM197" s="178" t="s">
        <v>853</v>
      </c>
      <c r="AN197" s="178" t="s">
        <v>854</v>
      </c>
      <c r="AO197" s="26" t="s">
        <v>55</v>
      </c>
      <c r="AP197" s="175" t="s">
        <v>46</v>
      </c>
      <c r="AQ197" s="26" t="s">
        <v>46</v>
      </c>
    </row>
    <row r="198" spans="1:43" x14ac:dyDescent="0.2">
      <c r="A198" s="168">
        <v>43693</v>
      </c>
      <c r="B198" s="14">
        <v>1225319</v>
      </c>
      <c r="C198" s="181">
        <v>1225319</v>
      </c>
      <c r="D198" s="14" t="s">
        <v>36</v>
      </c>
      <c r="E198" s="14" t="s">
        <v>786</v>
      </c>
      <c r="F198" s="14">
        <v>32</v>
      </c>
      <c r="G198" s="14" t="s">
        <v>70</v>
      </c>
      <c r="H198" s="28" t="s">
        <v>787</v>
      </c>
      <c r="I198" s="15" t="s">
        <v>40</v>
      </c>
      <c r="J198" s="14" t="s">
        <v>788</v>
      </c>
      <c r="K198" s="14" t="s">
        <v>42</v>
      </c>
      <c r="L198" s="14">
        <v>5</v>
      </c>
      <c r="M198" s="14">
        <v>0.40400000000000003</v>
      </c>
      <c r="N198" s="14">
        <v>43</v>
      </c>
      <c r="O198" s="17">
        <v>17.372</v>
      </c>
      <c r="P198" s="15"/>
      <c r="Q198" s="14">
        <v>10</v>
      </c>
      <c r="R198" s="19">
        <v>7.3719999999999999</v>
      </c>
      <c r="AB198" s="129">
        <f t="shared" si="43"/>
        <v>20</v>
      </c>
      <c r="AM198" s="178">
        <v>0</v>
      </c>
      <c r="AN198" s="178">
        <v>0</v>
      </c>
      <c r="AO198" s="26"/>
      <c r="AP198" s="175" t="s">
        <v>46</v>
      </c>
      <c r="AQ198" s="26" t="s">
        <v>471</v>
      </c>
    </row>
    <row r="199" spans="1:43" x14ac:dyDescent="0.2">
      <c r="A199" s="168">
        <v>43725</v>
      </c>
      <c r="B199" s="14">
        <v>1233323</v>
      </c>
      <c r="C199" s="189">
        <v>1233323</v>
      </c>
      <c r="D199" s="14" t="s">
        <v>36</v>
      </c>
      <c r="E199" s="14" t="s">
        <v>789</v>
      </c>
      <c r="F199" s="14">
        <v>39</v>
      </c>
      <c r="G199" s="14" t="s">
        <v>38</v>
      </c>
      <c r="H199" s="14" t="s">
        <v>790</v>
      </c>
      <c r="I199" s="15" t="s">
        <v>40</v>
      </c>
      <c r="J199" s="14" t="s">
        <v>791</v>
      </c>
      <c r="K199" s="14" t="s">
        <v>42</v>
      </c>
      <c r="L199" s="16">
        <v>4</v>
      </c>
      <c r="M199" s="16">
        <v>0.4</v>
      </c>
      <c r="N199" s="16">
        <v>43</v>
      </c>
      <c r="O199" s="17">
        <v>17.2</v>
      </c>
      <c r="P199" s="15"/>
      <c r="Q199" s="14">
        <v>10</v>
      </c>
      <c r="R199" s="19">
        <v>7.2</v>
      </c>
      <c r="AB199" s="129">
        <f t="shared" si="43"/>
        <v>20</v>
      </c>
      <c r="AM199" s="178"/>
      <c r="AN199" s="178"/>
      <c r="AO199" s="26" t="s">
        <v>46</v>
      </c>
      <c r="AP199" s="175" t="s">
        <v>46</v>
      </c>
      <c r="AQ199" s="26" t="s">
        <v>792</v>
      </c>
    </row>
    <row r="200" spans="1:43" x14ac:dyDescent="0.2">
      <c r="A200" s="168">
        <v>43774</v>
      </c>
      <c r="B200" s="14">
        <v>1244241</v>
      </c>
      <c r="C200" s="14">
        <v>1244241</v>
      </c>
      <c r="D200" s="14" t="s">
        <v>94</v>
      </c>
      <c r="E200" s="14" t="s">
        <v>793</v>
      </c>
      <c r="F200" s="14">
        <v>75</v>
      </c>
      <c r="G200" s="14" t="s">
        <v>70</v>
      </c>
      <c r="H200" s="14" t="s">
        <v>794</v>
      </c>
      <c r="I200" s="35" t="s">
        <v>97</v>
      </c>
      <c r="J200" s="14" t="s">
        <v>795</v>
      </c>
      <c r="K200" s="14" t="s">
        <v>99</v>
      </c>
      <c r="L200" s="14">
        <v>4</v>
      </c>
      <c r="M200" s="14">
        <v>0.78600000000000003</v>
      </c>
      <c r="N200" s="14">
        <v>60</v>
      </c>
      <c r="O200" s="17">
        <v>47.16</v>
      </c>
      <c r="P200" s="18">
        <v>30</v>
      </c>
      <c r="Q200" s="14">
        <v>10</v>
      </c>
      <c r="R200" s="17">
        <v>7.16</v>
      </c>
      <c r="AM200" s="178"/>
      <c r="AN200" s="178"/>
      <c r="AO200" s="26" t="s">
        <v>46</v>
      </c>
      <c r="AP200" s="175" t="s">
        <v>46</v>
      </c>
      <c r="AQ200" s="26" t="s">
        <v>56</v>
      </c>
    </row>
    <row r="201" spans="1:43" x14ac:dyDescent="0.2">
      <c r="A201" s="168">
        <v>43537</v>
      </c>
      <c r="B201" s="14" t="s">
        <v>796</v>
      </c>
      <c r="C201" s="181">
        <v>1187434</v>
      </c>
      <c r="D201" s="14" t="s">
        <v>36</v>
      </c>
      <c r="E201" s="14" t="s">
        <v>797</v>
      </c>
      <c r="H201" s="14" t="s">
        <v>796</v>
      </c>
      <c r="I201" s="14" t="s">
        <v>49</v>
      </c>
      <c r="J201" s="14" t="s">
        <v>798</v>
      </c>
      <c r="K201" s="14" t="s">
        <v>51</v>
      </c>
      <c r="L201" s="14">
        <v>3.2</v>
      </c>
      <c r="M201" s="14">
        <v>1.34</v>
      </c>
      <c r="N201" s="14">
        <v>42</v>
      </c>
      <c r="O201" s="17">
        <v>56.28</v>
      </c>
      <c r="P201" s="15">
        <v>40</v>
      </c>
      <c r="Q201" s="14">
        <v>10</v>
      </c>
      <c r="R201" s="17">
        <v>6.28</v>
      </c>
      <c r="T201" s="37"/>
      <c r="V201" s="27">
        <v>68.599999999999994</v>
      </c>
      <c r="AM201" s="178" t="s">
        <v>853</v>
      </c>
      <c r="AN201" s="178" t="s">
        <v>854</v>
      </c>
      <c r="AO201" s="26" t="s">
        <v>55</v>
      </c>
      <c r="AP201" s="175" t="s">
        <v>46</v>
      </c>
      <c r="AQ201" s="26" t="s">
        <v>46</v>
      </c>
    </row>
    <row r="202" spans="1:43" x14ac:dyDescent="0.2">
      <c r="A202" s="168">
        <v>43697</v>
      </c>
      <c r="B202" s="14">
        <v>1226430</v>
      </c>
      <c r="C202" s="181">
        <v>1226430</v>
      </c>
      <c r="D202" s="14" t="s">
        <v>36</v>
      </c>
      <c r="E202" s="14" t="s">
        <v>799</v>
      </c>
      <c r="F202" s="14">
        <v>39</v>
      </c>
      <c r="G202" s="14" t="s">
        <v>70</v>
      </c>
      <c r="H202" s="28" t="s">
        <v>800</v>
      </c>
      <c r="I202" s="15" t="s">
        <v>40</v>
      </c>
      <c r="J202" s="14" t="s">
        <v>801</v>
      </c>
      <c r="K202" s="14" t="s">
        <v>42</v>
      </c>
      <c r="L202" s="14">
        <v>4</v>
      </c>
      <c r="M202" s="14">
        <v>0.13</v>
      </c>
      <c r="N202" s="14">
        <v>43</v>
      </c>
      <c r="O202" s="17">
        <v>5.59</v>
      </c>
      <c r="P202" s="15"/>
      <c r="R202" s="19">
        <v>5.59</v>
      </c>
      <c r="AM202" s="178" t="s">
        <v>858</v>
      </c>
      <c r="AN202" s="178" t="s">
        <v>857</v>
      </c>
      <c r="AO202" s="26" t="s">
        <v>55</v>
      </c>
      <c r="AP202" s="175" t="s">
        <v>55</v>
      </c>
      <c r="AQ202" s="26" t="s">
        <v>46</v>
      </c>
    </row>
    <row r="203" spans="1:43" x14ac:dyDescent="0.2">
      <c r="A203" s="168">
        <v>43747</v>
      </c>
      <c r="B203" s="14">
        <v>1237411</v>
      </c>
      <c r="C203" s="181">
        <v>1237411</v>
      </c>
      <c r="D203" s="14" t="s">
        <v>94</v>
      </c>
      <c r="E203" s="14" t="s">
        <v>802</v>
      </c>
      <c r="F203" s="14">
        <v>53</v>
      </c>
      <c r="G203" s="14" t="s">
        <v>70</v>
      </c>
      <c r="H203" s="14" t="s">
        <v>803</v>
      </c>
      <c r="I203" s="35" t="s">
        <v>97</v>
      </c>
      <c r="J203" s="14" t="s">
        <v>804</v>
      </c>
      <c r="K203" s="14" t="s">
        <v>99</v>
      </c>
      <c r="L203" s="14">
        <v>3.4</v>
      </c>
      <c r="M203" s="14">
        <v>0.62</v>
      </c>
      <c r="N203" s="14">
        <v>50</v>
      </c>
      <c r="O203" s="17">
        <v>31</v>
      </c>
      <c r="P203" s="18">
        <v>16</v>
      </c>
      <c r="Q203" s="14">
        <v>10</v>
      </c>
      <c r="R203" s="17">
        <v>5</v>
      </c>
      <c r="T203" s="27">
        <v>20191212</v>
      </c>
      <c r="AM203" s="178" t="s">
        <v>853</v>
      </c>
      <c r="AN203" s="178" t="s">
        <v>857</v>
      </c>
      <c r="AO203" s="26" t="s">
        <v>55</v>
      </c>
      <c r="AP203" s="175" t="s">
        <v>55</v>
      </c>
      <c r="AQ203" s="26" t="s">
        <v>471</v>
      </c>
    </row>
    <row r="204" spans="1:43" x14ac:dyDescent="0.2">
      <c r="A204" s="168">
        <v>43747</v>
      </c>
      <c r="B204" s="14">
        <v>1237425</v>
      </c>
      <c r="C204" s="181">
        <v>1237425</v>
      </c>
      <c r="D204" s="14" t="s">
        <v>94</v>
      </c>
      <c r="E204" s="14" t="s">
        <v>805</v>
      </c>
      <c r="F204" s="14">
        <v>63</v>
      </c>
      <c r="G204" s="14" t="s">
        <v>70</v>
      </c>
      <c r="H204" s="14" t="s">
        <v>806</v>
      </c>
      <c r="I204" s="35" t="s">
        <v>97</v>
      </c>
      <c r="J204" s="14" t="s">
        <v>807</v>
      </c>
      <c r="K204" s="14" t="s">
        <v>99</v>
      </c>
      <c r="L204" s="14">
        <v>2.5</v>
      </c>
      <c r="M204" s="14">
        <v>0.56200000000000006</v>
      </c>
      <c r="N204" s="14">
        <v>58</v>
      </c>
      <c r="O204" s="17">
        <v>32.595999999999997</v>
      </c>
      <c r="P204" s="18">
        <v>17.596</v>
      </c>
      <c r="Q204" s="14">
        <v>10</v>
      </c>
      <c r="R204" s="17">
        <v>5</v>
      </c>
      <c r="T204" s="27">
        <v>20191212</v>
      </c>
      <c r="AM204" s="178" t="s">
        <v>858</v>
      </c>
      <c r="AN204" s="178" t="s">
        <v>854</v>
      </c>
      <c r="AO204" s="26" t="s">
        <v>55</v>
      </c>
      <c r="AP204" s="175" t="s">
        <v>55</v>
      </c>
      <c r="AQ204" s="26" t="s">
        <v>471</v>
      </c>
    </row>
    <row r="205" spans="1:43" x14ac:dyDescent="0.2">
      <c r="A205" s="168">
        <v>43721</v>
      </c>
      <c r="B205" s="14">
        <v>1232431</v>
      </c>
      <c r="C205" s="181">
        <v>1232431</v>
      </c>
      <c r="D205" s="14" t="s">
        <v>94</v>
      </c>
      <c r="E205" s="14" t="s">
        <v>808</v>
      </c>
      <c r="F205" s="14">
        <v>63</v>
      </c>
      <c r="G205" s="14" t="s">
        <v>38</v>
      </c>
      <c r="H205" s="14" t="s">
        <v>809</v>
      </c>
      <c r="I205" s="35" t="s">
        <v>97</v>
      </c>
      <c r="J205" s="14" t="s">
        <v>810</v>
      </c>
      <c r="K205" s="14" t="s">
        <v>99</v>
      </c>
      <c r="L205" s="14">
        <v>3.5</v>
      </c>
      <c r="M205" s="14">
        <v>0.56599999999999995</v>
      </c>
      <c r="N205" s="14">
        <v>57</v>
      </c>
      <c r="O205" s="17">
        <v>32.262</v>
      </c>
      <c r="P205" s="18">
        <v>17.262</v>
      </c>
      <c r="Q205" s="14">
        <v>10</v>
      </c>
      <c r="R205" s="17">
        <v>5</v>
      </c>
      <c r="T205" s="27">
        <v>20191212</v>
      </c>
      <c r="AM205" s="178" t="s">
        <v>853</v>
      </c>
      <c r="AN205" s="178" t="s">
        <v>854</v>
      </c>
      <c r="AO205" s="26" t="s">
        <v>55</v>
      </c>
      <c r="AP205" s="175" t="s">
        <v>55</v>
      </c>
      <c r="AQ205" s="26" t="s">
        <v>471</v>
      </c>
    </row>
    <row r="206" spans="1:43" x14ac:dyDescent="0.2">
      <c r="A206" s="168">
        <v>43760</v>
      </c>
      <c r="B206" s="14">
        <v>1240580</v>
      </c>
      <c r="C206" s="181">
        <v>1240580</v>
      </c>
      <c r="D206" s="14" t="s">
        <v>94</v>
      </c>
      <c r="E206" s="14" t="s">
        <v>811</v>
      </c>
      <c r="F206" s="14">
        <v>55</v>
      </c>
      <c r="G206" s="14" t="s">
        <v>38</v>
      </c>
      <c r="H206" s="14" t="s">
        <v>812</v>
      </c>
      <c r="I206" s="35" t="s">
        <v>97</v>
      </c>
      <c r="J206" s="14" t="s">
        <v>813</v>
      </c>
      <c r="K206" s="14" t="s">
        <v>99</v>
      </c>
      <c r="L206" s="14">
        <v>4</v>
      </c>
      <c r="M206" s="14">
        <v>0.48199999999999998</v>
      </c>
      <c r="N206" s="14">
        <v>58</v>
      </c>
      <c r="O206" s="17">
        <v>27.956</v>
      </c>
      <c r="P206" s="18">
        <v>12.956</v>
      </c>
      <c r="Q206" s="14">
        <v>10</v>
      </c>
      <c r="R206" s="17">
        <v>5</v>
      </c>
      <c r="T206" s="27">
        <v>20191212</v>
      </c>
      <c r="AM206" s="178">
        <v>0</v>
      </c>
      <c r="AN206" s="178">
        <v>0</v>
      </c>
      <c r="AO206" s="26"/>
      <c r="AP206" s="175" t="s">
        <v>46</v>
      </c>
      <c r="AQ206" s="26" t="s">
        <v>471</v>
      </c>
    </row>
    <row r="207" spans="1:43" x14ac:dyDescent="0.2">
      <c r="A207" s="168">
        <v>43763</v>
      </c>
      <c r="B207" s="14">
        <v>1241677</v>
      </c>
      <c r="C207" s="181">
        <v>1241677</v>
      </c>
      <c r="D207" s="14" t="s">
        <v>94</v>
      </c>
      <c r="E207" s="14" t="s">
        <v>814</v>
      </c>
      <c r="F207" s="14">
        <v>65</v>
      </c>
      <c r="G207" s="14" t="s">
        <v>38</v>
      </c>
      <c r="H207" s="14" t="s">
        <v>815</v>
      </c>
      <c r="I207" s="35" t="s">
        <v>97</v>
      </c>
      <c r="J207" s="14" t="s">
        <v>816</v>
      </c>
      <c r="K207" s="14" t="s">
        <v>99</v>
      </c>
      <c r="L207" s="14">
        <v>3.5</v>
      </c>
      <c r="M207" s="14">
        <v>0.44800000000000001</v>
      </c>
      <c r="N207" s="14">
        <v>58</v>
      </c>
      <c r="O207" s="17">
        <v>25.984000000000002</v>
      </c>
      <c r="P207" s="18">
        <v>10.984</v>
      </c>
      <c r="Q207" s="14">
        <v>10</v>
      </c>
      <c r="R207" s="17">
        <v>5</v>
      </c>
      <c r="AM207" s="178">
        <v>0</v>
      </c>
      <c r="AN207" s="178">
        <v>0</v>
      </c>
      <c r="AO207" s="26" t="s">
        <v>817</v>
      </c>
      <c r="AP207" s="175" t="s">
        <v>817</v>
      </c>
      <c r="AQ207" s="26" t="s">
        <v>471</v>
      </c>
    </row>
    <row r="208" spans="1:43" x14ac:dyDescent="0.2">
      <c r="A208" s="168">
        <v>43767</v>
      </c>
      <c r="B208" s="14">
        <v>1242559</v>
      </c>
      <c r="C208" s="181">
        <v>1242559</v>
      </c>
      <c r="D208" s="14" t="s">
        <v>94</v>
      </c>
      <c r="E208" s="14" t="s">
        <v>818</v>
      </c>
      <c r="F208" s="14">
        <v>57</v>
      </c>
      <c r="G208" s="14" t="s">
        <v>70</v>
      </c>
      <c r="H208" s="14" t="s">
        <v>819</v>
      </c>
      <c r="I208" s="35" t="s">
        <v>97</v>
      </c>
      <c r="J208" s="14" t="s">
        <v>820</v>
      </c>
      <c r="K208" s="14" t="s">
        <v>99</v>
      </c>
      <c r="L208" s="14">
        <v>3.2</v>
      </c>
      <c r="M208" s="14">
        <v>0.65</v>
      </c>
      <c r="N208" s="14">
        <v>57</v>
      </c>
      <c r="O208" s="17">
        <v>37.049999999999997</v>
      </c>
      <c r="P208" s="18">
        <v>22.05</v>
      </c>
      <c r="Q208" s="14">
        <v>10</v>
      </c>
      <c r="R208" s="17">
        <v>5</v>
      </c>
      <c r="AM208" s="178" t="s">
        <v>853</v>
      </c>
      <c r="AN208" s="178" t="s">
        <v>857</v>
      </c>
      <c r="AO208" s="26" t="s">
        <v>55</v>
      </c>
      <c r="AP208" s="175" t="s">
        <v>55</v>
      </c>
      <c r="AQ208" s="26" t="s">
        <v>471</v>
      </c>
    </row>
    <row r="209" spans="1:43" x14ac:dyDescent="0.2">
      <c r="A209" s="168">
        <v>43767</v>
      </c>
      <c r="B209" s="14">
        <v>1242198</v>
      </c>
      <c r="C209" s="14">
        <v>1242198</v>
      </c>
      <c r="D209" s="14" t="s">
        <v>94</v>
      </c>
      <c r="E209" s="14" t="s">
        <v>821</v>
      </c>
      <c r="F209" s="14">
        <v>77</v>
      </c>
      <c r="G209" s="14" t="s">
        <v>38</v>
      </c>
      <c r="H209" s="14" t="s">
        <v>822</v>
      </c>
      <c r="I209" s="35" t="s">
        <v>97</v>
      </c>
      <c r="J209" s="14" t="s">
        <v>823</v>
      </c>
      <c r="K209" s="14" t="s">
        <v>99</v>
      </c>
      <c r="L209" s="14">
        <v>4</v>
      </c>
      <c r="M209" s="14">
        <v>0.67</v>
      </c>
      <c r="N209" s="14">
        <v>54</v>
      </c>
      <c r="O209" s="17">
        <v>36.18</v>
      </c>
      <c r="P209" s="18">
        <v>21.18</v>
      </c>
      <c r="Q209" s="14">
        <v>10</v>
      </c>
      <c r="R209" s="17">
        <v>5</v>
      </c>
      <c r="AM209" s="178"/>
      <c r="AN209" s="178"/>
      <c r="AO209" s="26" t="s">
        <v>46</v>
      </c>
      <c r="AP209" s="175" t="s">
        <v>46</v>
      </c>
      <c r="AQ209" s="26" t="s">
        <v>824</v>
      </c>
    </row>
    <row r="210" spans="1:43" x14ac:dyDescent="0.2">
      <c r="A210" s="168">
        <v>43767</v>
      </c>
      <c r="B210" s="14">
        <v>1242225</v>
      </c>
      <c r="C210" s="181">
        <v>1242225</v>
      </c>
      <c r="D210" s="14" t="s">
        <v>94</v>
      </c>
      <c r="E210" s="14" t="s">
        <v>825</v>
      </c>
      <c r="F210" s="14">
        <v>54</v>
      </c>
      <c r="G210" s="14" t="s">
        <v>70</v>
      </c>
      <c r="H210" s="14" t="s">
        <v>826</v>
      </c>
      <c r="I210" s="35" t="s">
        <v>97</v>
      </c>
      <c r="J210" s="14" t="s">
        <v>827</v>
      </c>
      <c r="K210" s="14" t="s">
        <v>99</v>
      </c>
      <c r="L210" s="14">
        <v>3.4</v>
      </c>
      <c r="M210" s="14">
        <v>0.47799999999999998</v>
      </c>
      <c r="N210" s="14">
        <v>58</v>
      </c>
      <c r="O210" s="17">
        <v>27.724</v>
      </c>
      <c r="P210" s="18">
        <v>12.724</v>
      </c>
      <c r="Q210" s="14">
        <v>10</v>
      </c>
      <c r="R210" s="17">
        <v>5</v>
      </c>
      <c r="T210" s="27">
        <v>20191212</v>
      </c>
      <c r="AM210" s="178" t="s">
        <v>859</v>
      </c>
      <c r="AN210" s="178">
        <v>0</v>
      </c>
      <c r="AO210" s="26" t="s">
        <v>55</v>
      </c>
      <c r="AP210" s="175" t="s">
        <v>55</v>
      </c>
      <c r="AQ210" s="26" t="s">
        <v>471</v>
      </c>
    </row>
    <row r="211" spans="1:43" x14ac:dyDescent="0.2">
      <c r="A211" s="168">
        <v>43767</v>
      </c>
      <c r="B211" s="14">
        <v>1242488</v>
      </c>
      <c r="C211" s="181">
        <v>1242488</v>
      </c>
      <c r="D211" s="14" t="s">
        <v>94</v>
      </c>
      <c r="E211" s="14" t="s">
        <v>828</v>
      </c>
      <c r="F211" s="14">
        <v>63</v>
      </c>
      <c r="G211" s="14" t="s">
        <v>70</v>
      </c>
      <c r="H211" s="14" t="s">
        <v>829</v>
      </c>
      <c r="I211" s="35" t="s">
        <v>97</v>
      </c>
      <c r="J211" s="14" t="s">
        <v>830</v>
      </c>
      <c r="K211" s="14" t="s">
        <v>99</v>
      </c>
      <c r="L211" s="14">
        <v>3.8</v>
      </c>
      <c r="M211" s="14">
        <v>0.628</v>
      </c>
      <c r="N211" s="14">
        <v>59</v>
      </c>
      <c r="O211" s="17">
        <v>37.052</v>
      </c>
      <c r="P211" s="18">
        <v>22.052</v>
      </c>
      <c r="Q211" s="14">
        <v>10</v>
      </c>
      <c r="R211" s="17">
        <v>5</v>
      </c>
      <c r="AM211" s="178" t="s">
        <v>858</v>
      </c>
      <c r="AN211" s="178" t="s">
        <v>857</v>
      </c>
      <c r="AO211" s="26" t="s">
        <v>55</v>
      </c>
      <c r="AP211" s="175" t="s">
        <v>55</v>
      </c>
      <c r="AQ211" s="26" t="s">
        <v>471</v>
      </c>
    </row>
    <row r="212" spans="1:43" x14ac:dyDescent="0.2">
      <c r="A212" s="168">
        <v>43769</v>
      </c>
      <c r="B212" s="14">
        <v>1242666</v>
      </c>
      <c r="C212" s="189">
        <v>1242666</v>
      </c>
      <c r="D212" s="14" t="s">
        <v>94</v>
      </c>
      <c r="E212" s="14" t="s">
        <v>831</v>
      </c>
      <c r="F212" s="14">
        <v>48</v>
      </c>
      <c r="G212" s="14" t="s">
        <v>38</v>
      </c>
      <c r="H212" s="14" t="s">
        <v>832</v>
      </c>
      <c r="I212" s="35" t="s">
        <v>97</v>
      </c>
      <c r="J212" s="14" t="s">
        <v>833</v>
      </c>
      <c r="K212" s="14" t="s">
        <v>99</v>
      </c>
      <c r="L212" s="14">
        <v>3.6</v>
      </c>
      <c r="M212" s="14">
        <v>0.63800000000000001</v>
      </c>
      <c r="N212" s="14">
        <v>59</v>
      </c>
      <c r="O212" s="17">
        <v>37.642000000000003</v>
      </c>
      <c r="P212" s="18">
        <v>22.641999999999999</v>
      </c>
      <c r="Q212" s="14">
        <v>10</v>
      </c>
      <c r="R212" s="17">
        <v>5</v>
      </c>
      <c r="AM212" s="178"/>
      <c r="AN212" s="178"/>
      <c r="AO212" s="26" t="s">
        <v>46</v>
      </c>
      <c r="AP212" s="175" t="s">
        <v>46</v>
      </c>
      <c r="AQ212" s="26" t="s">
        <v>531</v>
      </c>
    </row>
    <row r="213" spans="1:43" x14ac:dyDescent="0.2">
      <c r="A213" s="168">
        <v>43769</v>
      </c>
      <c r="B213" s="14">
        <v>1243026</v>
      </c>
      <c r="C213" s="189">
        <v>1243026</v>
      </c>
      <c r="D213" s="14" t="s">
        <v>94</v>
      </c>
      <c r="E213" s="14" t="s">
        <v>834</v>
      </c>
      <c r="F213" s="14">
        <v>68</v>
      </c>
      <c r="G213" s="14" t="s">
        <v>38</v>
      </c>
      <c r="H213" s="14" t="s">
        <v>835</v>
      </c>
      <c r="I213" s="35" t="s">
        <v>97</v>
      </c>
      <c r="J213" s="14" t="s">
        <v>836</v>
      </c>
      <c r="K213" s="14" t="s">
        <v>99</v>
      </c>
      <c r="L213" s="14">
        <v>4</v>
      </c>
      <c r="M213" s="14">
        <v>0.67200000000000004</v>
      </c>
      <c r="N213" s="14">
        <v>58</v>
      </c>
      <c r="O213" s="17">
        <v>38.975999999999999</v>
      </c>
      <c r="P213" s="18">
        <v>23.975999999999999</v>
      </c>
      <c r="Q213" s="14">
        <v>10</v>
      </c>
      <c r="R213" s="17">
        <v>5</v>
      </c>
      <c r="AM213" s="178"/>
      <c r="AN213" s="178"/>
      <c r="AO213" s="26" t="s">
        <v>46</v>
      </c>
      <c r="AP213" s="175" t="s">
        <v>46</v>
      </c>
      <c r="AQ213" s="26" t="s">
        <v>824</v>
      </c>
    </row>
    <row r="214" spans="1:43" x14ac:dyDescent="0.2">
      <c r="A214" s="168">
        <v>43774</v>
      </c>
      <c r="B214" s="14">
        <v>1244071</v>
      </c>
      <c r="C214" s="14">
        <v>1244071</v>
      </c>
      <c r="D214" s="14" t="s">
        <v>94</v>
      </c>
      <c r="E214" s="14" t="s">
        <v>837</v>
      </c>
      <c r="F214" s="14">
        <v>50</v>
      </c>
      <c r="G214" s="14" t="s">
        <v>70</v>
      </c>
      <c r="H214" s="14" t="s">
        <v>838</v>
      </c>
      <c r="I214" s="35" t="s">
        <v>97</v>
      </c>
      <c r="J214" s="14" t="s">
        <v>839</v>
      </c>
      <c r="K214" s="14" t="s">
        <v>99</v>
      </c>
      <c r="L214" s="14">
        <v>4</v>
      </c>
      <c r="M214" s="14">
        <v>0.52</v>
      </c>
      <c r="N214" s="14">
        <v>60</v>
      </c>
      <c r="O214" s="17">
        <v>31.2</v>
      </c>
      <c r="P214" s="18">
        <v>16.2</v>
      </c>
      <c r="Q214" s="14">
        <v>10</v>
      </c>
      <c r="R214" s="17">
        <v>5</v>
      </c>
      <c r="AM214" s="178"/>
      <c r="AN214" s="178"/>
      <c r="AO214" s="26" t="s">
        <v>46</v>
      </c>
      <c r="AP214" s="175" t="s">
        <v>46</v>
      </c>
      <c r="AQ214" s="26" t="s">
        <v>56</v>
      </c>
    </row>
    <row r="215" spans="1:43" x14ac:dyDescent="0.2">
      <c r="A215" s="168">
        <v>43774</v>
      </c>
      <c r="B215" s="14">
        <v>1244319</v>
      </c>
      <c r="C215" s="14">
        <v>1244319</v>
      </c>
      <c r="D215" s="14" t="s">
        <v>94</v>
      </c>
      <c r="E215" s="14" t="s">
        <v>840</v>
      </c>
      <c r="F215" s="14">
        <v>67</v>
      </c>
      <c r="G215" s="14" t="s">
        <v>70</v>
      </c>
      <c r="H215" s="14" t="s">
        <v>841</v>
      </c>
      <c r="I215" s="35" t="s">
        <v>97</v>
      </c>
      <c r="J215" s="14" t="s">
        <v>842</v>
      </c>
      <c r="K215" s="14" t="s">
        <v>99</v>
      </c>
      <c r="L215" s="14">
        <v>4</v>
      </c>
      <c r="M215" s="14">
        <v>0.48199999999999998</v>
      </c>
      <c r="N215" s="14">
        <v>58</v>
      </c>
      <c r="O215" s="17">
        <v>27.956</v>
      </c>
      <c r="P215" s="18">
        <v>12.956</v>
      </c>
      <c r="Q215" s="14">
        <v>10</v>
      </c>
      <c r="R215" s="17">
        <v>5</v>
      </c>
      <c r="T215" s="27">
        <v>20191212</v>
      </c>
      <c r="AM215" s="178"/>
      <c r="AN215" s="178"/>
      <c r="AO215" s="26" t="s">
        <v>46</v>
      </c>
      <c r="AP215" s="175" t="s">
        <v>46</v>
      </c>
      <c r="AQ215" s="26" t="s">
        <v>56</v>
      </c>
    </row>
    <row r="216" spans="1:43" x14ac:dyDescent="0.2">
      <c r="A216" s="168">
        <v>43781</v>
      </c>
      <c r="B216" s="14">
        <v>1245550</v>
      </c>
      <c r="C216" s="14">
        <v>1245550</v>
      </c>
      <c r="D216" s="14" t="s">
        <v>94</v>
      </c>
      <c r="E216" s="14" t="s">
        <v>843</v>
      </c>
      <c r="F216" s="14">
        <v>52</v>
      </c>
      <c r="G216" s="14" t="s">
        <v>70</v>
      </c>
      <c r="H216" s="14" t="s">
        <v>844</v>
      </c>
      <c r="I216" s="35" t="s">
        <v>97</v>
      </c>
      <c r="J216" s="14" t="s">
        <v>845</v>
      </c>
      <c r="K216" s="14" t="s">
        <v>99</v>
      </c>
      <c r="L216" s="14">
        <v>4</v>
      </c>
      <c r="M216" s="14">
        <v>0.53600000000000003</v>
      </c>
      <c r="N216" s="14">
        <v>59</v>
      </c>
      <c r="O216" s="17">
        <v>31.623999999999999</v>
      </c>
      <c r="P216" s="18">
        <v>16.623999999999999</v>
      </c>
      <c r="Q216" s="14">
        <v>10</v>
      </c>
      <c r="R216" s="17">
        <v>5</v>
      </c>
      <c r="T216" s="27">
        <v>20191212</v>
      </c>
      <c r="AM216" s="178"/>
      <c r="AN216" s="178"/>
      <c r="AO216" s="26" t="s">
        <v>46</v>
      </c>
      <c r="AP216" s="175" t="s">
        <v>46</v>
      </c>
      <c r="AQ216" s="173" t="s">
        <v>846</v>
      </c>
    </row>
  </sheetData>
  <mergeCells count="1">
    <mergeCell ref="AA44:AB44"/>
  </mergeCells>
  <phoneticPr fontId="2" type="noConversion"/>
  <conditionalFormatting sqref="AY37:AY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7:AZ58">
    <cfRule type="cellIs" dxfId="17" priority="2" operator="between">
      <formula>9</formula>
      <formula>16</formula>
    </cfRule>
    <cfRule type="cellIs" dxfId="16" priority="3" operator="between">
      <formula>17</formula>
      <formula>24</formula>
    </cfRule>
    <cfRule type="cellIs" dxfId="15" priority="4" operator="between">
      <formula>1</formula>
      <formula>8</formula>
    </cfRule>
    <cfRule type="cellIs" dxfId="14" priority="5" operator="between">
      <formula>73</formula>
      <formula>80</formula>
    </cfRule>
    <cfRule type="cellIs" dxfId="13" priority="6" operator="between">
      <formula>65</formula>
      <formula>72</formula>
    </cfRule>
    <cfRule type="cellIs" dxfId="12" priority="7" operator="between">
      <formula>57</formula>
      <formula>64</formula>
    </cfRule>
  </conditionalFormatting>
  <conditionalFormatting sqref="AZ37:AZ58">
    <cfRule type="cellIs" dxfId="11" priority="8" operator="equal">
      <formula>"79,80"</formula>
    </cfRule>
    <cfRule type="cellIs" dxfId="10" priority="9" operator="equal">
      <formula>"77,78"</formula>
    </cfRule>
    <cfRule type="cellIs" dxfId="9" priority="10" operator="equal">
      <formula>"75,76"</formula>
    </cfRule>
    <cfRule type="cellIs" dxfId="8" priority="11" operator="equal">
      <formula>"73,74"</formula>
    </cfRule>
    <cfRule type="cellIs" dxfId="7" priority="12" operator="equal">
      <formula>"71,72"</formula>
    </cfRule>
    <cfRule type="cellIs" dxfId="6" priority="13" operator="equal">
      <formula>"69,70"</formula>
    </cfRule>
    <cfRule type="cellIs" dxfId="5" priority="14" operator="equal">
      <formula>"67,68"</formula>
    </cfRule>
    <cfRule type="cellIs" dxfId="4" priority="15" operator="equal">
      <formula>"65,66"</formula>
    </cfRule>
    <cfRule type="cellIs" dxfId="3" priority="16" operator="equal">
      <formula>"63,64"</formula>
    </cfRule>
    <cfRule type="cellIs" dxfId="2" priority="17" operator="equal">
      <formula>"61,62"</formula>
    </cfRule>
    <cfRule type="cellIs" dxfId="1" priority="18" operator="equal">
      <formula>"59,60"</formula>
    </cfRule>
    <cfRule type="cellIs" dxfId="0" priority="19" operator="equal">
      <formula>"57,58"</formula>
    </cfRule>
  </conditionalFormatting>
  <conditionalFormatting sqref="BA37:B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4803149606299202" right="0.74803149606299202" top="0.98425196850393704" bottom="0.98425196850393704" header="0.511811023622047" footer="0.511811023622047"/>
  <pageSetup paperSize="9" scale="16" orientation="landscape" r:id="rId1"/>
  <headerFooter>
    <oddFooter>&amp;C第 &amp;P 页，共 &amp;N 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上海肝癌-剩余降序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周萍</dc:creator>
  <cp:lastModifiedBy>Administrator</cp:lastModifiedBy>
  <dcterms:created xsi:type="dcterms:W3CDTF">2020-04-02T07:56:10Z</dcterms:created>
  <dcterms:modified xsi:type="dcterms:W3CDTF">2020-04-21T09:19:03Z</dcterms:modified>
</cp:coreProperties>
</file>