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rpelloni/Desktop/GitHub/VisualBraille/inputs/"/>
    </mc:Choice>
  </mc:AlternateContent>
  <xr:revisionPtr revIDLastSave="0" documentId="13_ncr:1_{B1D09799-82CC-B649-AEB2-292F941868CC}" xr6:coauthVersionLast="47" xr6:coauthVersionMax="47" xr10:uidLastSave="{00000000-0000-0000-0000-000000000000}"/>
  <bookViews>
    <workbookView xWindow="18140" yWindow="760" windowWidth="12100" windowHeight="17600" xr2:uid="{651F3513-76E1-8548-B5B9-7CE57234440D}"/>
  </bookViews>
  <sheets>
    <sheet name="Sheet1" sheetId="1" r:id="rId1"/>
  </sheets>
  <definedNames>
    <definedName name="RUN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1" l="1"/>
  <c r="P29" i="1"/>
  <c r="P28" i="1"/>
  <c r="P27" i="1"/>
  <c r="P26" i="1"/>
  <c r="P25" i="1"/>
  <c r="P24" i="1"/>
  <c r="P23" i="1"/>
  <c r="P22" i="1"/>
  <c r="P21" i="1"/>
  <c r="P20" i="1"/>
  <c r="P19" i="1"/>
  <c r="P18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Q18" i="1"/>
  <c r="Q30" i="1"/>
  <c r="Q29" i="1"/>
  <c r="Q28" i="1"/>
  <c r="Q27" i="1"/>
  <c r="Q26" i="1"/>
  <c r="Q25" i="1"/>
  <c r="Q24" i="1"/>
  <c r="Q23" i="1"/>
  <c r="Q22" i="1"/>
  <c r="Q21" i="1"/>
  <c r="Q20" i="1"/>
  <c r="Q19" i="1"/>
  <c r="N30" i="1"/>
  <c r="N29" i="1"/>
  <c r="N28" i="1"/>
  <c r="N27" i="1"/>
  <c r="N26" i="1"/>
  <c r="N25" i="1"/>
  <c r="N24" i="1"/>
  <c r="N23" i="1"/>
  <c r="N21" i="1"/>
  <c r="N20" i="1"/>
  <c r="N19" i="1"/>
  <c r="N18" i="1"/>
  <c r="N22" i="1"/>
  <c r="U30" i="1"/>
  <c r="U29" i="1"/>
  <c r="U28" i="1"/>
  <c r="U27" i="1"/>
  <c r="U26" i="1"/>
  <c r="U25" i="1"/>
  <c r="U24" i="1"/>
  <c r="U23" i="1"/>
  <c r="U22" i="1"/>
  <c r="U21" i="1"/>
  <c r="U20" i="1"/>
  <c r="U19" i="1"/>
  <c r="T30" i="1"/>
  <c r="T29" i="1"/>
  <c r="T28" i="1"/>
  <c r="T27" i="1"/>
  <c r="T26" i="1"/>
  <c r="T25" i="1"/>
  <c r="T24" i="1"/>
  <c r="T23" i="1"/>
  <c r="T22" i="1"/>
  <c r="T21" i="1"/>
  <c r="T20" i="1"/>
  <c r="T19" i="1"/>
  <c r="S30" i="1"/>
  <c r="S29" i="1"/>
  <c r="S28" i="1"/>
  <c r="S27" i="1"/>
  <c r="S26" i="1"/>
  <c r="S25" i="1"/>
  <c r="S24" i="1"/>
  <c r="S23" i="1"/>
  <c r="S22" i="1"/>
  <c r="S21" i="1"/>
  <c r="S20" i="1"/>
  <c r="S19" i="1"/>
  <c r="R30" i="1"/>
  <c r="R29" i="1"/>
  <c r="R28" i="1"/>
  <c r="R27" i="1"/>
  <c r="R26" i="1"/>
  <c r="R25" i="1"/>
  <c r="R24" i="1"/>
  <c r="R23" i="1"/>
  <c r="R22" i="1"/>
  <c r="R21" i="1"/>
  <c r="R20" i="1"/>
  <c r="R19" i="1"/>
  <c r="U18" i="1"/>
  <c r="T18" i="1"/>
  <c r="S18" i="1"/>
  <c r="R18" i="1"/>
  <c r="Y12" i="1"/>
  <c r="X12" i="1"/>
  <c r="W12" i="1"/>
  <c r="V12" i="1"/>
  <c r="U12" i="1"/>
  <c r="T12" i="1"/>
  <c r="S12" i="1"/>
  <c r="R12" i="1"/>
  <c r="Q12" i="1"/>
  <c r="P12" i="1"/>
  <c r="O12" i="1"/>
  <c r="N12" i="1"/>
  <c r="K135" i="1"/>
  <c r="T5" i="1" s="1"/>
  <c r="K123" i="1"/>
  <c r="T4" i="1" s="1"/>
  <c r="K111" i="1"/>
  <c r="T3" i="1" s="1"/>
  <c r="K99" i="1"/>
  <c r="R5" i="1" s="1"/>
  <c r="K87" i="1"/>
  <c r="R4" i="1" s="1"/>
  <c r="K75" i="1"/>
  <c r="R3" i="1" s="1"/>
  <c r="K63" i="1"/>
  <c r="P5" i="1" s="1"/>
  <c r="K51" i="1"/>
  <c r="P4" i="1" s="1"/>
  <c r="K39" i="1"/>
  <c r="P3" i="1" s="1"/>
  <c r="K27" i="1"/>
  <c r="N5" i="1" s="1"/>
  <c r="K15" i="1"/>
  <c r="N4" i="1" s="1"/>
  <c r="K3" i="1"/>
  <c r="N3" i="1" s="1"/>
  <c r="W18" i="1" l="1"/>
  <c r="W30" i="1"/>
  <c r="W20" i="1"/>
  <c r="W21" i="1"/>
  <c r="W22" i="1"/>
  <c r="W23" i="1"/>
  <c r="W27" i="1"/>
  <c r="W26" i="1"/>
  <c r="W28" i="1"/>
  <c r="W19" i="1"/>
  <c r="W29" i="1"/>
  <c r="W24" i="1"/>
  <c r="W25" i="1"/>
</calcChain>
</file>

<file path=xl/sharedStrings.xml><?xml version="1.0" encoding="utf-8"?>
<sst xmlns="http://schemas.openxmlformats.org/spreadsheetml/2006/main" count="55" uniqueCount="55">
  <si>
    <t>Run</t>
  </si>
  <si>
    <t>First</t>
  </si>
  <si>
    <t>Second</t>
  </si>
  <si>
    <t>Third</t>
  </si>
  <si>
    <t>Fourth</t>
  </si>
  <si>
    <t>Fifth</t>
  </si>
  <si>
    <t>Target</t>
  </si>
  <si>
    <t>Block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</si>
  <si>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</si>
  <si>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</si>
  <si>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</si>
  <si>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</si>
  <si>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</si>
  <si>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</si>
  <si>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</si>
  <si>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</si>
  <si>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</si>
  <si>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</si>
  <si>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</si>
  <si>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</si>
  <si>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FRW</t>
  </si>
  <si>
    <t>FPW</t>
  </si>
  <si>
    <t>FNW</t>
  </si>
  <si>
    <t>FFS</t>
  </si>
  <si>
    <t>BRW</t>
  </si>
  <si>
    <t>BPW</t>
  </si>
  <si>
    <t>BNW</t>
  </si>
  <si>
    <t>BFS</t>
  </si>
  <si>
    <t>TOT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</si>
  <si>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</si>
  <si>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</si>
  <si>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</si>
  <si>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</si>
  <si>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</si>
  <si>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</si>
  <si>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</si>
  <si>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</si>
  <si>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</si>
  <si>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</si>
  <si>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</si>
  <si>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</si>
  <si>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 xml:space="preserve">TOT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</si>
  <si>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</si>
  <si>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</si>
  <si>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</si>
  <si>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</si>
  <si>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</si>
  <si>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</si>
  <si>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</si>
  <si>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</si>
  <si>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</si>
  <si>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</si>
  <si>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</si>
  <si>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</si>
  <si>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Stimulus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</si>
</sst>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8116-2E8E-264C-A11E-41F970DA7AC6}">
  <dimension ref="A2:Y148"/>
  <sheetViews>
    <sheetView tabSelected="1" zoomScale="120" zoomScaleNormal="120" workbookViewId="0">
      <selection activeCell="E125" sqref="E125"/>
    </sheetView>
  </sheetViews>
  <sheetFormatPr baseColWidth="10" defaultRowHeight="16" x14ac:dyDescent="0.2"/>
  <cols>
    <col min="1" max="10" width="8.33203125" customWidth="1"/>
    <col min="11" max="11" width="5.83203125" customWidth="1"/>
    <col min="12" max="12" width="8.83203125" customWidth="1"/>
    <col min="13" max="21" width="6.6640625" customWidth="1"/>
    <col min="22" max="22" width="6.5" customWidth="1"/>
    <col min="23" max="26" width="6.6640625" customWidth="1"/>
  </cols>
  <sheetData>
    <row r="2" spans="1:25" x14ac:dyDescent="0.2">
      <c r="A2" t="s">
        <v>0</v>
      </c>
      <c r="B2" t="s">
        <v>7</v>
      </c>
      <c r="C2" t="s">
        <v>6</v>
      </c>
      <c r="E2" t="s">
        <v>54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N2" t="s">
        <v>41</v>
      </c>
    </row>
    <row r="3" spans="1:25" x14ac:dyDescent="0.2">
      <c r="A3">
        <v>1</v>
      </c>
      <c r="B3">
        <v>1</v>
      </c>
      <c r="C3" s="6">
        <v>0</v>
      </c>
      <c r="D3" s="6">
        <v>4</v>
      </c>
      <c r="E3" s="6">
        <v>0</v>
      </c>
      <c r="F3" s="3">
        <v>5</v>
      </c>
      <c r="G3" s="3">
        <v>2</v>
      </c>
      <c r="H3" s="3">
        <v>10</v>
      </c>
      <c r="I3" s="3">
        <v>3</v>
      </c>
      <c r="J3" s="3">
        <v>0</v>
      </c>
      <c r="K3">
        <f xml:space="preserve"> SUM(C3:C14)</f>
        <v>6</v>
      </c>
      <c r="M3" t="s">
        <v>8</v>
      </c>
      <c r="N3" s="5">
        <f xml:space="preserve"> K3</f>
        <v>6</v>
      </c>
      <c r="O3" t="s">
        <v>11</v>
      </c>
      <c r="P3" s="5">
        <f>K39</f>
        <v>6</v>
      </c>
      <c r="Q3" t="s">
        <v>14</v>
      </c>
      <c r="R3" s="5">
        <f>K75</f>
        <v>6</v>
      </c>
      <c r="S3" t="s">
        <v>17</v>
      </c>
      <c r="T3" s="5">
        <f>K111</f>
        <v>6</v>
      </c>
    </row>
    <row r="4" spans="1:25" x14ac:dyDescent="0.2">
      <c r="A4">
        <v>1</v>
      </c>
      <c r="B4">
        <v>2</v>
      </c>
      <c r="C4" s="6">
        <v>0</v>
      </c>
      <c r="D4" s="6">
        <v>1</v>
      </c>
      <c r="E4" s="6">
        <v>0</v>
      </c>
      <c r="F4" s="3">
        <v>2</v>
      </c>
      <c r="G4" s="3">
        <v>4</v>
      </c>
      <c r="H4" s="3">
        <v>1</v>
      </c>
      <c r="I4" s="3">
        <v>6</v>
      </c>
      <c r="J4" s="3">
        <v>0</v>
      </c>
      <c r="M4" t="s">
        <v>9</v>
      </c>
      <c r="N4" s="5">
        <f xml:space="preserve"> K15</f>
        <v>6</v>
      </c>
      <c r="O4" t="s">
        <v>12</v>
      </c>
      <c r="P4" s="5">
        <f>K51</f>
        <v>6</v>
      </c>
      <c r="Q4" t="s">
        <v>15</v>
      </c>
      <c r="R4" s="5">
        <f>K87</f>
        <v>6</v>
      </c>
      <c r="S4" t="s">
        <v>18</v>
      </c>
      <c r="T4" s="5">
        <f>K123</f>
        <v>6</v>
      </c>
    </row>
    <row r="5" spans="1:25" x14ac:dyDescent="0.2">
      <c r="A5">
        <v>1</v>
      </c>
      <c r="B5">
        <v>3</v>
      </c>
      <c r="C5" s="6">
        <v>1</v>
      </c>
      <c r="D5" s="6">
        <v>2</v>
      </c>
      <c r="E5" s="6">
        <v>9</v>
      </c>
      <c r="F5" s="3">
        <v>12</v>
      </c>
      <c r="G5" s="3">
        <v>9</v>
      </c>
      <c r="H5" s="3">
        <v>9</v>
      </c>
      <c r="I5" s="3">
        <v>7</v>
      </c>
      <c r="J5" s="3">
        <v>8</v>
      </c>
      <c r="M5" t="s">
        <v>10</v>
      </c>
      <c r="N5" s="5">
        <f xml:space="preserve"> K27</f>
        <v>6</v>
      </c>
      <c r="O5" t="s">
        <v>13</v>
      </c>
      <c r="P5" s="5">
        <f>K63</f>
        <v>6</v>
      </c>
      <c r="Q5" t="s">
        <v>16</v>
      </c>
      <c r="R5" s="5">
        <f>K99</f>
        <v>6</v>
      </c>
      <c r="S5" t="s">
        <v>19</v>
      </c>
      <c r="T5" s="5">
        <f>K135</f>
        <v>6</v>
      </c>
    </row>
    <row r="6" spans="1:25" x14ac:dyDescent="0.2">
      <c r="A6">
        <v>1</v>
      </c>
      <c r="B6">
        <v>4</v>
      </c>
      <c r="C6" s="6">
        <v>1</v>
      </c>
      <c r="D6" s="6">
        <v>3</v>
      </c>
      <c r="E6" s="6">
        <v>3</v>
      </c>
      <c r="F6" s="3">
        <v>11</v>
      </c>
      <c r="G6" s="3">
        <v>9</v>
      </c>
      <c r="H6" s="3">
        <v>3</v>
      </c>
      <c r="I6" s="3">
        <v>3</v>
      </c>
      <c r="J6" s="3">
        <v>2</v>
      </c>
    </row>
    <row r="7" spans="1:25" x14ac:dyDescent="0.2">
      <c r="A7">
        <v>1</v>
      </c>
      <c r="B7">
        <v>5</v>
      </c>
      <c r="C7" s="6">
        <v>1</v>
      </c>
      <c r="D7" s="6">
        <v>2</v>
      </c>
      <c r="E7" s="6">
        <v>3</v>
      </c>
      <c r="F7" s="3">
        <v>5</v>
      </c>
      <c r="G7" s="3">
        <v>11</v>
      </c>
      <c r="H7" s="3">
        <v>3</v>
      </c>
      <c r="I7" s="3">
        <v>3</v>
      </c>
      <c r="J7" s="3">
        <v>2</v>
      </c>
    </row>
    <row r="8" spans="1:25" x14ac:dyDescent="0.2">
      <c r="A8">
        <v>1</v>
      </c>
      <c r="B8">
        <v>6</v>
      </c>
      <c r="C8" s="6">
        <v>0</v>
      </c>
      <c r="D8" s="6">
        <v>4</v>
      </c>
      <c r="E8" s="6">
        <v>0</v>
      </c>
      <c r="F8" s="3">
        <v>11</v>
      </c>
      <c r="G8" s="3">
        <v>8</v>
      </c>
      <c r="H8" s="3">
        <v>1</v>
      </c>
      <c r="I8" s="3">
        <v>4</v>
      </c>
      <c r="J8" s="3">
        <v>0</v>
      </c>
    </row>
    <row r="9" spans="1:25" x14ac:dyDescent="0.2">
      <c r="A9">
        <v>1</v>
      </c>
      <c r="B9">
        <v>7</v>
      </c>
      <c r="C9" s="6">
        <v>0</v>
      </c>
      <c r="D9" s="6">
        <v>3</v>
      </c>
      <c r="E9" s="6">
        <v>0</v>
      </c>
      <c r="F9" s="3">
        <v>5</v>
      </c>
      <c r="G9" s="3">
        <v>4</v>
      </c>
      <c r="H9" s="3">
        <v>8</v>
      </c>
      <c r="I9" s="3">
        <v>10</v>
      </c>
      <c r="J9" s="3">
        <v>0</v>
      </c>
    </row>
    <row r="10" spans="1:25" x14ac:dyDescent="0.2">
      <c r="A10">
        <v>1</v>
      </c>
      <c r="B10">
        <v>8</v>
      </c>
      <c r="C10" s="6">
        <v>0</v>
      </c>
      <c r="D10" s="6">
        <v>1</v>
      </c>
      <c r="E10" s="6">
        <v>0</v>
      </c>
      <c r="F10" s="3">
        <v>7</v>
      </c>
      <c r="G10" s="3">
        <v>3</v>
      </c>
      <c r="H10" s="3">
        <v>5</v>
      </c>
      <c r="I10" s="3">
        <v>12</v>
      </c>
      <c r="J10" s="3">
        <v>0</v>
      </c>
    </row>
    <row r="11" spans="1:25" x14ac:dyDescent="0.2">
      <c r="A11">
        <v>1</v>
      </c>
      <c r="B11">
        <v>9</v>
      </c>
      <c r="C11" s="6">
        <v>1</v>
      </c>
      <c r="D11" s="6">
        <v>2</v>
      </c>
      <c r="E11" s="6">
        <v>6</v>
      </c>
      <c r="F11" s="3">
        <v>10</v>
      </c>
      <c r="G11" s="3">
        <v>1</v>
      </c>
      <c r="H11" s="3">
        <v>4</v>
      </c>
      <c r="I11" s="3">
        <v>6</v>
      </c>
      <c r="J11" s="3">
        <v>6</v>
      </c>
      <c r="N11" t="s">
        <v>42</v>
      </c>
      <c r="O11" t="s">
        <v>43</v>
      </c>
      <c r="P11" t="s">
        <v>44</v>
      </c>
      <c r="Q11" t="s">
        <v>45</v>
      </c>
      <c r="R11" t="s">
        <v>46</v>
      </c>
      <c r="S11" t="s">
        <v>47</v>
      </c>
      <c r="T11" t="s">
        <v>48</v>
      </c>
      <c r="U11" t="s">
        <v>49</v>
      </c>
      <c r="V11" t="s">
        <v>50</v>
      </c>
      <c r="W11" t="s">
        <v>51</v>
      </c>
      <c r="X11" t="s">
        <v>52</v>
      </c>
      <c r="Y11" t="s">
        <v>53</v>
      </c>
    </row>
    <row r="12" spans="1:25" x14ac:dyDescent="0.2">
      <c r="A12">
        <v>1</v>
      </c>
      <c r="B12">
        <v>10</v>
      </c>
      <c r="C12" s="6">
        <v>1</v>
      </c>
      <c r="D12" s="6">
        <v>1</v>
      </c>
      <c r="E12" s="6">
        <v>9</v>
      </c>
      <c r="F12" s="3">
        <v>10</v>
      </c>
      <c r="G12" s="3">
        <v>11</v>
      </c>
      <c r="H12" s="3">
        <v>8</v>
      </c>
      <c r="I12" s="3">
        <v>9</v>
      </c>
      <c r="J12" s="3">
        <v>9</v>
      </c>
      <c r="N12">
        <f xml:space="preserve"> SUMIF(B3:B146,"1",C3:C146)</f>
        <v>6</v>
      </c>
      <c r="O12">
        <f xml:space="preserve"> SUMIF(B3:B146,"2",C3:C146)</f>
        <v>6</v>
      </c>
      <c r="P12">
        <f xml:space="preserve"> SUMIF(B3:B146,"3",C3:C146)</f>
        <v>6</v>
      </c>
      <c r="Q12">
        <f xml:space="preserve"> SUMIF(B3:B146,"4",C3:C146)</f>
        <v>6</v>
      </c>
      <c r="R12">
        <f xml:space="preserve"> SUMIF(B3:B146,"5",C3:C146)</f>
        <v>6</v>
      </c>
      <c r="S12">
        <f xml:space="preserve"> SUMIF(B3:B146,"6",C3:C146)</f>
        <v>6</v>
      </c>
      <c r="T12">
        <f xml:space="preserve"> SUMIF(B3:B146,"7",C3:C146)</f>
        <v>6</v>
      </c>
      <c r="U12">
        <f xml:space="preserve"> SUMIF(B3:B146,"8",C3:C146)</f>
        <v>6</v>
      </c>
      <c r="V12">
        <f xml:space="preserve"> SUMIF(B3:B146,"9",C3:C146)</f>
        <v>6</v>
      </c>
      <c r="W12">
        <f xml:space="preserve"> SUMIF(B3:B146,"10",C3:C146)</f>
        <v>6</v>
      </c>
      <c r="X12">
        <f xml:space="preserve"> SUMIF(B3:B146,"11",C3:C146)</f>
        <v>6</v>
      </c>
      <c r="Y12">
        <f xml:space="preserve"> SUMIF(B3:B146,"12",C3:C146)</f>
        <v>6</v>
      </c>
    </row>
    <row r="13" spans="1:25" x14ac:dyDescent="0.2">
      <c r="A13">
        <v>1</v>
      </c>
      <c r="B13">
        <v>11</v>
      </c>
      <c r="C13" s="6">
        <v>0</v>
      </c>
      <c r="D13" s="6">
        <v>4</v>
      </c>
      <c r="E13" s="6">
        <v>0</v>
      </c>
      <c r="F13" s="3">
        <v>9</v>
      </c>
      <c r="G13" s="3">
        <v>12</v>
      </c>
      <c r="H13" s="3">
        <v>6</v>
      </c>
      <c r="I13" s="3">
        <v>7</v>
      </c>
      <c r="J13" s="3">
        <v>0</v>
      </c>
    </row>
    <row r="14" spans="1:25" ht="17" thickBot="1" x14ac:dyDescent="0.25">
      <c r="A14" s="1">
        <v>1</v>
      </c>
      <c r="B14" s="1">
        <v>12</v>
      </c>
      <c r="C14" s="7">
        <v>1</v>
      </c>
      <c r="D14" s="7">
        <v>3</v>
      </c>
      <c r="E14" s="7">
        <v>2</v>
      </c>
      <c r="F14" s="4">
        <v>7</v>
      </c>
      <c r="G14" s="4">
        <v>12</v>
      </c>
      <c r="H14" s="4">
        <v>12</v>
      </c>
      <c r="I14" s="4">
        <v>1</v>
      </c>
      <c r="J14" s="4">
        <v>6</v>
      </c>
    </row>
    <row r="15" spans="1:25" x14ac:dyDescent="0.2">
      <c r="A15">
        <v>2</v>
      </c>
      <c r="B15">
        <v>1</v>
      </c>
      <c r="C15" s="2">
        <v>0</v>
      </c>
      <c r="D15" s="2">
        <v>5</v>
      </c>
      <c r="E15" s="2">
        <v>0</v>
      </c>
      <c r="F15" s="3">
        <v>7</v>
      </c>
      <c r="G15" s="3">
        <v>10</v>
      </c>
      <c r="H15" s="3">
        <v>12</v>
      </c>
      <c r="I15" s="3">
        <v>9</v>
      </c>
      <c r="J15" s="3">
        <v>0</v>
      </c>
      <c r="K15">
        <f xml:space="preserve"> SUM(C15:C26)</f>
        <v>6</v>
      </c>
    </row>
    <row r="16" spans="1:25" x14ac:dyDescent="0.2">
      <c r="A16">
        <v>2</v>
      </c>
      <c r="B16">
        <v>2</v>
      </c>
      <c r="C16" s="2">
        <v>0</v>
      </c>
      <c r="D16" s="2">
        <v>8</v>
      </c>
      <c r="E16" s="2">
        <v>0</v>
      </c>
      <c r="F16" s="3">
        <v>4</v>
      </c>
      <c r="G16" s="3">
        <v>12</v>
      </c>
      <c r="H16" s="3">
        <v>10</v>
      </c>
      <c r="I16" s="3">
        <v>7</v>
      </c>
      <c r="J16" s="3">
        <v>0</v>
      </c>
    </row>
    <row r="17" spans="1:23" x14ac:dyDescent="0.2">
      <c r="A17">
        <v>2</v>
      </c>
      <c r="B17">
        <v>3</v>
      </c>
      <c r="C17" s="2">
        <v>0</v>
      </c>
      <c r="D17" s="2">
        <v>7</v>
      </c>
      <c r="E17" s="2">
        <v>0</v>
      </c>
      <c r="F17" s="3">
        <v>12</v>
      </c>
      <c r="G17" s="3">
        <v>8</v>
      </c>
      <c r="H17" s="3">
        <v>9</v>
      </c>
      <c r="I17" s="3">
        <v>5</v>
      </c>
      <c r="J17" s="3">
        <v>0</v>
      </c>
      <c r="N17" t="s">
        <v>20</v>
      </c>
      <c r="O17" t="s">
        <v>21</v>
      </c>
      <c r="P17" t="s">
        <v>22</v>
      </c>
      <c r="Q17" t="s">
        <v>23</v>
      </c>
      <c r="R17" t="s">
        <v>24</v>
      </c>
      <c r="S17" t="s">
        <v>25</v>
      </c>
      <c r="T17" t="s">
        <v>26</v>
      </c>
      <c r="U17" t="s">
        <v>27</v>
      </c>
    </row>
    <row r="18" spans="1:23" x14ac:dyDescent="0.2">
      <c r="A18">
        <v>2</v>
      </c>
      <c r="B18">
        <v>4</v>
      </c>
      <c r="C18" s="2">
        <v>0</v>
      </c>
      <c r="D18" s="2">
        <v>6</v>
      </c>
      <c r="E18" s="2">
        <v>0</v>
      </c>
      <c r="F18" s="3">
        <v>5</v>
      </c>
      <c r="G18" s="3">
        <v>11</v>
      </c>
      <c r="H18" s="3">
        <v>9</v>
      </c>
      <c r="I18" s="3">
        <v>2</v>
      </c>
      <c r="J18" s="3">
        <v>0</v>
      </c>
      <c r="M18" t="s">
        <v>28</v>
      </c>
      <c r="N18">
        <f xml:space="preserve"> SUMIF(D3:D146,"1",C3:C146)</f>
        <v>9</v>
      </c>
      <c r="O18">
        <f xml:space="preserve"> SUMIF(D3:D146,"2",C3:C146)</f>
        <v>9</v>
      </c>
      <c r="P18">
        <f xml:space="preserve"> SUMIF(D3:D146,"3",C3:C146)</f>
        <v>9</v>
      </c>
      <c r="Q18">
        <f xml:space="preserve"> SUMIF(D3:D146,"4",C3:C146)</f>
        <v>9</v>
      </c>
      <c r="R18" t="e">
        <f xml:space="preserve"> SUMIF(#REF!,"5",C3:C146)</f>
        <v>#REF!</v>
      </c>
      <c r="S18" t="e">
        <f xml:space="preserve"> SUMIF(#REF!,"6",C3:C146)</f>
        <v>#REF!</v>
      </c>
      <c r="T18" t="e">
        <f xml:space="preserve"> SUMIF(#REF!,"7",C3:C146)</f>
        <v>#REF!</v>
      </c>
      <c r="U18" t="e">
        <f xml:space="preserve"> SUMIF(#REF!,"8",C3:C146)</f>
        <v>#REF!</v>
      </c>
      <c r="W18" t="e">
        <f xml:space="preserve"> SUM(N18:U18)</f>
        <v>#REF!</v>
      </c>
    </row>
    <row r="19" spans="1:23" x14ac:dyDescent="0.2">
      <c r="A19">
        <v>2</v>
      </c>
      <c r="B19">
        <v>5</v>
      </c>
      <c r="C19" s="2">
        <v>1</v>
      </c>
      <c r="D19" s="2">
        <v>7</v>
      </c>
      <c r="E19" s="2">
        <v>11</v>
      </c>
      <c r="F19" s="3">
        <v>1</v>
      </c>
      <c r="G19" s="3">
        <v>2</v>
      </c>
      <c r="H19" s="3">
        <v>11</v>
      </c>
      <c r="I19" s="3">
        <v>11</v>
      </c>
      <c r="J19" s="3">
        <v>3</v>
      </c>
      <c r="M19" t="s">
        <v>29</v>
      </c>
      <c r="N19">
        <f>SUMIFS(C3:C146,D3:D146,"1",E3:E146,"1")</f>
        <v>0</v>
      </c>
      <c r="O19">
        <f>SUMIFS(C3:C146,D3:D146,"2",E3:E146,"1")</f>
        <v>1</v>
      </c>
      <c r="P19">
        <f>SUMIFS(C3:C146,D3:D146,"3",E3:E146,"1")</f>
        <v>1</v>
      </c>
      <c r="Q19">
        <f>SUMIFS(C3:C146,D3:D146,"4",E3:E146,"1")</f>
        <v>1</v>
      </c>
      <c r="R19" t="e">
        <f>SUMIFS(C3:C146,#REF!,"5",E3:E146,"1")</f>
        <v>#REF!</v>
      </c>
      <c r="S19" t="e">
        <f>SUMIFS(C3:C146,#REF!,"6",E3:E146,"1")</f>
        <v>#REF!</v>
      </c>
      <c r="T19" t="e">
        <f>SUMIFS(C3:C146,#REF!,"7",E3:E146,"1")</f>
        <v>#REF!</v>
      </c>
      <c r="U19" t="e">
        <f>SUMIFS(C3:C146,#REF!,"8",E3:E146,"1")</f>
        <v>#REF!</v>
      </c>
      <c r="W19" t="e">
        <f xml:space="preserve"> SUM(N19:U19)</f>
        <v>#REF!</v>
      </c>
    </row>
    <row r="20" spans="1:23" x14ac:dyDescent="0.2">
      <c r="A20">
        <v>2</v>
      </c>
      <c r="B20">
        <v>6</v>
      </c>
      <c r="C20" s="2">
        <v>1</v>
      </c>
      <c r="D20" s="2">
        <v>5</v>
      </c>
      <c r="E20" s="2">
        <v>4</v>
      </c>
      <c r="F20" s="3">
        <v>1</v>
      </c>
      <c r="G20" s="3">
        <v>3</v>
      </c>
      <c r="H20" s="3">
        <v>4</v>
      </c>
      <c r="I20" s="3">
        <v>4</v>
      </c>
      <c r="J20" s="3">
        <v>6</v>
      </c>
      <c r="M20" t="s">
        <v>30</v>
      </c>
      <c r="N20">
        <f>SUMIFS(C3:C146,D3:D146,"1",E3:E146,"2")</f>
        <v>1</v>
      </c>
      <c r="O20">
        <f>SUMIFS(C3:C146,D3:D146,"2",E3:E146,"2")</f>
        <v>0</v>
      </c>
      <c r="P20">
        <f>SUMIFS(C3:C146,D3:D146,"3",E3:E146,"2")</f>
        <v>1</v>
      </c>
      <c r="Q20">
        <f>SUMIFS(C3:C146,D3:D146,"4",E3:E146,"2")</f>
        <v>0</v>
      </c>
      <c r="R20" t="e">
        <f>SUMIFS(C3:C146,#REF!,"5",E3:E146,"2")</f>
        <v>#REF!</v>
      </c>
      <c r="S20" t="e">
        <f>SUMIFS(C3:C146,#REF!,"6",E3:E146,"2")</f>
        <v>#REF!</v>
      </c>
      <c r="T20" t="e">
        <f>SUMIFS(C3:C146,#REF!,"7",E3:E146,"2")</f>
        <v>#REF!</v>
      </c>
      <c r="U20" t="e">
        <f>SUMIFS(C3:C146,#REF!,"8",E3:E146,"2")</f>
        <v>#REF!</v>
      </c>
      <c r="W20" t="e">
        <f t="shared" ref="W20:W30" si="0" xml:space="preserve"> SUM(N20:U20)</f>
        <v>#REF!</v>
      </c>
    </row>
    <row r="21" spans="1:23" x14ac:dyDescent="0.2">
      <c r="A21">
        <v>2</v>
      </c>
      <c r="B21">
        <v>7</v>
      </c>
      <c r="C21" s="2">
        <v>0</v>
      </c>
      <c r="D21" s="2">
        <v>8</v>
      </c>
      <c r="E21" s="2">
        <v>0</v>
      </c>
      <c r="F21" s="3">
        <v>3</v>
      </c>
      <c r="G21" s="3">
        <v>9</v>
      </c>
      <c r="H21" s="3">
        <v>1</v>
      </c>
      <c r="I21" s="3">
        <v>6</v>
      </c>
      <c r="J21" s="3">
        <v>0</v>
      </c>
      <c r="M21" t="s">
        <v>31</v>
      </c>
      <c r="N21">
        <f>SUMIFS(C3:C146,D3:D146,"1",E3:E146,"3")</f>
        <v>1</v>
      </c>
      <c r="O21">
        <f>SUMIFS(C3:C146,D3:D146,"2",E3:E146,"3")</f>
        <v>1</v>
      </c>
      <c r="P21">
        <f>SUMIFS(C3:C146,D3:D146,"3",E3:E146,"3")</f>
        <v>1</v>
      </c>
      <c r="Q21">
        <f>SUMIFS(C3:C146,D3:D146,"4",E3:E146,"3")</f>
        <v>1</v>
      </c>
      <c r="R21" t="e">
        <f>SUMIFS(C3:C146,#REF!,"5",E3:E146,"3")</f>
        <v>#REF!</v>
      </c>
      <c r="S21" t="e">
        <f>SUMIFS(C3:C146,#REF!,"6",E3:E146,"3")</f>
        <v>#REF!</v>
      </c>
      <c r="T21" t="e">
        <f>SUMIFS(C3:C146,#REF!,"7",E3:E146,"3")</f>
        <v>#REF!</v>
      </c>
      <c r="U21" t="e">
        <f>SUMIFS(C3:C146,#REF!,"8",E3:E146,"3")</f>
        <v>#REF!</v>
      </c>
      <c r="W21" t="e">
        <f t="shared" si="0"/>
        <v>#REF!</v>
      </c>
    </row>
    <row r="22" spans="1:23" x14ac:dyDescent="0.2">
      <c r="A22">
        <v>2</v>
      </c>
      <c r="B22">
        <v>8</v>
      </c>
      <c r="C22" s="2">
        <v>1</v>
      </c>
      <c r="D22" s="2">
        <v>6</v>
      </c>
      <c r="E22" s="2">
        <v>6</v>
      </c>
      <c r="F22" s="3">
        <v>4</v>
      </c>
      <c r="G22" s="3">
        <v>6</v>
      </c>
      <c r="H22" s="3">
        <v>6</v>
      </c>
      <c r="I22" s="3">
        <v>8</v>
      </c>
      <c r="J22" s="3">
        <v>10</v>
      </c>
      <c r="M22" t="s">
        <v>32</v>
      </c>
      <c r="N22">
        <f>SUMIFS(C3:C146,D3:D146,"1",E3:E146,"4")</f>
        <v>1</v>
      </c>
      <c r="O22">
        <f>SUMIFS(C3:C146,D3:D146,"2",E3:E146,"4")</f>
        <v>1</v>
      </c>
      <c r="P22">
        <f>SUMIFS(C3:C146,D3:D146,"3",E3:E146,"4")</f>
        <v>0</v>
      </c>
      <c r="Q22">
        <f>SUMIFS(C3:C146,D3:D146,"4",E3:E146,"4")</f>
        <v>0</v>
      </c>
      <c r="R22" t="e">
        <f>SUMIFS(C3:C146,#REF!,"5",E3:E146,"4")</f>
        <v>#REF!</v>
      </c>
      <c r="S22" t="e">
        <f>SUMIFS(C3:C146,#REF!,"6",E3:E146,"4")</f>
        <v>#REF!</v>
      </c>
      <c r="T22" t="e">
        <f>SUMIFS(C3:C146,#REF!,"7",E3:E146,"4")</f>
        <v>#REF!</v>
      </c>
      <c r="U22" t="e">
        <f>SUMIFS(C3:C146,#REF!,"8",E3:E146,"4")</f>
        <v>#REF!</v>
      </c>
      <c r="W22" t="e">
        <f t="shared" si="0"/>
        <v>#REF!</v>
      </c>
    </row>
    <row r="23" spans="1:23" x14ac:dyDescent="0.2">
      <c r="A23">
        <v>2</v>
      </c>
      <c r="B23">
        <v>9</v>
      </c>
      <c r="C23" s="2">
        <v>1</v>
      </c>
      <c r="D23" s="2">
        <v>7</v>
      </c>
      <c r="E23" s="2">
        <v>7</v>
      </c>
      <c r="F23" s="3">
        <v>4</v>
      </c>
      <c r="G23" s="3">
        <v>10</v>
      </c>
      <c r="H23" s="3">
        <v>6</v>
      </c>
      <c r="I23" s="3">
        <v>7</v>
      </c>
      <c r="J23" s="3">
        <v>7</v>
      </c>
      <c r="M23" t="s">
        <v>33</v>
      </c>
      <c r="N23">
        <f>SUMIFS(C3:C146,D3:D146,"1",E3:E146,"5")</f>
        <v>1</v>
      </c>
      <c r="O23">
        <f>SUMIFS(C3:C146,D3:D146,"2",E3:E146,"5")</f>
        <v>0</v>
      </c>
      <c r="P23">
        <f>SUMIFS(C3:C146,D3:D146,"3",E3:E146,"5")</f>
        <v>1</v>
      </c>
      <c r="Q23">
        <f>SUMIFS(C3:C146,D3:D146,"4",E3:E146,"5")</f>
        <v>1</v>
      </c>
      <c r="R23" t="e">
        <f>SUMIFS(C3:C146,#REF!,"5",E3:E146,"5")</f>
        <v>#REF!</v>
      </c>
      <c r="S23" t="e">
        <f>SUMIFS(C3:C146,#REF!,"6",E3:E146,"5")</f>
        <v>#REF!</v>
      </c>
      <c r="T23" t="e">
        <f>SUMIFS(C3:C146,#REF!,"7",E3:E146,"5")</f>
        <v>#REF!</v>
      </c>
      <c r="U23" t="e">
        <f>SUMIFS(C3:C146,#REF!,"8",E3:E146,"5")</f>
        <v>#REF!</v>
      </c>
      <c r="W23" t="e">
        <f t="shared" si="0"/>
        <v>#REF!</v>
      </c>
    </row>
    <row r="24" spans="1:23" x14ac:dyDescent="0.2">
      <c r="A24">
        <v>2</v>
      </c>
      <c r="B24">
        <v>10</v>
      </c>
      <c r="C24" s="2">
        <v>1</v>
      </c>
      <c r="D24" s="2">
        <v>8</v>
      </c>
      <c r="E24" s="2">
        <v>5</v>
      </c>
      <c r="F24" s="3">
        <v>2</v>
      </c>
      <c r="G24" s="3">
        <v>5</v>
      </c>
      <c r="H24" s="3">
        <v>5</v>
      </c>
      <c r="I24" s="3">
        <v>8</v>
      </c>
      <c r="J24" s="3">
        <v>11</v>
      </c>
      <c r="M24" t="s">
        <v>34</v>
      </c>
      <c r="N24">
        <f>SUMIFS(C3:C146,D3:D146,"1",E3:E146,"6")</f>
        <v>0</v>
      </c>
      <c r="O24">
        <f>SUMIFS(C3:C146,D3:D146,"2",E3:E146,"6")</f>
        <v>1</v>
      </c>
      <c r="P24">
        <f>SUMIFS(C3:C146,D3:D146,"3",E3:E146,"6")</f>
        <v>1</v>
      </c>
      <c r="Q24">
        <f>SUMIFS(C3:C146,D3:D146,"4",E3:E146,"6")</f>
        <v>0</v>
      </c>
      <c r="R24" t="e">
        <f>SUMIFS(C3:C146,#REF!,"5",E3:E146,"6")</f>
        <v>#REF!</v>
      </c>
      <c r="S24" s="6" t="e">
        <f>SUMIFS(C3:C146,#REF!,"6",E3:E146,"6")</f>
        <v>#REF!</v>
      </c>
      <c r="T24" t="e">
        <f>SUMIFS(C3:C146,#REF!,"7",E3:E146,"6")</f>
        <v>#REF!</v>
      </c>
      <c r="U24" t="e">
        <f>SUMIFS(C3:C146,#REF!,"8",E3:E146,"6")</f>
        <v>#REF!</v>
      </c>
      <c r="W24" t="e">
        <f t="shared" si="0"/>
        <v>#REF!</v>
      </c>
    </row>
    <row r="25" spans="1:23" x14ac:dyDescent="0.2">
      <c r="A25">
        <v>2</v>
      </c>
      <c r="B25">
        <v>11</v>
      </c>
      <c r="C25" s="2">
        <v>1</v>
      </c>
      <c r="D25" s="2">
        <v>6</v>
      </c>
      <c r="E25" s="2">
        <v>7</v>
      </c>
      <c r="F25" s="3">
        <v>12</v>
      </c>
      <c r="G25" s="3">
        <v>3</v>
      </c>
      <c r="H25" s="3">
        <v>1</v>
      </c>
      <c r="I25" s="3">
        <v>7</v>
      </c>
      <c r="J25" s="3">
        <v>7</v>
      </c>
      <c r="M25" t="s">
        <v>35</v>
      </c>
      <c r="N25">
        <f>SUMIFS(C3:C146,D3:D146,"1",E3:E146,"7")</f>
        <v>1</v>
      </c>
      <c r="O25">
        <f>SUMIFS(C3:C146,D3:D146,"2",E3:E146,"7")</f>
        <v>1</v>
      </c>
      <c r="P25">
        <f>SUMIFS(C3:C146,D3:D146,"3",E3:E146,"7")</f>
        <v>0</v>
      </c>
      <c r="Q25">
        <f>SUMIFS(C3:C146,D3:D146,"4",E3:E146,"7")</f>
        <v>1</v>
      </c>
      <c r="R25" t="e">
        <f>SUMIFS(C3:C146,#REF!,"5",E3:E146,"7")</f>
        <v>#REF!</v>
      </c>
      <c r="S25" t="e">
        <f>SUMIFS(C3:C146,#REF!,"6",E3:E146,"7")</f>
        <v>#REF!</v>
      </c>
      <c r="T25" t="e">
        <f>SUMIFS(C3:C146,#REF!,"7",E3:E146,"7")</f>
        <v>#REF!</v>
      </c>
      <c r="U25" t="e">
        <f>SUMIFS(C3:C146,#REF!,"8",E3:E146,"7")</f>
        <v>#REF!</v>
      </c>
      <c r="W25" t="e">
        <f t="shared" si="0"/>
        <v>#REF!</v>
      </c>
    </row>
    <row r="26" spans="1:23" ht="17" thickBot="1" x14ac:dyDescent="0.25">
      <c r="A26" s="1">
        <v>2</v>
      </c>
      <c r="B26" s="1">
        <v>12</v>
      </c>
      <c r="C26" s="7">
        <v>0</v>
      </c>
      <c r="D26" s="7">
        <v>5</v>
      </c>
      <c r="E26" s="7">
        <v>0</v>
      </c>
      <c r="F26" s="4">
        <v>2</v>
      </c>
      <c r="G26" s="4">
        <v>11</v>
      </c>
      <c r="H26" s="4">
        <v>5</v>
      </c>
      <c r="I26" s="4">
        <v>8</v>
      </c>
      <c r="J26" s="4">
        <v>0</v>
      </c>
      <c r="M26" t="s">
        <v>36</v>
      </c>
      <c r="N26">
        <f>SUMIFS(C3:C146,D3:D146,"1",E3:E146,"8")</f>
        <v>0</v>
      </c>
      <c r="O26">
        <f>SUMIFS(C3:C146,D3:D146,"2",E3:E146,"8")</f>
        <v>1</v>
      </c>
      <c r="P26">
        <f>SUMIFS(C3:C146,D3:D146,"3",E3:E146,"8")</f>
        <v>1</v>
      </c>
      <c r="Q26">
        <f>SUMIFS(C3:C146,D3:D146,"4",E3:E146,"8")</f>
        <v>1</v>
      </c>
      <c r="R26" t="e">
        <f>SUMIFS(C3:C146,#REF!,"5",E3:E146,"8")</f>
        <v>#REF!</v>
      </c>
      <c r="S26" t="e">
        <f>SUMIFS(C3:C146,#REF!,"6",E3:E146,"8")</f>
        <v>#REF!</v>
      </c>
      <c r="T26" t="e">
        <f>SUMIFS(C3:C146,#REF!,"7",E3:E146,"8")</f>
        <v>#REF!</v>
      </c>
      <c r="U26" t="e">
        <f>SUMIFS(C3:C146,#REF!,"8",E3:E146,"8")</f>
        <v>#REF!</v>
      </c>
      <c r="W26" t="e">
        <f t="shared" si="0"/>
        <v>#REF!</v>
      </c>
    </row>
    <row r="27" spans="1:23" x14ac:dyDescent="0.2">
      <c r="A27">
        <v>3</v>
      </c>
      <c r="B27">
        <v>1</v>
      </c>
      <c r="C27" s="2">
        <v>0</v>
      </c>
      <c r="D27" s="2">
        <v>2</v>
      </c>
      <c r="E27" s="2">
        <v>0</v>
      </c>
      <c r="F27" s="3">
        <v>1</v>
      </c>
      <c r="G27" s="3">
        <v>3</v>
      </c>
      <c r="H27" s="3">
        <v>5</v>
      </c>
      <c r="I27" s="3">
        <v>12</v>
      </c>
      <c r="J27" s="3">
        <v>0</v>
      </c>
      <c r="K27">
        <f xml:space="preserve"> SUM(C27:C38)</f>
        <v>6</v>
      </c>
      <c r="M27" t="s">
        <v>37</v>
      </c>
      <c r="N27">
        <f>SUMIFS(C3:C146,D3:D146,"1",E3:E146,"9")</f>
        <v>1</v>
      </c>
      <c r="O27">
        <f>SUMIFS(C3:C146,D3:D146,"2",E3:E146,"9")</f>
        <v>1</v>
      </c>
      <c r="P27">
        <f>SUMIFS(C3:C146,D3:D146,"3",E3:E146,"9")</f>
        <v>1</v>
      </c>
      <c r="Q27">
        <f>SUMIFS(C3:C146,D3:D146,"4",E3:E146,"9")</f>
        <v>1</v>
      </c>
      <c r="R27" t="e">
        <f>SUMIFS(C3:C146,#REF!,"5",E3:E146,"9")</f>
        <v>#REF!</v>
      </c>
      <c r="S27" t="e">
        <f>SUMIFS(C3:C146,#REF!,"6",E3:E146,"9")</f>
        <v>#REF!</v>
      </c>
      <c r="T27" t="e">
        <f>SUMIFS(C3:C146,#REF!,"7",E3:E146,"9")</f>
        <v>#REF!</v>
      </c>
      <c r="U27" t="e">
        <f>SUMIFS(C3:C146,#REF!,"8",E3:E146,"9")</f>
        <v>#REF!</v>
      </c>
      <c r="W27" t="e">
        <f t="shared" si="0"/>
        <v>#REF!</v>
      </c>
    </row>
    <row r="28" spans="1:23" x14ac:dyDescent="0.2">
      <c r="A28">
        <v>3</v>
      </c>
      <c r="B28">
        <v>2</v>
      </c>
      <c r="C28" s="2">
        <v>1</v>
      </c>
      <c r="D28" s="2">
        <v>1</v>
      </c>
      <c r="E28" s="2">
        <v>12</v>
      </c>
      <c r="F28" s="3">
        <v>8</v>
      </c>
      <c r="G28" s="3">
        <v>10</v>
      </c>
      <c r="H28" s="3">
        <v>12</v>
      </c>
      <c r="I28" s="3">
        <v>12</v>
      </c>
      <c r="J28" s="3">
        <v>7</v>
      </c>
      <c r="M28" t="s">
        <v>38</v>
      </c>
      <c r="N28">
        <f>SUMIFS(C3:C146,D3:D146,"1",E3:E146,"10")</f>
        <v>1</v>
      </c>
      <c r="O28">
        <f>SUMIFS(C3:C146,D3:D146,"2",E3:E146,"10")</f>
        <v>1</v>
      </c>
      <c r="P28">
        <f>SUMIFS(C3:C146,D3:D146,"3",E3:E146,"10")</f>
        <v>0</v>
      </c>
      <c r="Q28">
        <f>SUMIFS(C3:C146,D3:D146,"4",E3:E146,"10")</f>
        <v>1</v>
      </c>
      <c r="R28" t="e">
        <f>SUMIFS(C3:C146,#REF!,"5",E3:E146,"10")</f>
        <v>#REF!</v>
      </c>
      <c r="S28" t="e">
        <f>SUMIFS(C3:C146,#REF!,"6",E3:E146,"10")</f>
        <v>#REF!</v>
      </c>
      <c r="T28" t="e">
        <f>SUMIFS(C3:C146,#REF!,"7",E3:E146,"10")</f>
        <v>#REF!</v>
      </c>
      <c r="U28" t="e">
        <f>SUMIFS(C3:C146,#REF!,"8",E3:E146,"10")</f>
        <v>#REF!</v>
      </c>
      <c r="W28" t="e">
        <f t="shared" si="0"/>
        <v>#REF!</v>
      </c>
    </row>
    <row r="29" spans="1:23" x14ac:dyDescent="0.2">
      <c r="A29">
        <v>3</v>
      </c>
      <c r="B29">
        <v>3</v>
      </c>
      <c r="C29" s="2">
        <v>0</v>
      </c>
      <c r="D29" s="2">
        <v>4</v>
      </c>
      <c r="E29" s="2">
        <v>0</v>
      </c>
      <c r="F29" s="3">
        <v>5</v>
      </c>
      <c r="G29" s="3">
        <v>1</v>
      </c>
      <c r="H29" s="3">
        <v>6</v>
      </c>
      <c r="I29" s="3">
        <v>10</v>
      </c>
      <c r="J29" s="3">
        <v>0</v>
      </c>
      <c r="M29" t="s">
        <v>39</v>
      </c>
      <c r="N29">
        <f>SUMIFS(C3:C146,D3:D146,"1",E3:E146,"11")</f>
        <v>1</v>
      </c>
      <c r="O29">
        <f>SUMIFS(C3:C146,D3:D146,"2",E3:E146,"11")</f>
        <v>0</v>
      </c>
      <c r="P29">
        <f>SUMIFS(C3:C146,D3:D146,"3",E3:E146,"11")</f>
        <v>1</v>
      </c>
      <c r="Q29">
        <f>SUMIFS(C3:C146,D3:D146,"4",E3:E146,"11")</f>
        <v>1</v>
      </c>
      <c r="R29" t="e">
        <f>SUMIFS(C3:C146,#REF!,"5",E3:E146,"11")</f>
        <v>#REF!</v>
      </c>
      <c r="S29" t="e">
        <f>SUMIFS(C3:C146,#REF!,"6",E3:E146,"11")</f>
        <v>#REF!</v>
      </c>
      <c r="T29" t="e">
        <f>SUMIFS(C3:C146,#REF!,"7",E3:E146,"11")</f>
        <v>#REF!</v>
      </c>
      <c r="U29" t="e">
        <f>SUMIFS(C3:C146,#REF!,"8",E3:E146,"11")</f>
        <v>#REF!</v>
      </c>
      <c r="W29" t="e">
        <f t="shared" si="0"/>
        <v>#REF!</v>
      </c>
    </row>
    <row r="30" spans="1:23" x14ac:dyDescent="0.2">
      <c r="A30">
        <v>3</v>
      </c>
      <c r="B30">
        <v>4</v>
      </c>
      <c r="C30" s="2">
        <v>1</v>
      </c>
      <c r="D30" s="2">
        <v>3</v>
      </c>
      <c r="E30" s="2">
        <v>9</v>
      </c>
      <c r="F30" s="3">
        <v>3</v>
      </c>
      <c r="G30" s="3">
        <v>11</v>
      </c>
      <c r="H30" s="3">
        <v>2</v>
      </c>
      <c r="I30" s="3">
        <v>9</v>
      </c>
      <c r="J30" s="3">
        <v>9</v>
      </c>
      <c r="M30" t="s">
        <v>40</v>
      </c>
      <c r="N30">
        <f>SUMIFS(C3:C146,D3:D146,"1",E3:E146,"12")</f>
        <v>1</v>
      </c>
      <c r="O30">
        <f>SUMIFS(C3:C146,D3:D146,"2",E3:E146,"12")</f>
        <v>1</v>
      </c>
      <c r="P30">
        <f>SUMIFS(C3:C146,D3:D146,"3",E3:E146,"12")</f>
        <v>1</v>
      </c>
      <c r="Q30">
        <f>SUMIFS(C3:C146,D3:D146,"4",E3:E146,"12")</f>
        <v>1</v>
      </c>
      <c r="R30" t="e">
        <f>SUMIFS(C3:C146,#REF!,"5",E3:E146,"12")</f>
        <v>#REF!</v>
      </c>
      <c r="S30" t="e">
        <f>SUMIFS(C3:C146,#REF!,"6",E3:E146,"12")</f>
        <v>#REF!</v>
      </c>
      <c r="T30" t="e">
        <f>SUMIFS(C3:C146,#REF!,"7",E3:E146,"12")</f>
        <v>#REF!</v>
      </c>
      <c r="U30" s="6" t="e">
        <f>SUMIFS(C3:C146,#REF!,"8",E3:E146,"12")</f>
        <v>#REF!</v>
      </c>
      <c r="W30" t="e">
        <f t="shared" si="0"/>
        <v>#REF!</v>
      </c>
    </row>
    <row r="31" spans="1:23" x14ac:dyDescent="0.2">
      <c r="A31">
        <v>3</v>
      </c>
      <c r="B31">
        <v>5</v>
      </c>
      <c r="C31" s="2">
        <v>0</v>
      </c>
      <c r="D31" s="2">
        <v>4</v>
      </c>
      <c r="E31" s="2">
        <v>0</v>
      </c>
      <c r="F31" s="3">
        <v>12</v>
      </c>
      <c r="G31" s="3">
        <v>3</v>
      </c>
      <c r="H31" s="3">
        <v>11</v>
      </c>
      <c r="I31" s="3">
        <v>7</v>
      </c>
      <c r="J31" s="3">
        <v>0</v>
      </c>
    </row>
    <row r="32" spans="1:23" x14ac:dyDescent="0.2">
      <c r="A32">
        <v>3</v>
      </c>
      <c r="B32">
        <v>6</v>
      </c>
      <c r="C32" s="2">
        <v>0</v>
      </c>
      <c r="D32" s="2">
        <v>1</v>
      </c>
      <c r="E32" s="2">
        <v>0</v>
      </c>
      <c r="F32" s="3">
        <v>6</v>
      </c>
      <c r="G32" s="3">
        <v>11</v>
      </c>
      <c r="H32" s="3">
        <v>2</v>
      </c>
      <c r="I32" s="3">
        <v>9</v>
      </c>
      <c r="J32" s="3">
        <v>0</v>
      </c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>
        <v>3</v>
      </c>
      <c r="B33">
        <v>7</v>
      </c>
      <c r="C33" s="2">
        <v>1</v>
      </c>
      <c r="D33" s="2">
        <v>2</v>
      </c>
      <c r="E33" s="2">
        <v>7</v>
      </c>
      <c r="F33" s="3">
        <v>11</v>
      </c>
      <c r="G33" s="3">
        <v>7</v>
      </c>
      <c r="H33" s="3">
        <v>7</v>
      </c>
      <c r="I33" s="3">
        <v>6</v>
      </c>
      <c r="J33" s="3">
        <v>4</v>
      </c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>
        <v>3</v>
      </c>
      <c r="B34">
        <v>8</v>
      </c>
      <c r="C34" s="2">
        <v>1</v>
      </c>
      <c r="D34" s="2">
        <v>3</v>
      </c>
      <c r="E34" s="2">
        <v>5</v>
      </c>
      <c r="F34" s="3">
        <v>8</v>
      </c>
      <c r="G34" s="3">
        <v>5</v>
      </c>
      <c r="H34" s="3">
        <v>5</v>
      </c>
      <c r="I34" s="3">
        <v>4</v>
      </c>
      <c r="J34" s="3">
        <v>6</v>
      </c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>
        <v>3</v>
      </c>
      <c r="B35">
        <v>9</v>
      </c>
      <c r="C35" s="2">
        <v>1</v>
      </c>
      <c r="D35" s="2">
        <v>4</v>
      </c>
      <c r="E35" s="2">
        <v>9</v>
      </c>
      <c r="F35" s="3">
        <v>8</v>
      </c>
      <c r="G35" s="3">
        <v>2</v>
      </c>
      <c r="H35" s="3">
        <v>9</v>
      </c>
      <c r="I35" s="3">
        <v>9</v>
      </c>
      <c r="J35" s="3">
        <v>4</v>
      </c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>
        <v>3</v>
      </c>
      <c r="B36">
        <v>10</v>
      </c>
      <c r="C36" s="2">
        <v>1</v>
      </c>
      <c r="D36" s="2">
        <v>2</v>
      </c>
      <c r="E36" s="2">
        <v>8</v>
      </c>
      <c r="F36" s="3">
        <v>9</v>
      </c>
      <c r="G36" s="3">
        <v>10</v>
      </c>
      <c r="H36" s="3">
        <v>2</v>
      </c>
      <c r="I36" s="3">
        <v>8</v>
      </c>
      <c r="J36" s="3">
        <v>8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>
        <v>3</v>
      </c>
      <c r="B37">
        <v>11</v>
      </c>
      <c r="C37" s="2">
        <v>0</v>
      </c>
      <c r="D37" s="2">
        <v>3</v>
      </c>
      <c r="E37" s="2">
        <v>0</v>
      </c>
      <c r="F37" s="3">
        <v>10</v>
      </c>
      <c r="G37" s="3">
        <v>7</v>
      </c>
      <c r="H37" s="3">
        <v>1</v>
      </c>
      <c r="I37" s="3">
        <v>12</v>
      </c>
      <c r="J37" s="3">
        <v>0</v>
      </c>
      <c r="M37" s="6"/>
      <c r="N37" s="6"/>
      <c r="O37" s="6"/>
      <c r="P37" s="6"/>
      <c r="Q37" s="6"/>
      <c r="R37" s="6"/>
      <c r="S37" s="6"/>
      <c r="T37" s="6"/>
      <c r="U37" s="6"/>
    </row>
    <row r="38" spans="1:21" ht="17" thickBot="1" x14ac:dyDescent="0.25">
      <c r="A38" s="1">
        <v>3</v>
      </c>
      <c r="B38" s="1">
        <v>12</v>
      </c>
      <c r="C38" s="7">
        <v>0</v>
      </c>
      <c r="D38" s="7">
        <v>1</v>
      </c>
      <c r="E38" s="7">
        <v>0</v>
      </c>
      <c r="F38" s="4">
        <v>1</v>
      </c>
      <c r="G38" s="4">
        <v>4</v>
      </c>
      <c r="H38" s="4">
        <v>3</v>
      </c>
      <c r="I38" s="4">
        <v>5</v>
      </c>
      <c r="J38" s="4">
        <v>0</v>
      </c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>
        <v>4</v>
      </c>
      <c r="B39">
        <v>1</v>
      </c>
      <c r="C39" s="2">
        <v>0</v>
      </c>
      <c r="D39" s="2">
        <v>6</v>
      </c>
      <c r="E39" s="2">
        <v>0</v>
      </c>
      <c r="F39" s="3">
        <v>10</v>
      </c>
      <c r="G39" s="3">
        <v>8</v>
      </c>
      <c r="H39" s="3">
        <v>5</v>
      </c>
      <c r="I39" s="3">
        <v>2</v>
      </c>
      <c r="J39" s="3">
        <v>0</v>
      </c>
      <c r="K39">
        <f xml:space="preserve"> SUM(C39:C50)</f>
        <v>6</v>
      </c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>
        <v>4</v>
      </c>
      <c r="B40">
        <v>2</v>
      </c>
      <c r="C40" s="2">
        <v>0</v>
      </c>
      <c r="D40" s="2">
        <v>7</v>
      </c>
      <c r="E40" s="2">
        <v>0</v>
      </c>
      <c r="F40" s="3">
        <v>12</v>
      </c>
      <c r="G40" s="3">
        <v>4</v>
      </c>
      <c r="H40" s="3">
        <v>5</v>
      </c>
      <c r="I40" s="3">
        <v>8</v>
      </c>
      <c r="J40" s="3">
        <v>0</v>
      </c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>
        <v>4</v>
      </c>
      <c r="B41">
        <v>3</v>
      </c>
      <c r="C41" s="2">
        <v>0</v>
      </c>
      <c r="D41" s="2">
        <v>5</v>
      </c>
      <c r="E41" s="2">
        <v>0</v>
      </c>
      <c r="F41" s="3">
        <v>7</v>
      </c>
      <c r="G41" s="3">
        <v>4</v>
      </c>
      <c r="H41" s="3">
        <v>3</v>
      </c>
      <c r="I41" s="3">
        <v>9</v>
      </c>
      <c r="J41" s="3">
        <v>0</v>
      </c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>
        <v>4</v>
      </c>
      <c r="B42">
        <v>4</v>
      </c>
      <c r="C42" s="2">
        <v>0</v>
      </c>
      <c r="D42" s="2">
        <v>8</v>
      </c>
      <c r="E42" s="2">
        <v>0</v>
      </c>
      <c r="F42" s="3">
        <v>5</v>
      </c>
      <c r="G42" s="3">
        <v>6</v>
      </c>
      <c r="H42" s="3">
        <v>4</v>
      </c>
      <c r="I42" s="3">
        <v>11</v>
      </c>
      <c r="J42" s="3">
        <v>0</v>
      </c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>
        <v>4</v>
      </c>
      <c r="B43">
        <v>5</v>
      </c>
      <c r="C43" s="2">
        <v>1</v>
      </c>
      <c r="D43" s="2">
        <v>5</v>
      </c>
      <c r="E43" s="2">
        <v>11</v>
      </c>
      <c r="F43" s="3">
        <v>12</v>
      </c>
      <c r="G43" s="3">
        <v>8</v>
      </c>
      <c r="H43" s="3">
        <v>10</v>
      </c>
      <c r="I43" s="3">
        <v>11</v>
      </c>
      <c r="J43" s="3">
        <v>11</v>
      </c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>
        <v>4</v>
      </c>
      <c r="B44">
        <v>6</v>
      </c>
      <c r="C44" s="2">
        <v>1</v>
      </c>
      <c r="D44" s="2">
        <v>7</v>
      </c>
      <c r="E44" s="2">
        <v>10</v>
      </c>
      <c r="F44" s="3">
        <v>6</v>
      </c>
      <c r="G44" s="3">
        <v>2</v>
      </c>
      <c r="H44" s="3">
        <v>10</v>
      </c>
      <c r="I44" s="3">
        <v>10</v>
      </c>
      <c r="J44" s="3">
        <v>9</v>
      </c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>
        <v>4</v>
      </c>
      <c r="B45">
        <v>7</v>
      </c>
      <c r="C45" s="2">
        <v>1</v>
      </c>
      <c r="D45" s="2">
        <v>6</v>
      </c>
      <c r="E45" s="2">
        <v>1</v>
      </c>
      <c r="F45" s="3">
        <v>9</v>
      </c>
      <c r="G45" s="3">
        <v>3</v>
      </c>
      <c r="H45" s="3">
        <v>1</v>
      </c>
      <c r="I45" s="3">
        <v>1</v>
      </c>
      <c r="J45" s="3">
        <v>4</v>
      </c>
    </row>
    <row r="46" spans="1:21" x14ac:dyDescent="0.2">
      <c r="A46">
        <v>4</v>
      </c>
      <c r="B46">
        <v>8</v>
      </c>
      <c r="C46" s="2">
        <v>1</v>
      </c>
      <c r="D46" s="2">
        <v>8</v>
      </c>
      <c r="E46" s="2">
        <v>12</v>
      </c>
      <c r="F46" s="3">
        <v>9</v>
      </c>
      <c r="G46" s="3">
        <v>12</v>
      </c>
      <c r="H46" s="3">
        <v>12</v>
      </c>
      <c r="I46" s="3">
        <v>3</v>
      </c>
      <c r="J46" s="3">
        <v>8</v>
      </c>
    </row>
    <row r="47" spans="1:21" x14ac:dyDescent="0.2">
      <c r="A47">
        <v>4</v>
      </c>
      <c r="B47">
        <v>9</v>
      </c>
      <c r="C47" s="2">
        <v>1</v>
      </c>
      <c r="D47" s="2">
        <v>6</v>
      </c>
      <c r="E47" s="2">
        <v>12</v>
      </c>
      <c r="F47" s="3">
        <v>11</v>
      </c>
      <c r="G47" s="3">
        <v>7</v>
      </c>
      <c r="H47" s="3">
        <v>6</v>
      </c>
      <c r="I47" s="3">
        <v>12</v>
      </c>
      <c r="J47" s="3">
        <v>12</v>
      </c>
    </row>
    <row r="48" spans="1:21" x14ac:dyDescent="0.2">
      <c r="A48">
        <v>4</v>
      </c>
      <c r="B48">
        <v>10</v>
      </c>
      <c r="C48" s="2">
        <v>0</v>
      </c>
      <c r="D48" s="2">
        <v>7</v>
      </c>
      <c r="E48" s="2">
        <v>0</v>
      </c>
      <c r="F48" s="3">
        <v>7</v>
      </c>
      <c r="G48" s="3">
        <v>11</v>
      </c>
      <c r="H48" s="3">
        <v>1</v>
      </c>
      <c r="I48" s="3">
        <v>3</v>
      </c>
      <c r="J48" s="3">
        <v>0</v>
      </c>
    </row>
    <row r="49" spans="1:11" x14ac:dyDescent="0.2">
      <c r="A49">
        <v>4</v>
      </c>
      <c r="B49">
        <v>11</v>
      </c>
      <c r="C49" s="2">
        <v>0</v>
      </c>
      <c r="D49" s="2">
        <v>5</v>
      </c>
      <c r="E49" s="2">
        <v>0</v>
      </c>
      <c r="F49" s="3">
        <v>2</v>
      </c>
      <c r="G49" s="3">
        <v>6</v>
      </c>
      <c r="H49" s="3">
        <v>1</v>
      </c>
      <c r="I49" s="3">
        <v>5</v>
      </c>
      <c r="J49" s="3">
        <v>0</v>
      </c>
    </row>
    <row r="50" spans="1:11" ht="17" thickBot="1" x14ac:dyDescent="0.25">
      <c r="A50" s="1">
        <v>4</v>
      </c>
      <c r="B50" s="1">
        <v>12</v>
      </c>
      <c r="C50" s="7">
        <v>1</v>
      </c>
      <c r="D50" s="7">
        <v>8</v>
      </c>
      <c r="E50" s="7">
        <v>1</v>
      </c>
      <c r="F50" s="4">
        <v>7</v>
      </c>
      <c r="G50" s="4">
        <v>1</v>
      </c>
      <c r="H50" s="4">
        <v>1</v>
      </c>
      <c r="I50" s="4">
        <v>10</v>
      </c>
      <c r="J50" s="4">
        <v>2</v>
      </c>
    </row>
    <row r="51" spans="1:11" x14ac:dyDescent="0.2">
      <c r="A51">
        <v>5</v>
      </c>
      <c r="B51">
        <v>1</v>
      </c>
      <c r="C51" s="2">
        <v>1</v>
      </c>
      <c r="D51" s="2">
        <v>3</v>
      </c>
      <c r="E51" s="2">
        <v>6</v>
      </c>
      <c r="F51" s="3">
        <v>3</v>
      </c>
      <c r="G51" s="3">
        <v>6</v>
      </c>
      <c r="H51" s="3">
        <v>6</v>
      </c>
      <c r="I51" s="3">
        <v>10</v>
      </c>
      <c r="J51" s="3">
        <v>7</v>
      </c>
      <c r="K51">
        <f xml:space="preserve"> SUM(C51:C62)</f>
        <v>6</v>
      </c>
    </row>
    <row r="52" spans="1:11" x14ac:dyDescent="0.2">
      <c r="A52">
        <v>5</v>
      </c>
      <c r="B52">
        <v>2</v>
      </c>
      <c r="C52" s="2">
        <v>0</v>
      </c>
      <c r="D52" s="2">
        <v>2</v>
      </c>
      <c r="E52" s="2">
        <v>0</v>
      </c>
      <c r="F52" s="3">
        <v>9</v>
      </c>
      <c r="G52" s="3">
        <v>6</v>
      </c>
      <c r="H52" s="3">
        <v>12</v>
      </c>
      <c r="I52" s="3">
        <v>4</v>
      </c>
      <c r="J52" s="3">
        <v>0</v>
      </c>
    </row>
    <row r="53" spans="1:11" x14ac:dyDescent="0.2">
      <c r="A53">
        <v>5</v>
      </c>
      <c r="B53">
        <v>3</v>
      </c>
      <c r="C53" s="2">
        <v>1</v>
      </c>
      <c r="D53" s="2">
        <v>1</v>
      </c>
      <c r="E53" s="2">
        <v>5</v>
      </c>
      <c r="F53" s="3">
        <v>2</v>
      </c>
      <c r="G53" s="3">
        <v>3</v>
      </c>
      <c r="H53" s="3">
        <v>5</v>
      </c>
      <c r="I53" s="3">
        <v>5</v>
      </c>
      <c r="J53" s="3">
        <v>6</v>
      </c>
    </row>
    <row r="54" spans="1:11" x14ac:dyDescent="0.2">
      <c r="A54">
        <v>5</v>
      </c>
      <c r="B54">
        <v>4</v>
      </c>
      <c r="C54" s="2">
        <v>1</v>
      </c>
      <c r="D54" s="2">
        <v>4</v>
      </c>
      <c r="E54" s="2">
        <v>8</v>
      </c>
      <c r="F54" s="3">
        <v>1</v>
      </c>
      <c r="G54" s="3">
        <v>2</v>
      </c>
      <c r="H54" s="3">
        <v>10</v>
      </c>
      <c r="I54" s="3">
        <v>8</v>
      </c>
      <c r="J54" s="3">
        <v>8</v>
      </c>
    </row>
    <row r="55" spans="1:11" x14ac:dyDescent="0.2">
      <c r="A55">
        <v>5</v>
      </c>
      <c r="B55">
        <v>5</v>
      </c>
      <c r="C55" s="2">
        <v>1</v>
      </c>
      <c r="D55" s="2">
        <v>1</v>
      </c>
      <c r="E55" s="2">
        <v>10</v>
      </c>
      <c r="F55" s="3">
        <v>4</v>
      </c>
      <c r="G55" s="3">
        <v>1</v>
      </c>
      <c r="H55" s="3">
        <v>10</v>
      </c>
      <c r="I55" s="3">
        <v>10</v>
      </c>
      <c r="J55" s="3">
        <v>8</v>
      </c>
    </row>
    <row r="56" spans="1:11" x14ac:dyDescent="0.2">
      <c r="A56">
        <v>5</v>
      </c>
      <c r="B56">
        <v>6</v>
      </c>
      <c r="C56" s="2">
        <v>0</v>
      </c>
      <c r="D56" s="2">
        <v>4</v>
      </c>
      <c r="E56" s="2">
        <v>0</v>
      </c>
      <c r="F56" s="3">
        <v>7</v>
      </c>
      <c r="G56" s="3">
        <v>11</v>
      </c>
      <c r="H56" s="3">
        <v>4</v>
      </c>
      <c r="I56" s="3">
        <v>6</v>
      </c>
      <c r="J56" s="3">
        <v>0</v>
      </c>
    </row>
    <row r="57" spans="1:11" x14ac:dyDescent="0.2">
      <c r="A57">
        <v>5</v>
      </c>
      <c r="B57">
        <v>7</v>
      </c>
      <c r="C57" s="2">
        <v>0</v>
      </c>
      <c r="D57" s="2">
        <v>3</v>
      </c>
      <c r="E57" s="2">
        <v>0</v>
      </c>
      <c r="F57" s="3">
        <v>2</v>
      </c>
      <c r="G57" s="3">
        <v>11</v>
      </c>
      <c r="H57" s="3">
        <v>12</v>
      </c>
      <c r="I57" s="3">
        <v>9</v>
      </c>
      <c r="J57" s="3">
        <v>0</v>
      </c>
    </row>
    <row r="58" spans="1:11" x14ac:dyDescent="0.2">
      <c r="A58">
        <v>5</v>
      </c>
      <c r="B58">
        <v>8</v>
      </c>
      <c r="C58" s="2">
        <v>0</v>
      </c>
      <c r="D58" s="2">
        <v>2</v>
      </c>
      <c r="E58" s="2">
        <v>0</v>
      </c>
      <c r="F58" s="3">
        <v>3</v>
      </c>
      <c r="G58" s="3">
        <v>11</v>
      </c>
      <c r="H58" s="3">
        <v>10</v>
      </c>
      <c r="I58" s="3">
        <v>2</v>
      </c>
      <c r="J58" s="3">
        <v>0</v>
      </c>
    </row>
    <row r="59" spans="1:11" x14ac:dyDescent="0.2">
      <c r="A59">
        <v>5</v>
      </c>
      <c r="B59">
        <v>9</v>
      </c>
      <c r="C59" s="2">
        <v>1</v>
      </c>
      <c r="D59" s="2">
        <v>1</v>
      </c>
      <c r="E59" s="2">
        <v>7</v>
      </c>
      <c r="F59" s="3">
        <v>9</v>
      </c>
      <c r="G59" s="3">
        <v>7</v>
      </c>
      <c r="H59" s="3">
        <v>7</v>
      </c>
      <c r="I59" s="3">
        <v>11</v>
      </c>
      <c r="J59" s="3">
        <v>12</v>
      </c>
    </row>
    <row r="60" spans="1:11" x14ac:dyDescent="0.2">
      <c r="A60">
        <v>5</v>
      </c>
      <c r="B60">
        <v>10</v>
      </c>
      <c r="C60" s="2">
        <v>0</v>
      </c>
      <c r="D60" s="2">
        <v>4</v>
      </c>
      <c r="E60" s="2">
        <v>0</v>
      </c>
      <c r="F60" s="3">
        <v>3</v>
      </c>
      <c r="G60" s="3">
        <v>12</v>
      </c>
      <c r="H60" s="3">
        <v>5</v>
      </c>
      <c r="I60" s="3">
        <v>9</v>
      </c>
      <c r="J60" s="3">
        <v>0</v>
      </c>
    </row>
    <row r="61" spans="1:11" x14ac:dyDescent="0.2">
      <c r="A61">
        <v>5</v>
      </c>
      <c r="B61">
        <v>11</v>
      </c>
      <c r="C61" s="2">
        <v>1</v>
      </c>
      <c r="D61" s="2">
        <v>3</v>
      </c>
      <c r="E61" s="2">
        <v>1</v>
      </c>
      <c r="F61" s="3">
        <v>4</v>
      </c>
      <c r="G61" s="3">
        <v>5</v>
      </c>
      <c r="H61" s="3">
        <v>8</v>
      </c>
      <c r="I61" s="3">
        <v>1</v>
      </c>
      <c r="J61" s="3">
        <v>1</v>
      </c>
    </row>
    <row r="62" spans="1:11" ht="17" thickBot="1" x14ac:dyDescent="0.25">
      <c r="A62" s="1">
        <v>5</v>
      </c>
      <c r="B62" s="1">
        <v>12</v>
      </c>
      <c r="C62" s="7">
        <v>0</v>
      </c>
      <c r="D62" s="7">
        <v>2</v>
      </c>
      <c r="E62" s="7">
        <v>0</v>
      </c>
      <c r="F62" s="4">
        <v>7</v>
      </c>
      <c r="G62" s="4">
        <v>5</v>
      </c>
      <c r="H62" s="4">
        <v>1</v>
      </c>
      <c r="I62" s="4">
        <v>8</v>
      </c>
      <c r="J62" s="4">
        <v>0</v>
      </c>
    </row>
    <row r="63" spans="1:11" x14ac:dyDescent="0.2">
      <c r="A63">
        <v>6</v>
      </c>
      <c r="B63">
        <v>1</v>
      </c>
      <c r="C63" s="2">
        <v>0</v>
      </c>
      <c r="D63" s="2">
        <v>6</v>
      </c>
      <c r="E63" s="2">
        <v>0</v>
      </c>
      <c r="F63" s="3">
        <v>10</v>
      </c>
      <c r="G63" s="3">
        <v>12</v>
      </c>
      <c r="H63" s="3">
        <v>7</v>
      </c>
      <c r="I63" s="3">
        <v>9</v>
      </c>
      <c r="J63" s="3">
        <v>0</v>
      </c>
      <c r="K63">
        <f xml:space="preserve"> SUM(C63:C74)</f>
        <v>6</v>
      </c>
    </row>
    <row r="64" spans="1:11" x14ac:dyDescent="0.2">
      <c r="A64">
        <v>6</v>
      </c>
      <c r="B64">
        <v>2</v>
      </c>
      <c r="C64" s="2">
        <v>1</v>
      </c>
      <c r="D64" s="2">
        <v>5</v>
      </c>
      <c r="E64" s="2">
        <v>1</v>
      </c>
      <c r="F64" s="3">
        <v>2</v>
      </c>
      <c r="G64" s="3">
        <v>1</v>
      </c>
      <c r="H64" s="3">
        <v>1</v>
      </c>
      <c r="I64" s="3">
        <v>3</v>
      </c>
      <c r="J64" s="3">
        <v>4</v>
      </c>
    </row>
    <row r="65" spans="1:11" x14ac:dyDescent="0.2">
      <c r="A65">
        <v>6</v>
      </c>
      <c r="B65">
        <v>3</v>
      </c>
      <c r="C65" s="2">
        <v>1</v>
      </c>
      <c r="D65" s="2">
        <v>8</v>
      </c>
      <c r="E65" s="2">
        <v>8</v>
      </c>
      <c r="F65" s="3">
        <v>4</v>
      </c>
      <c r="G65" s="3">
        <v>11</v>
      </c>
      <c r="H65" s="3">
        <v>9</v>
      </c>
      <c r="I65" s="3">
        <v>8</v>
      </c>
      <c r="J65" s="3">
        <v>8</v>
      </c>
    </row>
    <row r="66" spans="1:11" x14ac:dyDescent="0.2">
      <c r="A66">
        <v>6</v>
      </c>
      <c r="B66">
        <v>4</v>
      </c>
      <c r="C66" s="2">
        <v>0</v>
      </c>
      <c r="D66" s="2">
        <v>7</v>
      </c>
      <c r="E66" s="2">
        <v>0</v>
      </c>
      <c r="F66" s="3">
        <v>3</v>
      </c>
      <c r="G66" s="3">
        <v>9</v>
      </c>
      <c r="H66" s="3">
        <v>1</v>
      </c>
      <c r="I66" s="3">
        <v>8</v>
      </c>
      <c r="J66" s="3">
        <v>0</v>
      </c>
    </row>
    <row r="67" spans="1:11" x14ac:dyDescent="0.2">
      <c r="A67">
        <v>6</v>
      </c>
      <c r="B67">
        <v>5</v>
      </c>
      <c r="C67" s="2">
        <v>1</v>
      </c>
      <c r="D67" s="2">
        <v>8</v>
      </c>
      <c r="E67" s="2">
        <v>3</v>
      </c>
      <c r="F67" s="3">
        <v>10</v>
      </c>
      <c r="G67" s="3">
        <v>1</v>
      </c>
      <c r="H67" s="3">
        <v>6</v>
      </c>
      <c r="I67" s="3">
        <v>3</v>
      </c>
      <c r="J67" s="3">
        <v>3</v>
      </c>
    </row>
    <row r="68" spans="1:11" x14ac:dyDescent="0.2">
      <c r="A68">
        <v>6</v>
      </c>
      <c r="B68">
        <v>6</v>
      </c>
      <c r="C68" s="2">
        <v>1</v>
      </c>
      <c r="D68" s="2">
        <v>5</v>
      </c>
      <c r="E68" s="2">
        <v>10</v>
      </c>
      <c r="F68" s="3">
        <v>8</v>
      </c>
      <c r="G68" s="3">
        <v>7</v>
      </c>
      <c r="H68" s="3">
        <v>10</v>
      </c>
      <c r="I68" s="3">
        <v>10</v>
      </c>
      <c r="J68" s="3">
        <v>9</v>
      </c>
    </row>
    <row r="69" spans="1:11" x14ac:dyDescent="0.2">
      <c r="A69">
        <v>6</v>
      </c>
      <c r="B69">
        <v>7</v>
      </c>
      <c r="C69" s="2">
        <v>0</v>
      </c>
      <c r="D69" s="2">
        <v>6</v>
      </c>
      <c r="E69" s="2">
        <v>0</v>
      </c>
      <c r="F69" s="3">
        <v>5</v>
      </c>
      <c r="G69" s="3">
        <v>11</v>
      </c>
      <c r="H69" s="3">
        <v>3</v>
      </c>
      <c r="I69" s="3">
        <v>4</v>
      </c>
      <c r="J69" s="3">
        <v>0</v>
      </c>
    </row>
    <row r="70" spans="1:11" x14ac:dyDescent="0.2">
      <c r="A70">
        <v>6</v>
      </c>
      <c r="B70">
        <v>8</v>
      </c>
      <c r="C70" s="2">
        <v>0</v>
      </c>
      <c r="D70" s="2">
        <v>7</v>
      </c>
      <c r="E70" s="2">
        <v>0</v>
      </c>
      <c r="F70" s="3">
        <v>11</v>
      </c>
      <c r="G70" s="3">
        <v>10</v>
      </c>
      <c r="H70" s="3">
        <v>12</v>
      </c>
      <c r="I70" s="3">
        <v>7</v>
      </c>
      <c r="J70" s="3">
        <v>0</v>
      </c>
    </row>
    <row r="71" spans="1:11" x14ac:dyDescent="0.2">
      <c r="A71">
        <v>6</v>
      </c>
      <c r="B71">
        <v>9</v>
      </c>
      <c r="C71" s="2">
        <v>0</v>
      </c>
      <c r="D71" s="2">
        <v>8</v>
      </c>
      <c r="E71" s="2">
        <v>0</v>
      </c>
      <c r="F71" s="3">
        <v>12</v>
      </c>
      <c r="G71" s="3">
        <v>2</v>
      </c>
      <c r="H71" s="3">
        <v>5</v>
      </c>
      <c r="I71" s="3">
        <v>7</v>
      </c>
      <c r="J71" s="3">
        <v>0</v>
      </c>
    </row>
    <row r="72" spans="1:11" x14ac:dyDescent="0.2">
      <c r="A72">
        <v>6</v>
      </c>
      <c r="B72">
        <v>10</v>
      </c>
      <c r="C72" s="2">
        <v>0</v>
      </c>
      <c r="D72" s="2">
        <v>6</v>
      </c>
      <c r="E72" s="2">
        <v>0</v>
      </c>
      <c r="F72" s="3">
        <v>2</v>
      </c>
      <c r="G72" s="3">
        <v>1</v>
      </c>
      <c r="H72" s="3">
        <v>8</v>
      </c>
      <c r="I72" s="3">
        <v>6</v>
      </c>
      <c r="J72" s="3">
        <v>0</v>
      </c>
    </row>
    <row r="73" spans="1:11" x14ac:dyDescent="0.2">
      <c r="A73">
        <v>6</v>
      </c>
      <c r="B73">
        <v>11</v>
      </c>
      <c r="C73" s="2">
        <v>1</v>
      </c>
      <c r="D73" s="2">
        <v>7</v>
      </c>
      <c r="E73" s="2">
        <v>4</v>
      </c>
      <c r="F73" s="3">
        <v>2</v>
      </c>
      <c r="G73" s="3">
        <v>5</v>
      </c>
      <c r="H73" s="3">
        <v>4</v>
      </c>
      <c r="I73" s="3">
        <v>4</v>
      </c>
      <c r="J73" s="3">
        <v>6</v>
      </c>
    </row>
    <row r="74" spans="1:11" ht="17" thickBot="1" x14ac:dyDescent="0.25">
      <c r="A74" s="1">
        <v>6</v>
      </c>
      <c r="B74" s="1">
        <v>12</v>
      </c>
      <c r="C74" s="7">
        <v>1</v>
      </c>
      <c r="D74" s="7">
        <v>5</v>
      </c>
      <c r="E74" s="7">
        <v>5</v>
      </c>
      <c r="F74" s="4">
        <v>11</v>
      </c>
      <c r="G74" s="4">
        <v>5</v>
      </c>
      <c r="H74" s="4">
        <v>5</v>
      </c>
      <c r="I74" s="4">
        <v>6</v>
      </c>
      <c r="J74" s="4">
        <v>12</v>
      </c>
    </row>
    <row r="75" spans="1:11" x14ac:dyDescent="0.2">
      <c r="A75">
        <v>7</v>
      </c>
      <c r="B75">
        <v>1</v>
      </c>
      <c r="C75" s="2">
        <v>1</v>
      </c>
      <c r="D75" s="2">
        <v>1</v>
      </c>
      <c r="E75" s="2">
        <v>4</v>
      </c>
      <c r="F75" s="3">
        <v>1</v>
      </c>
      <c r="G75" s="3">
        <v>2</v>
      </c>
      <c r="H75" s="3">
        <v>4</v>
      </c>
      <c r="I75" s="3">
        <v>4</v>
      </c>
      <c r="J75" s="3">
        <v>5</v>
      </c>
      <c r="K75">
        <f xml:space="preserve"> SUM(C75:C86)</f>
        <v>6</v>
      </c>
    </row>
    <row r="76" spans="1:11" x14ac:dyDescent="0.2">
      <c r="A76">
        <v>7</v>
      </c>
      <c r="B76">
        <v>2</v>
      </c>
      <c r="C76" s="2">
        <v>1</v>
      </c>
      <c r="D76" s="2">
        <v>4</v>
      </c>
      <c r="E76" s="2">
        <v>10</v>
      </c>
      <c r="F76" s="3">
        <v>6</v>
      </c>
      <c r="G76" s="3">
        <v>10</v>
      </c>
      <c r="H76" s="3">
        <v>10</v>
      </c>
      <c r="I76" s="3">
        <v>1</v>
      </c>
      <c r="J76" s="3">
        <v>8</v>
      </c>
    </row>
    <row r="77" spans="1:11" x14ac:dyDescent="0.2">
      <c r="A77">
        <v>7</v>
      </c>
      <c r="B77">
        <v>3</v>
      </c>
      <c r="C77" s="2">
        <v>0</v>
      </c>
      <c r="D77" s="2">
        <v>3</v>
      </c>
      <c r="E77" s="2">
        <v>0</v>
      </c>
      <c r="F77" s="3">
        <v>4</v>
      </c>
      <c r="G77" s="3">
        <v>9</v>
      </c>
      <c r="H77" s="3">
        <v>1</v>
      </c>
      <c r="I77" s="3">
        <v>2</v>
      </c>
      <c r="J77" s="3">
        <v>0</v>
      </c>
    </row>
    <row r="78" spans="1:11" x14ac:dyDescent="0.2">
      <c r="A78">
        <v>7</v>
      </c>
      <c r="B78">
        <v>4</v>
      </c>
      <c r="C78" s="2">
        <v>0</v>
      </c>
      <c r="D78" s="2">
        <v>2</v>
      </c>
      <c r="E78" s="2">
        <v>0</v>
      </c>
      <c r="F78" s="3">
        <v>6</v>
      </c>
      <c r="G78" s="3">
        <v>1</v>
      </c>
      <c r="H78" s="3">
        <v>8</v>
      </c>
      <c r="I78" s="3">
        <v>12</v>
      </c>
      <c r="J78" s="3">
        <v>0</v>
      </c>
    </row>
    <row r="79" spans="1:11" x14ac:dyDescent="0.2">
      <c r="A79">
        <v>7</v>
      </c>
      <c r="B79">
        <v>5</v>
      </c>
      <c r="C79" s="2">
        <v>1</v>
      </c>
      <c r="D79" s="2">
        <v>3</v>
      </c>
      <c r="E79" s="2">
        <v>8</v>
      </c>
      <c r="F79" s="3">
        <v>5</v>
      </c>
      <c r="G79" s="3">
        <v>10</v>
      </c>
      <c r="H79" s="3">
        <v>8</v>
      </c>
      <c r="I79" s="3">
        <v>8</v>
      </c>
      <c r="J79" s="3">
        <v>12</v>
      </c>
    </row>
    <row r="80" spans="1:11" x14ac:dyDescent="0.2">
      <c r="A80">
        <v>7</v>
      </c>
      <c r="B80">
        <v>6</v>
      </c>
      <c r="C80" s="2">
        <v>1</v>
      </c>
      <c r="D80" s="2">
        <v>1</v>
      </c>
      <c r="E80" s="2">
        <v>3</v>
      </c>
      <c r="F80" s="3">
        <v>8</v>
      </c>
      <c r="G80" s="3">
        <v>7</v>
      </c>
      <c r="H80" s="3">
        <v>6</v>
      </c>
      <c r="I80" s="3">
        <v>3</v>
      </c>
      <c r="J80" s="3">
        <v>3</v>
      </c>
    </row>
    <row r="81" spans="1:11" x14ac:dyDescent="0.2">
      <c r="A81">
        <v>7</v>
      </c>
      <c r="B81">
        <v>7</v>
      </c>
      <c r="C81" s="2">
        <v>1</v>
      </c>
      <c r="D81" s="2">
        <v>4</v>
      </c>
      <c r="E81" s="2">
        <v>11</v>
      </c>
      <c r="F81" s="3">
        <v>7</v>
      </c>
      <c r="G81" s="3">
        <v>2</v>
      </c>
      <c r="H81" s="3">
        <v>4</v>
      </c>
      <c r="I81" s="3">
        <v>11</v>
      </c>
      <c r="J81" s="3">
        <v>11</v>
      </c>
    </row>
    <row r="82" spans="1:11" x14ac:dyDescent="0.2">
      <c r="A82">
        <v>7</v>
      </c>
      <c r="B82">
        <v>8</v>
      </c>
      <c r="C82" s="2">
        <v>0</v>
      </c>
      <c r="D82" s="2">
        <v>2</v>
      </c>
      <c r="E82" s="2">
        <v>0</v>
      </c>
      <c r="F82" s="3">
        <v>9</v>
      </c>
      <c r="G82" s="3">
        <v>11</v>
      </c>
      <c r="H82" s="3">
        <v>5</v>
      </c>
      <c r="I82" s="3">
        <v>10</v>
      </c>
      <c r="J82" s="3">
        <v>0</v>
      </c>
    </row>
    <row r="83" spans="1:11" x14ac:dyDescent="0.2">
      <c r="A83">
        <v>7</v>
      </c>
      <c r="B83">
        <v>9</v>
      </c>
      <c r="C83" s="2">
        <v>0</v>
      </c>
      <c r="D83" s="2">
        <v>3</v>
      </c>
      <c r="E83" s="2">
        <v>0</v>
      </c>
      <c r="F83" s="3">
        <v>6</v>
      </c>
      <c r="G83" s="3">
        <v>7</v>
      </c>
      <c r="H83" s="3">
        <v>3</v>
      </c>
      <c r="I83" s="3">
        <v>11</v>
      </c>
      <c r="J83" s="3">
        <v>0</v>
      </c>
    </row>
    <row r="84" spans="1:11" x14ac:dyDescent="0.2">
      <c r="A84">
        <v>7</v>
      </c>
      <c r="B84">
        <v>10</v>
      </c>
      <c r="C84" s="2">
        <v>1</v>
      </c>
      <c r="D84" s="2">
        <v>4</v>
      </c>
      <c r="E84" s="2">
        <v>3</v>
      </c>
      <c r="F84" s="3">
        <v>5</v>
      </c>
      <c r="G84" s="3">
        <v>3</v>
      </c>
      <c r="H84" s="3">
        <v>3</v>
      </c>
      <c r="I84" s="3">
        <v>12</v>
      </c>
      <c r="J84" s="3">
        <v>9</v>
      </c>
    </row>
    <row r="85" spans="1:11" x14ac:dyDescent="0.2">
      <c r="A85">
        <v>7</v>
      </c>
      <c r="B85">
        <v>11</v>
      </c>
      <c r="C85" s="2">
        <v>0</v>
      </c>
      <c r="D85" s="2">
        <v>2</v>
      </c>
      <c r="E85" s="2">
        <v>0</v>
      </c>
      <c r="F85" s="3">
        <v>4</v>
      </c>
      <c r="G85" s="3">
        <v>3</v>
      </c>
      <c r="H85" s="3">
        <v>7</v>
      </c>
      <c r="I85" s="3">
        <v>2</v>
      </c>
      <c r="J85" s="3">
        <v>0</v>
      </c>
    </row>
    <row r="86" spans="1:11" ht="17" thickBot="1" x14ac:dyDescent="0.25">
      <c r="A86" s="1">
        <v>7</v>
      </c>
      <c r="B86" s="1">
        <v>12</v>
      </c>
      <c r="C86" s="7">
        <v>0</v>
      </c>
      <c r="D86" s="7">
        <v>1</v>
      </c>
      <c r="E86" s="7">
        <v>0</v>
      </c>
      <c r="F86" s="4">
        <v>12</v>
      </c>
      <c r="G86" s="4">
        <v>9</v>
      </c>
      <c r="H86" s="4">
        <v>11</v>
      </c>
      <c r="I86" s="4">
        <v>10</v>
      </c>
      <c r="J86" s="4">
        <v>0</v>
      </c>
    </row>
    <row r="87" spans="1:11" x14ac:dyDescent="0.2">
      <c r="A87">
        <v>8</v>
      </c>
      <c r="B87">
        <v>1</v>
      </c>
      <c r="C87" s="2">
        <v>1</v>
      </c>
      <c r="D87" s="2">
        <v>7</v>
      </c>
      <c r="E87" s="2">
        <v>3</v>
      </c>
      <c r="F87" s="3">
        <v>2</v>
      </c>
      <c r="G87" s="3">
        <v>1</v>
      </c>
      <c r="H87" s="3">
        <v>3</v>
      </c>
      <c r="I87" s="3">
        <v>3</v>
      </c>
      <c r="J87" s="3">
        <v>6</v>
      </c>
      <c r="K87">
        <f xml:space="preserve"> SUM(C87:C98)</f>
        <v>6</v>
      </c>
    </row>
    <row r="88" spans="1:11" x14ac:dyDescent="0.2">
      <c r="A88">
        <v>8</v>
      </c>
      <c r="B88">
        <v>2</v>
      </c>
      <c r="C88" s="2">
        <v>1</v>
      </c>
      <c r="D88" s="2">
        <v>6</v>
      </c>
      <c r="E88" s="2">
        <v>8</v>
      </c>
      <c r="F88" s="3">
        <v>6</v>
      </c>
      <c r="G88" s="3">
        <v>8</v>
      </c>
      <c r="H88" s="3">
        <v>8</v>
      </c>
      <c r="I88" s="3">
        <v>7</v>
      </c>
      <c r="J88" s="3">
        <v>3</v>
      </c>
    </row>
    <row r="89" spans="1:11" x14ac:dyDescent="0.2">
      <c r="A89">
        <v>8</v>
      </c>
      <c r="B89">
        <v>3</v>
      </c>
      <c r="C89" s="2">
        <v>0</v>
      </c>
      <c r="D89" s="2">
        <v>5</v>
      </c>
      <c r="E89" s="2">
        <v>0</v>
      </c>
      <c r="F89" s="3">
        <v>8</v>
      </c>
      <c r="G89" s="3">
        <v>10</v>
      </c>
      <c r="H89" s="3">
        <v>9</v>
      </c>
      <c r="I89" s="3">
        <v>11</v>
      </c>
      <c r="J89" s="3">
        <v>0</v>
      </c>
    </row>
    <row r="90" spans="1:11" x14ac:dyDescent="0.2">
      <c r="A90">
        <v>8</v>
      </c>
      <c r="B90">
        <v>4</v>
      </c>
      <c r="C90" s="2">
        <v>1</v>
      </c>
      <c r="D90" s="2">
        <v>8</v>
      </c>
      <c r="E90" s="2">
        <v>2</v>
      </c>
      <c r="F90" s="3">
        <v>10</v>
      </c>
      <c r="G90" s="3">
        <v>2</v>
      </c>
      <c r="H90" s="3">
        <v>2</v>
      </c>
      <c r="I90" s="3">
        <v>11</v>
      </c>
      <c r="J90" s="3">
        <v>5</v>
      </c>
    </row>
    <row r="91" spans="1:11" x14ac:dyDescent="0.2">
      <c r="A91">
        <v>8</v>
      </c>
      <c r="B91">
        <v>5</v>
      </c>
      <c r="C91" s="2">
        <v>0</v>
      </c>
      <c r="D91" s="2">
        <v>5</v>
      </c>
      <c r="E91" s="2">
        <v>0</v>
      </c>
      <c r="F91" s="3">
        <v>12</v>
      </c>
      <c r="G91" s="3">
        <v>6</v>
      </c>
      <c r="H91" s="3">
        <v>7</v>
      </c>
      <c r="I91" s="3">
        <v>3</v>
      </c>
      <c r="J91" s="3">
        <v>0</v>
      </c>
    </row>
    <row r="92" spans="1:11" x14ac:dyDescent="0.2">
      <c r="A92">
        <v>8</v>
      </c>
      <c r="B92">
        <v>6</v>
      </c>
      <c r="C92" s="2">
        <v>1</v>
      </c>
      <c r="D92" s="2">
        <v>8</v>
      </c>
      <c r="E92" s="2">
        <v>6</v>
      </c>
      <c r="F92" s="3">
        <v>4</v>
      </c>
      <c r="G92" s="3">
        <v>9</v>
      </c>
      <c r="H92" s="3">
        <v>12</v>
      </c>
      <c r="I92" s="3">
        <v>6</v>
      </c>
      <c r="J92" s="3">
        <v>6</v>
      </c>
    </row>
    <row r="93" spans="1:11" x14ac:dyDescent="0.2">
      <c r="A93">
        <v>8</v>
      </c>
      <c r="B93">
        <v>7</v>
      </c>
      <c r="C93" s="2">
        <v>0</v>
      </c>
      <c r="D93" s="2">
        <v>7</v>
      </c>
      <c r="E93" s="2">
        <v>0</v>
      </c>
      <c r="F93" s="3">
        <v>5</v>
      </c>
      <c r="G93" s="3">
        <v>4</v>
      </c>
      <c r="H93" s="3">
        <v>8</v>
      </c>
      <c r="I93" s="3">
        <v>11</v>
      </c>
      <c r="J93" s="3">
        <v>0</v>
      </c>
    </row>
    <row r="94" spans="1:11" x14ac:dyDescent="0.2">
      <c r="A94">
        <v>8</v>
      </c>
      <c r="B94">
        <v>8</v>
      </c>
      <c r="C94" s="2">
        <v>1</v>
      </c>
      <c r="D94" s="2">
        <v>6</v>
      </c>
      <c r="E94" s="2">
        <v>2</v>
      </c>
      <c r="F94" s="3">
        <v>10</v>
      </c>
      <c r="G94" s="3">
        <v>5</v>
      </c>
      <c r="H94" s="3">
        <v>1</v>
      </c>
      <c r="I94" s="3">
        <v>2</v>
      </c>
      <c r="J94" s="3">
        <v>2</v>
      </c>
    </row>
    <row r="95" spans="1:11" x14ac:dyDescent="0.2">
      <c r="A95">
        <v>8</v>
      </c>
      <c r="B95">
        <v>9</v>
      </c>
      <c r="C95" s="2">
        <v>0</v>
      </c>
      <c r="D95" s="2">
        <v>5</v>
      </c>
      <c r="E95" s="2">
        <v>0</v>
      </c>
      <c r="F95" s="3">
        <v>4</v>
      </c>
      <c r="G95" s="3">
        <v>1</v>
      </c>
      <c r="H95" s="3">
        <v>2</v>
      </c>
      <c r="I95" s="3">
        <v>5</v>
      </c>
      <c r="J95" s="3">
        <v>0</v>
      </c>
    </row>
    <row r="96" spans="1:11" x14ac:dyDescent="0.2">
      <c r="A96">
        <v>8</v>
      </c>
      <c r="B96">
        <v>10</v>
      </c>
      <c r="C96" s="2">
        <v>0</v>
      </c>
      <c r="D96" s="2">
        <v>8</v>
      </c>
      <c r="E96" s="2">
        <v>0</v>
      </c>
      <c r="F96" s="3">
        <v>3</v>
      </c>
      <c r="G96" s="3">
        <v>8</v>
      </c>
      <c r="H96" s="3">
        <v>1</v>
      </c>
      <c r="I96" s="3">
        <v>7</v>
      </c>
      <c r="J96" s="3">
        <v>0</v>
      </c>
    </row>
    <row r="97" spans="1:11" x14ac:dyDescent="0.2">
      <c r="A97">
        <v>8</v>
      </c>
      <c r="B97">
        <v>11</v>
      </c>
      <c r="C97" s="2">
        <v>0</v>
      </c>
      <c r="D97" s="2">
        <v>7</v>
      </c>
      <c r="E97" s="2">
        <v>0</v>
      </c>
      <c r="F97" s="3">
        <v>10</v>
      </c>
      <c r="G97" s="3">
        <v>12</v>
      </c>
      <c r="H97" s="3">
        <v>9</v>
      </c>
      <c r="I97" s="3">
        <v>7</v>
      </c>
      <c r="J97" s="3">
        <v>0</v>
      </c>
    </row>
    <row r="98" spans="1:11" ht="17" thickBot="1" x14ac:dyDescent="0.25">
      <c r="A98" s="1">
        <v>8</v>
      </c>
      <c r="B98" s="1">
        <v>12</v>
      </c>
      <c r="C98" s="7">
        <v>1</v>
      </c>
      <c r="D98" s="7">
        <v>6</v>
      </c>
      <c r="E98" s="7">
        <v>11</v>
      </c>
      <c r="F98" s="4">
        <v>12</v>
      </c>
      <c r="G98" s="4">
        <v>4</v>
      </c>
      <c r="H98" s="4">
        <v>11</v>
      </c>
      <c r="I98" s="4">
        <v>11</v>
      </c>
      <c r="J98" s="4">
        <v>9</v>
      </c>
    </row>
    <row r="99" spans="1:11" x14ac:dyDescent="0.2">
      <c r="A99">
        <v>9</v>
      </c>
      <c r="B99">
        <v>1</v>
      </c>
      <c r="C99" s="2">
        <v>1</v>
      </c>
      <c r="D99" s="2">
        <v>4</v>
      </c>
      <c r="E99" s="2">
        <v>5</v>
      </c>
      <c r="F99" s="3">
        <v>2</v>
      </c>
      <c r="G99" s="3">
        <v>9</v>
      </c>
      <c r="H99" s="3">
        <v>12</v>
      </c>
      <c r="I99" s="3">
        <v>5</v>
      </c>
      <c r="J99" s="3">
        <v>5</v>
      </c>
      <c r="K99">
        <f xml:space="preserve"> SUM(C99:C110)</f>
        <v>6</v>
      </c>
    </row>
    <row r="100" spans="1:11" x14ac:dyDescent="0.2">
      <c r="A100">
        <v>9</v>
      </c>
      <c r="B100">
        <v>2</v>
      </c>
      <c r="C100" s="2">
        <v>1</v>
      </c>
      <c r="D100" s="2">
        <v>2</v>
      </c>
      <c r="E100" s="2">
        <v>10</v>
      </c>
      <c r="F100" s="3">
        <v>5</v>
      </c>
      <c r="G100" s="3">
        <v>9</v>
      </c>
      <c r="H100" s="3">
        <v>10</v>
      </c>
      <c r="I100" s="3">
        <v>10</v>
      </c>
      <c r="J100" s="3">
        <v>7</v>
      </c>
    </row>
    <row r="101" spans="1:11" x14ac:dyDescent="0.2">
      <c r="A101">
        <v>9</v>
      </c>
      <c r="B101">
        <v>3</v>
      </c>
      <c r="C101" s="2">
        <v>0</v>
      </c>
      <c r="D101" s="2">
        <v>3</v>
      </c>
      <c r="E101" s="2">
        <v>0</v>
      </c>
      <c r="F101" s="3">
        <v>11</v>
      </c>
      <c r="G101" s="3">
        <v>2</v>
      </c>
      <c r="H101" s="3">
        <v>6</v>
      </c>
      <c r="I101" s="3">
        <v>9</v>
      </c>
      <c r="J101" s="3">
        <v>0</v>
      </c>
    </row>
    <row r="102" spans="1:11" x14ac:dyDescent="0.2">
      <c r="A102">
        <v>9</v>
      </c>
      <c r="B102">
        <v>4</v>
      </c>
      <c r="C102" s="2">
        <v>0</v>
      </c>
      <c r="D102" s="2">
        <v>1</v>
      </c>
      <c r="E102" s="2">
        <v>0</v>
      </c>
      <c r="F102" s="3">
        <v>1</v>
      </c>
      <c r="G102" s="3">
        <v>10</v>
      </c>
      <c r="H102" s="3">
        <v>5</v>
      </c>
      <c r="I102" s="3">
        <v>9</v>
      </c>
      <c r="J102" s="3">
        <v>0</v>
      </c>
    </row>
    <row r="103" spans="1:11" x14ac:dyDescent="0.2">
      <c r="A103">
        <v>9</v>
      </c>
      <c r="B103">
        <v>5</v>
      </c>
      <c r="C103" s="2">
        <v>0</v>
      </c>
      <c r="D103" s="2">
        <v>4</v>
      </c>
      <c r="E103" s="2">
        <v>0</v>
      </c>
      <c r="F103" s="3">
        <v>11</v>
      </c>
      <c r="G103" s="3">
        <v>3</v>
      </c>
      <c r="H103" s="3">
        <v>6</v>
      </c>
      <c r="I103" s="3">
        <v>8</v>
      </c>
      <c r="J103" s="3">
        <v>0</v>
      </c>
    </row>
    <row r="104" spans="1:11" x14ac:dyDescent="0.2">
      <c r="A104">
        <v>9</v>
      </c>
      <c r="B104">
        <v>6</v>
      </c>
      <c r="C104" s="2">
        <v>1</v>
      </c>
      <c r="D104" s="2">
        <v>2</v>
      </c>
      <c r="E104" s="2">
        <v>1</v>
      </c>
      <c r="F104" s="3">
        <v>8</v>
      </c>
      <c r="G104" s="3">
        <v>1</v>
      </c>
      <c r="H104" s="3">
        <v>1</v>
      </c>
      <c r="I104" s="3">
        <v>4</v>
      </c>
      <c r="J104" s="3">
        <v>3</v>
      </c>
    </row>
    <row r="105" spans="1:11" x14ac:dyDescent="0.2">
      <c r="A105">
        <v>9</v>
      </c>
      <c r="B105">
        <v>7</v>
      </c>
      <c r="C105" s="2">
        <v>0</v>
      </c>
      <c r="D105" s="2">
        <v>1</v>
      </c>
      <c r="E105" s="2">
        <v>0</v>
      </c>
      <c r="F105" s="3">
        <v>3</v>
      </c>
      <c r="G105" s="3">
        <v>2</v>
      </c>
      <c r="H105" s="3">
        <v>4</v>
      </c>
      <c r="I105" s="3">
        <v>6</v>
      </c>
      <c r="J105" s="3">
        <v>0</v>
      </c>
    </row>
    <row r="106" spans="1:11" x14ac:dyDescent="0.2">
      <c r="A106">
        <v>9</v>
      </c>
      <c r="B106">
        <v>8</v>
      </c>
      <c r="C106" s="2">
        <v>0</v>
      </c>
      <c r="D106" s="2">
        <v>3</v>
      </c>
      <c r="E106" s="2">
        <v>0</v>
      </c>
      <c r="F106" s="3">
        <v>1</v>
      </c>
      <c r="G106" s="3">
        <v>7</v>
      </c>
      <c r="H106" s="3">
        <v>3</v>
      </c>
      <c r="I106" s="3">
        <v>5</v>
      </c>
      <c r="J106" s="3">
        <v>0</v>
      </c>
    </row>
    <row r="107" spans="1:11" x14ac:dyDescent="0.2">
      <c r="A107">
        <v>9</v>
      </c>
      <c r="B107">
        <v>9</v>
      </c>
      <c r="C107" s="2">
        <v>1</v>
      </c>
      <c r="D107" s="2">
        <v>4</v>
      </c>
      <c r="E107" s="2">
        <v>7</v>
      </c>
      <c r="F107" s="3">
        <v>10</v>
      </c>
      <c r="G107" s="3">
        <v>1</v>
      </c>
      <c r="H107" s="3">
        <v>7</v>
      </c>
      <c r="I107" s="3">
        <v>7</v>
      </c>
      <c r="J107" s="3">
        <v>4</v>
      </c>
    </row>
    <row r="108" spans="1:11" x14ac:dyDescent="0.2">
      <c r="A108">
        <v>9</v>
      </c>
      <c r="B108">
        <v>10</v>
      </c>
      <c r="C108" s="2">
        <v>0</v>
      </c>
      <c r="D108" s="2">
        <v>2</v>
      </c>
      <c r="E108" s="2">
        <v>0</v>
      </c>
      <c r="F108" s="3">
        <v>2</v>
      </c>
      <c r="G108" s="3">
        <v>11</v>
      </c>
      <c r="H108" s="3">
        <v>6</v>
      </c>
      <c r="I108" s="3">
        <v>12</v>
      </c>
      <c r="J108" s="3">
        <v>0</v>
      </c>
    </row>
    <row r="109" spans="1:11" x14ac:dyDescent="0.2">
      <c r="A109">
        <v>9</v>
      </c>
      <c r="B109">
        <v>11</v>
      </c>
      <c r="C109" s="2">
        <v>1</v>
      </c>
      <c r="D109" s="2">
        <v>1</v>
      </c>
      <c r="E109" s="2">
        <v>11</v>
      </c>
      <c r="F109" s="3">
        <v>7</v>
      </c>
      <c r="G109" s="3">
        <v>11</v>
      </c>
      <c r="H109" s="3">
        <v>11</v>
      </c>
      <c r="I109" s="3">
        <v>12</v>
      </c>
      <c r="J109" s="3">
        <v>8</v>
      </c>
    </row>
    <row r="110" spans="1:11" ht="17" thickBot="1" x14ac:dyDescent="0.25">
      <c r="A110" s="1">
        <v>9</v>
      </c>
      <c r="B110" s="1">
        <v>12</v>
      </c>
      <c r="C110" s="7">
        <v>1</v>
      </c>
      <c r="D110" s="7">
        <v>3</v>
      </c>
      <c r="E110" s="7">
        <v>12</v>
      </c>
      <c r="F110" s="4">
        <v>10</v>
      </c>
      <c r="G110" s="4">
        <v>8</v>
      </c>
      <c r="H110" s="4">
        <v>4</v>
      </c>
      <c r="I110" s="4">
        <v>12</v>
      </c>
      <c r="J110" s="4">
        <v>12</v>
      </c>
    </row>
    <row r="111" spans="1:11" x14ac:dyDescent="0.2">
      <c r="A111">
        <v>10</v>
      </c>
      <c r="B111">
        <v>1</v>
      </c>
      <c r="C111" s="2">
        <v>0</v>
      </c>
      <c r="D111" s="2">
        <v>8</v>
      </c>
      <c r="E111" s="2">
        <v>0</v>
      </c>
      <c r="F111" s="3">
        <v>4</v>
      </c>
      <c r="G111" s="3">
        <v>2</v>
      </c>
      <c r="H111" s="3">
        <v>3</v>
      </c>
      <c r="I111" s="3">
        <v>12</v>
      </c>
      <c r="J111" s="3">
        <v>0</v>
      </c>
      <c r="K111">
        <f xml:space="preserve"> SUM(C111:C122)</f>
        <v>6</v>
      </c>
    </row>
    <row r="112" spans="1:11" x14ac:dyDescent="0.2">
      <c r="A112">
        <v>10</v>
      </c>
      <c r="B112">
        <v>2</v>
      </c>
      <c r="C112" s="2">
        <v>0</v>
      </c>
      <c r="D112" s="2">
        <v>6</v>
      </c>
      <c r="E112" s="2">
        <v>0</v>
      </c>
      <c r="F112" s="3">
        <v>7</v>
      </c>
      <c r="G112" s="3">
        <v>4</v>
      </c>
      <c r="H112" s="3">
        <v>3</v>
      </c>
      <c r="I112" s="3">
        <v>9</v>
      </c>
      <c r="J112" s="3">
        <v>0</v>
      </c>
    </row>
    <row r="113" spans="1:11" x14ac:dyDescent="0.2">
      <c r="A113">
        <v>10</v>
      </c>
      <c r="B113">
        <v>3</v>
      </c>
      <c r="C113" s="2">
        <v>1</v>
      </c>
      <c r="D113" s="2">
        <v>7</v>
      </c>
      <c r="E113" s="2">
        <v>6</v>
      </c>
      <c r="F113" s="3">
        <v>8</v>
      </c>
      <c r="G113" s="3">
        <v>6</v>
      </c>
      <c r="H113" s="3">
        <v>6</v>
      </c>
      <c r="I113" s="3">
        <v>12</v>
      </c>
      <c r="J113" s="3">
        <v>1</v>
      </c>
    </row>
    <row r="114" spans="1:11" x14ac:dyDescent="0.2">
      <c r="A114">
        <v>10</v>
      </c>
      <c r="B114">
        <v>4</v>
      </c>
      <c r="C114" s="2">
        <v>1</v>
      </c>
      <c r="D114" s="2">
        <v>5</v>
      </c>
      <c r="E114" s="2">
        <v>7</v>
      </c>
      <c r="F114" s="3">
        <v>11</v>
      </c>
      <c r="G114" s="3">
        <v>12</v>
      </c>
      <c r="H114" s="3">
        <v>7</v>
      </c>
      <c r="I114" s="3">
        <v>7</v>
      </c>
      <c r="J114" s="3">
        <v>8</v>
      </c>
    </row>
    <row r="115" spans="1:11" x14ac:dyDescent="0.2">
      <c r="A115">
        <v>10</v>
      </c>
      <c r="B115">
        <v>5</v>
      </c>
      <c r="C115" s="2">
        <v>0</v>
      </c>
      <c r="D115" s="2">
        <v>8</v>
      </c>
      <c r="E115" s="2">
        <v>0</v>
      </c>
      <c r="F115" s="3">
        <v>7</v>
      </c>
      <c r="G115" s="3">
        <v>8</v>
      </c>
      <c r="H115" s="3">
        <v>5</v>
      </c>
      <c r="I115" s="3">
        <v>6</v>
      </c>
      <c r="J115" s="3">
        <v>0</v>
      </c>
    </row>
    <row r="116" spans="1:11" x14ac:dyDescent="0.2">
      <c r="A116">
        <v>10</v>
      </c>
      <c r="B116">
        <v>6</v>
      </c>
      <c r="C116" s="2">
        <v>0</v>
      </c>
      <c r="D116" s="2">
        <v>6</v>
      </c>
      <c r="E116" s="2">
        <v>0</v>
      </c>
      <c r="F116" s="3">
        <v>2</v>
      </c>
      <c r="G116" s="3">
        <v>5</v>
      </c>
      <c r="H116" s="3">
        <v>1</v>
      </c>
      <c r="I116" s="3">
        <v>11</v>
      </c>
      <c r="J116" s="3">
        <v>0</v>
      </c>
    </row>
    <row r="117" spans="1:11" x14ac:dyDescent="0.2">
      <c r="A117">
        <v>10</v>
      </c>
      <c r="B117">
        <v>7</v>
      </c>
      <c r="C117" s="2">
        <v>1</v>
      </c>
      <c r="D117" s="2">
        <v>5</v>
      </c>
      <c r="E117" s="2">
        <v>2</v>
      </c>
      <c r="F117" s="3">
        <v>1</v>
      </c>
      <c r="G117" s="3">
        <v>2</v>
      </c>
      <c r="H117" s="3">
        <v>2</v>
      </c>
      <c r="I117" s="3">
        <v>10</v>
      </c>
      <c r="J117" s="3">
        <v>9</v>
      </c>
    </row>
    <row r="118" spans="1:11" x14ac:dyDescent="0.2">
      <c r="A118">
        <v>10</v>
      </c>
      <c r="B118">
        <v>8</v>
      </c>
      <c r="C118" s="2">
        <v>1</v>
      </c>
      <c r="D118" s="2">
        <v>7</v>
      </c>
      <c r="E118" s="2">
        <v>9</v>
      </c>
      <c r="F118" s="3">
        <v>7</v>
      </c>
      <c r="G118" s="3">
        <v>2</v>
      </c>
      <c r="H118" s="3">
        <v>10</v>
      </c>
      <c r="I118" s="3">
        <v>9</v>
      </c>
      <c r="J118" s="3">
        <v>9</v>
      </c>
    </row>
    <row r="119" spans="1:11" x14ac:dyDescent="0.2">
      <c r="A119">
        <v>10</v>
      </c>
      <c r="B119">
        <v>9</v>
      </c>
      <c r="C119" s="2">
        <v>0</v>
      </c>
      <c r="D119" s="2">
        <v>8</v>
      </c>
      <c r="E119" s="2">
        <v>0</v>
      </c>
      <c r="F119" s="3">
        <v>1</v>
      </c>
      <c r="G119" s="3">
        <v>11</v>
      </c>
      <c r="H119" s="3">
        <v>10</v>
      </c>
      <c r="I119" s="3">
        <v>9</v>
      </c>
      <c r="J119" s="3">
        <v>0</v>
      </c>
    </row>
    <row r="120" spans="1:11" x14ac:dyDescent="0.2">
      <c r="A120">
        <v>10</v>
      </c>
      <c r="B120">
        <v>10</v>
      </c>
      <c r="C120" s="2">
        <v>1</v>
      </c>
      <c r="D120" s="2">
        <v>6</v>
      </c>
      <c r="E120" s="2">
        <v>10</v>
      </c>
      <c r="F120" s="3">
        <v>8</v>
      </c>
      <c r="G120" s="3">
        <v>6</v>
      </c>
      <c r="H120" s="3">
        <v>12</v>
      </c>
      <c r="I120" s="3">
        <v>10</v>
      </c>
      <c r="J120" s="3">
        <v>10</v>
      </c>
    </row>
    <row r="121" spans="1:11" x14ac:dyDescent="0.2">
      <c r="A121">
        <v>10</v>
      </c>
      <c r="B121">
        <v>11</v>
      </c>
      <c r="C121" s="2">
        <v>1</v>
      </c>
      <c r="D121" s="2">
        <v>5</v>
      </c>
      <c r="E121" s="2">
        <v>6</v>
      </c>
      <c r="F121" s="3">
        <v>4</v>
      </c>
      <c r="G121" s="3">
        <v>3</v>
      </c>
      <c r="H121" s="3">
        <v>6</v>
      </c>
      <c r="I121" s="3">
        <v>6</v>
      </c>
      <c r="J121" s="3">
        <v>5</v>
      </c>
    </row>
    <row r="122" spans="1:11" ht="17" thickBot="1" x14ac:dyDescent="0.25">
      <c r="A122" s="1">
        <v>10</v>
      </c>
      <c r="B122" s="1">
        <v>12</v>
      </c>
      <c r="C122" s="7">
        <v>0</v>
      </c>
      <c r="D122" s="7">
        <v>7</v>
      </c>
      <c r="E122" s="7">
        <v>0</v>
      </c>
      <c r="F122" s="4">
        <v>3</v>
      </c>
      <c r="G122" s="4">
        <v>5</v>
      </c>
      <c r="H122" s="4">
        <v>4</v>
      </c>
      <c r="I122" s="4">
        <v>11</v>
      </c>
      <c r="J122" s="4">
        <v>0</v>
      </c>
    </row>
    <row r="123" spans="1:11" x14ac:dyDescent="0.2">
      <c r="A123">
        <v>11</v>
      </c>
      <c r="B123">
        <v>1</v>
      </c>
      <c r="C123" s="2">
        <v>1</v>
      </c>
      <c r="D123" s="2">
        <v>2</v>
      </c>
      <c r="E123" s="2">
        <v>12</v>
      </c>
      <c r="F123" s="3">
        <v>8</v>
      </c>
      <c r="G123" s="3">
        <v>11</v>
      </c>
      <c r="H123" s="3">
        <v>3</v>
      </c>
      <c r="I123" s="3">
        <v>12</v>
      </c>
      <c r="J123" s="3">
        <v>12</v>
      </c>
      <c r="K123">
        <f xml:space="preserve"> SUM(C123:C134)</f>
        <v>6</v>
      </c>
    </row>
    <row r="124" spans="1:11" x14ac:dyDescent="0.2">
      <c r="A124">
        <v>11</v>
      </c>
      <c r="B124">
        <v>2</v>
      </c>
      <c r="C124" s="2">
        <v>1</v>
      </c>
      <c r="D124" s="2">
        <v>3</v>
      </c>
      <c r="E124" s="2">
        <v>11</v>
      </c>
      <c r="F124" s="3">
        <v>1</v>
      </c>
      <c r="G124" s="3">
        <v>2</v>
      </c>
      <c r="H124" s="3">
        <v>7</v>
      </c>
      <c r="I124" s="3">
        <v>11</v>
      </c>
      <c r="J124" s="3">
        <v>11</v>
      </c>
    </row>
    <row r="125" spans="1:11" x14ac:dyDescent="0.2">
      <c r="A125">
        <v>11</v>
      </c>
      <c r="B125">
        <v>3</v>
      </c>
      <c r="C125" s="2">
        <v>1</v>
      </c>
      <c r="D125" s="2">
        <v>1</v>
      </c>
      <c r="E125" s="2">
        <v>2</v>
      </c>
      <c r="F125" s="3">
        <v>11</v>
      </c>
      <c r="G125" s="3">
        <v>12</v>
      </c>
      <c r="H125" s="3">
        <v>2</v>
      </c>
      <c r="I125" s="3">
        <v>2</v>
      </c>
      <c r="J125" s="3">
        <v>4</v>
      </c>
    </row>
    <row r="126" spans="1:11" x14ac:dyDescent="0.2">
      <c r="A126">
        <v>11</v>
      </c>
      <c r="B126">
        <v>4</v>
      </c>
      <c r="C126" s="2">
        <v>1</v>
      </c>
      <c r="D126" s="2">
        <v>4</v>
      </c>
      <c r="E126" s="2">
        <v>12</v>
      </c>
      <c r="F126" s="3">
        <v>7</v>
      </c>
      <c r="G126" s="3">
        <v>12</v>
      </c>
      <c r="H126" s="3">
        <v>12</v>
      </c>
      <c r="I126" s="3">
        <v>8</v>
      </c>
      <c r="J126" s="3">
        <v>9</v>
      </c>
    </row>
    <row r="127" spans="1:11" x14ac:dyDescent="0.2">
      <c r="A127">
        <v>11</v>
      </c>
      <c r="B127">
        <v>5</v>
      </c>
      <c r="C127" s="2">
        <v>0</v>
      </c>
      <c r="D127" s="2">
        <v>1</v>
      </c>
      <c r="E127" s="2">
        <v>0</v>
      </c>
      <c r="F127" s="3">
        <v>7</v>
      </c>
      <c r="G127" s="3">
        <v>8</v>
      </c>
      <c r="H127" s="3">
        <v>10</v>
      </c>
      <c r="I127" s="3">
        <v>9</v>
      </c>
      <c r="J127" s="3">
        <v>0</v>
      </c>
    </row>
    <row r="128" spans="1:11" x14ac:dyDescent="0.2">
      <c r="A128">
        <v>11</v>
      </c>
      <c r="B128">
        <v>6</v>
      </c>
      <c r="C128" s="2">
        <v>0</v>
      </c>
      <c r="D128" s="2">
        <v>3</v>
      </c>
      <c r="E128" s="2">
        <v>0</v>
      </c>
      <c r="F128" s="3">
        <v>3</v>
      </c>
      <c r="G128" s="3">
        <v>10</v>
      </c>
      <c r="H128" s="3">
        <v>9</v>
      </c>
      <c r="I128" s="3">
        <v>4</v>
      </c>
      <c r="J128" s="3">
        <v>0</v>
      </c>
    </row>
    <row r="129" spans="1:11" x14ac:dyDescent="0.2">
      <c r="A129">
        <v>11</v>
      </c>
      <c r="B129">
        <v>7</v>
      </c>
      <c r="C129" s="2">
        <v>1</v>
      </c>
      <c r="D129" s="2">
        <v>2</v>
      </c>
      <c r="E129" s="2">
        <v>4</v>
      </c>
      <c r="F129" s="3">
        <v>9</v>
      </c>
      <c r="G129" s="3">
        <v>4</v>
      </c>
      <c r="H129" s="3">
        <v>4</v>
      </c>
      <c r="I129" s="3">
        <v>5</v>
      </c>
      <c r="J129" s="3">
        <v>7</v>
      </c>
    </row>
    <row r="130" spans="1:11" x14ac:dyDescent="0.2">
      <c r="A130">
        <v>11</v>
      </c>
      <c r="B130">
        <v>8</v>
      </c>
      <c r="C130" s="2">
        <v>1</v>
      </c>
      <c r="D130" s="2">
        <v>4</v>
      </c>
      <c r="E130" s="2">
        <v>1</v>
      </c>
      <c r="F130" s="3">
        <v>3</v>
      </c>
      <c r="G130" s="3">
        <v>5</v>
      </c>
      <c r="H130" s="3">
        <v>1</v>
      </c>
      <c r="I130" s="3">
        <v>1</v>
      </c>
      <c r="J130" s="3">
        <v>2</v>
      </c>
    </row>
    <row r="131" spans="1:11" x14ac:dyDescent="0.2">
      <c r="A131">
        <v>11</v>
      </c>
      <c r="B131">
        <v>9</v>
      </c>
      <c r="C131" s="2">
        <v>0</v>
      </c>
      <c r="D131" s="2">
        <v>2</v>
      </c>
      <c r="E131" s="2">
        <v>0</v>
      </c>
      <c r="F131" s="3">
        <v>6</v>
      </c>
      <c r="G131" s="3">
        <v>10</v>
      </c>
      <c r="H131" s="3">
        <v>2</v>
      </c>
      <c r="I131" s="3">
        <v>1</v>
      </c>
      <c r="J131" s="3">
        <v>0</v>
      </c>
    </row>
    <row r="132" spans="1:11" x14ac:dyDescent="0.2">
      <c r="A132">
        <v>11</v>
      </c>
      <c r="B132">
        <v>10</v>
      </c>
      <c r="C132" s="2">
        <v>0</v>
      </c>
      <c r="D132" s="2">
        <v>3</v>
      </c>
      <c r="E132" s="2">
        <v>0</v>
      </c>
      <c r="F132" s="3">
        <v>12</v>
      </c>
      <c r="G132" s="3">
        <v>6</v>
      </c>
      <c r="H132" s="3">
        <v>8</v>
      </c>
      <c r="I132" s="3">
        <v>5</v>
      </c>
      <c r="J132" s="3">
        <v>0</v>
      </c>
    </row>
    <row r="133" spans="1:11" x14ac:dyDescent="0.2">
      <c r="A133">
        <v>11</v>
      </c>
      <c r="B133">
        <v>11</v>
      </c>
      <c r="C133" s="2">
        <v>0</v>
      </c>
      <c r="D133" s="2">
        <v>1</v>
      </c>
      <c r="E133" s="2">
        <v>0</v>
      </c>
      <c r="F133" s="3">
        <v>3</v>
      </c>
      <c r="G133" s="3">
        <v>1</v>
      </c>
      <c r="H133" s="3">
        <v>5</v>
      </c>
      <c r="I133" s="3">
        <v>6</v>
      </c>
      <c r="J133" s="3">
        <v>0</v>
      </c>
    </row>
    <row r="134" spans="1:11" ht="17" thickBot="1" x14ac:dyDescent="0.25">
      <c r="A134" s="1">
        <v>11</v>
      </c>
      <c r="B134" s="1">
        <v>12</v>
      </c>
      <c r="C134" s="7">
        <v>0</v>
      </c>
      <c r="D134" s="7">
        <v>4</v>
      </c>
      <c r="E134" s="7">
        <v>0</v>
      </c>
      <c r="F134" s="4">
        <v>4</v>
      </c>
      <c r="G134" s="4">
        <v>10</v>
      </c>
      <c r="H134" s="4">
        <v>11</v>
      </c>
      <c r="I134" s="4">
        <v>6</v>
      </c>
      <c r="J134" s="4">
        <v>0</v>
      </c>
    </row>
    <row r="135" spans="1:11" x14ac:dyDescent="0.2">
      <c r="A135">
        <v>12</v>
      </c>
      <c r="B135">
        <v>1</v>
      </c>
      <c r="C135" s="2">
        <v>1</v>
      </c>
      <c r="D135" s="2">
        <v>8</v>
      </c>
      <c r="E135" s="2">
        <v>9</v>
      </c>
      <c r="F135" s="3">
        <v>11</v>
      </c>
      <c r="G135" s="3">
        <v>9</v>
      </c>
      <c r="H135" s="3">
        <v>9</v>
      </c>
      <c r="I135" s="3">
        <v>12</v>
      </c>
      <c r="J135" s="3">
        <v>1</v>
      </c>
      <c r="K135">
        <f xml:space="preserve"> SUM(C135:C146)</f>
        <v>6</v>
      </c>
    </row>
    <row r="136" spans="1:11" x14ac:dyDescent="0.2">
      <c r="A136">
        <v>12</v>
      </c>
      <c r="B136">
        <v>2</v>
      </c>
      <c r="C136" s="2">
        <v>0</v>
      </c>
      <c r="D136" s="2">
        <v>5</v>
      </c>
      <c r="E136" s="2">
        <v>0</v>
      </c>
      <c r="F136" s="3">
        <v>3</v>
      </c>
      <c r="G136" s="3">
        <v>5</v>
      </c>
      <c r="H136" s="3">
        <v>2</v>
      </c>
      <c r="I136" s="3">
        <v>6</v>
      </c>
      <c r="J136" s="3">
        <v>0</v>
      </c>
    </row>
    <row r="137" spans="1:11" x14ac:dyDescent="0.2">
      <c r="A137">
        <v>12</v>
      </c>
      <c r="B137">
        <v>3</v>
      </c>
      <c r="C137" s="2">
        <v>1</v>
      </c>
      <c r="D137" s="2">
        <v>6</v>
      </c>
      <c r="E137" s="2">
        <v>4</v>
      </c>
      <c r="F137" s="3">
        <v>1</v>
      </c>
      <c r="G137" s="3">
        <v>5</v>
      </c>
      <c r="H137" s="3">
        <v>11</v>
      </c>
      <c r="I137" s="3">
        <v>4</v>
      </c>
      <c r="J137" s="3">
        <v>4</v>
      </c>
    </row>
    <row r="138" spans="1:11" x14ac:dyDescent="0.2">
      <c r="A138">
        <v>12</v>
      </c>
      <c r="B138">
        <v>4</v>
      </c>
      <c r="C138" s="2">
        <v>0</v>
      </c>
      <c r="D138" s="2">
        <v>7</v>
      </c>
      <c r="E138" s="2">
        <v>0</v>
      </c>
      <c r="F138" s="3">
        <v>9</v>
      </c>
      <c r="G138" s="3">
        <v>12</v>
      </c>
      <c r="H138" s="3">
        <v>10</v>
      </c>
      <c r="I138" s="3">
        <v>4</v>
      </c>
      <c r="J138" s="3">
        <v>0</v>
      </c>
    </row>
    <row r="139" spans="1:11" x14ac:dyDescent="0.2">
      <c r="A139">
        <v>12</v>
      </c>
      <c r="B139">
        <v>5</v>
      </c>
      <c r="C139" s="2">
        <v>0</v>
      </c>
      <c r="D139" s="2">
        <v>6</v>
      </c>
      <c r="E139" s="2">
        <v>0</v>
      </c>
      <c r="F139" s="3">
        <v>3</v>
      </c>
      <c r="G139" s="3">
        <v>9</v>
      </c>
      <c r="H139" s="3">
        <v>12</v>
      </c>
      <c r="I139" s="3">
        <v>8</v>
      </c>
      <c r="J139" s="3">
        <v>0</v>
      </c>
    </row>
    <row r="140" spans="1:11" x14ac:dyDescent="0.2">
      <c r="A140">
        <v>12</v>
      </c>
      <c r="B140">
        <v>6</v>
      </c>
      <c r="C140" s="2">
        <v>0</v>
      </c>
      <c r="D140" s="2">
        <v>8</v>
      </c>
      <c r="E140" s="2">
        <v>0</v>
      </c>
      <c r="F140" s="3">
        <v>10</v>
      </c>
      <c r="G140" s="3">
        <v>7</v>
      </c>
      <c r="H140" s="3">
        <v>2</v>
      </c>
      <c r="I140" s="3">
        <v>8</v>
      </c>
      <c r="J140" s="3">
        <v>0</v>
      </c>
    </row>
    <row r="141" spans="1:11" x14ac:dyDescent="0.2">
      <c r="A141">
        <v>12</v>
      </c>
      <c r="B141">
        <v>7</v>
      </c>
      <c r="C141" s="2">
        <v>1</v>
      </c>
      <c r="D141" s="2">
        <v>7</v>
      </c>
      <c r="E141" s="2">
        <v>5</v>
      </c>
      <c r="F141" s="3">
        <v>2</v>
      </c>
      <c r="G141" s="3">
        <v>5</v>
      </c>
      <c r="H141" s="3">
        <v>5</v>
      </c>
      <c r="I141" s="3">
        <v>3</v>
      </c>
      <c r="J141" s="3">
        <v>8</v>
      </c>
    </row>
    <row r="142" spans="1:11" x14ac:dyDescent="0.2">
      <c r="A142">
        <v>12</v>
      </c>
      <c r="B142">
        <v>8</v>
      </c>
      <c r="C142" s="2">
        <v>0</v>
      </c>
      <c r="D142" s="2">
        <v>5</v>
      </c>
      <c r="E142" s="2">
        <v>0</v>
      </c>
      <c r="F142" s="3">
        <v>7</v>
      </c>
      <c r="G142" s="3">
        <v>9</v>
      </c>
      <c r="H142" s="3">
        <v>11</v>
      </c>
      <c r="I142" s="3">
        <v>12</v>
      </c>
      <c r="J142" s="3">
        <v>0</v>
      </c>
    </row>
    <row r="143" spans="1:11" x14ac:dyDescent="0.2">
      <c r="A143">
        <v>12</v>
      </c>
      <c r="B143">
        <v>9</v>
      </c>
      <c r="C143" s="2">
        <v>0</v>
      </c>
      <c r="D143" s="2">
        <v>6</v>
      </c>
      <c r="E143" s="2">
        <v>0</v>
      </c>
      <c r="F143" s="3">
        <v>2</v>
      </c>
      <c r="G143" s="3">
        <v>10</v>
      </c>
      <c r="H143" s="3">
        <v>6</v>
      </c>
      <c r="I143" s="3">
        <v>7</v>
      </c>
      <c r="J143" s="3">
        <v>0</v>
      </c>
    </row>
    <row r="144" spans="1:11" x14ac:dyDescent="0.2">
      <c r="A144">
        <v>12</v>
      </c>
      <c r="B144">
        <v>10</v>
      </c>
      <c r="C144" s="2">
        <v>1</v>
      </c>
      <c r="D144" s="2">
        <v>5</v>
      </c>
      <c r="E144" s="2">
        <v>8</v>
      </c>
      <c r="F144" s="3">
        <v>10</v>
      </c>
      <c r="G144" s="3">
        <v>1</v>
      </c>
      <c r="H144" s="3">
        <v>8</v>
      </c>
      <c r="I144" s="3">
        <v>8</v>
      </c>
      <c r="J144" s="3">
        <v>4</v>
      </c>
    </row>
    <row r="145" spans="1:10" x14ac:dyDescent="0.2">
      <c r="A145">
        <v>12</v>
      </c>
      <c r="B145">
        <v>11</v>
      </c>
      <c r="C145" s="2">
        <v>1</v>
      </c>
      <c r="D145" s="2">
        <v>8</v>
      </c>
      <c r="E145" s="2">
        <v>4</v>
      </c>
      <c r="F145" s="3">
        <v>6</v>
      </c>
      <c r="G145" s="3">
        <v>5</v>
      </c>
      <c r="H145" s="3">
        <v>3</v>
      </c>
      <c r="I145" s="3">
        <v>4</v>
      </c>
      <c r="J145" s="3">
        <v>4</v>
      </c>
    </row>
    <row r="146" spans="1:10" x14ac:dyDescent="0.2">
      <c r="A146">
        <v>12</v>
      </c>
      <c r="B146">
        <v>12</v>
      </c>
      <c r="C146" s="2">
        <v>1</v>
      </c>
      <c r="D146" s="2">
        <v>7</v>
      </c>
      <c r="E146" s="2">
        <v>1</v>
      </c>
      <c r="F146" s="3">
        <v>1</v>
      </c>
      <c r="G146" s="3">
        <v>6</v>
      </c>
      <c r="H146" s="3">
        <v>11</v>
      </c>
      <c r="I146" s="3">
        <v>11</v>
      </c>
      <c r="J146" s="3">
        <v>7</v>
      </c>
    </row>
    <row r="147" spans="1:10" x14ac:dyDescent="0.2">
      <c r="C147" s="2"/>
      <c r="D147" s="2"/>
      <c r="E147" s="2"/>
    </row>
    <row r="148" spans="1:10" x14ac:dyDescent="0.2">
      <c r="C148" s="2"/>
      <c r="D148" s="2"/>
      <c r="E14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2022-07-27T11:16:27Z</dcterms:created>
  <dcterms:modified xsi:type="dcterms:W3CDTF">2022-07-28T09:16:30Z</dcterms:modified>
</cp:coreProperties>
</file>