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 SUT\Results\"/>
    </mc:Choice>
  </mc:AlternateContent>
  <xr:revisionPtr revIDLastSave="0" documentId="8_{79A03F0F-16B5-4922-8919-0423D5B4E058}" xr6:coauthVersionLast="47" xr6:coauthVersionMax="47" xr10:uidLastSave="{00000000-0000-0000-0000-000000000000}"/>
  <bookViews>
    <workbookView xWindow="-120" yWindow="-120" windowWidth="29040" windowHeight="15840" xr2:uid="{420BDB95-4CD3-4368-9FC8-12E586AAD1B4}"/>
  </bookViews>
  <sheets>
    <sheet name="y" sheetId="1" r:id="rId1"/>
    <sheet name="P" sheetId="2" r:id="rId2"/>
    <sheet name="DEN" sheetId="6" r:id="rId3"/>
    <sheet name="CL" sheetId="3" r:id="rId4"/>
    <sheet name="FER" sheetId="4" r:id="rId5"/>
    <sheet name="LIT" sheetId="5" r:id="rId6"/>
    <sheet name="PRO" sheetId="7" r:id="rId7"/>
    <sheet name="SSC" sheetId="9" r:id="rId8"/>
    <sheet name="M_DEN" sheetId="11" r:id="rId9"/>
    <sheet name="M_ROSS" sheetId="13" r:id="rId10"/>
    <sheet name="M_DIF" sheetId="12" r:id="rId11"/>
    <sheet name="M_CHDG" sheetId="14" r:id="rId12"/>
  </sheets>
  <externalReferences>
    <externalReference r:id="rId1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9" i="1" l="1"/>
  <c r="X100" i="1" s="1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V5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4" i="1"/>
  <c r="V3" i="1"/>
  <c r="V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62" i="6"/>
  <c r="V61" i="6"/>
  <c r="V60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V4" i="6"/>
  <c r="V3" i="6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3" i="5" s="1" a="1"/>
  <c r="V63" i="5" s="1"/>
  <c r="V6" i="5"/>
  <c r="V5" i="5"/>
  <c r="V4" i="5"/>
  <c r="V3" i="5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3" i="7" s="1" a="1"/>
  <c r="V63" i="7" s="1"/>
  <c r="V6" i="7"/>
  <c r="V5" i="7"/>
  <c r="V4" i="7"/>
  <c r="V3" i="7"/>
  <c r="V62" i="9"/>
  <c r="V61" i="9"/>
  <c r="V60" i="9"/>
  <c r="V59" i="9"/>
  <c r="V58" i="9"/>
  <c r="V57" i="9"/>
  <c r="V56" i="9"/>
  <c r="V55" i="9"/>
  <c r="V54" i="9"/>
  <c r="V53" i="9"/>
  <c r="V52" i="9"/>
  <c r="V51" i="9"/>
  <c r="V50" i="9"/>
  <c r="V49" i="9"/>
  <c r="V48" i="9"/>
  <c r="V47" i="9"/>
  <c r="V46" i="9"/>
  <c r="V45" i="9"/>
  <c r="V44" i="9"/>
  <c r="V43" i="9"/>
  <c r="V42" i="9"/>
  <c r="V41" i="9"/>
  <c r="V40" i="9"/>
  <c r="V39" i="9"/>
  <c r="V38" i="9"/>
  <c r="V37" i="9"/>
  <c r="V36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V10" i="9"/>
  <c r="V9" i="9"/>
  <c r="V8" i="9"/>
  <c r="V7" i="9"/>
  <c r="V63" i="9" s="1" a="1"/>
  <c r="V63" i="9" s="1"/>
  <c r="V6" i="9"/>
  <c r="V5" i="9"/>
  <c r="V4" i="9"/>
  <c r="V3" i="9"/>
  <c r="V62" i="11"/>
  <c r="V61" i="11"/>
  <c r="V60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62" i="13"/>
  <c r="V61" i="13"/>
  <c r="V60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V7" i="12"/>
  <c r="V6" i="12"/>
  <c r="V5" i="12"/>
  <c r="V4" i="12"/>
  <c r="V3" i="12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2" l="1" a="1"/>
  <c r="V63" i="12" s="1"/>
  <c r="V64" i="2" a="1"/>
  <c r="V64" i="2" s="1"/>
  <c r="V59" i="6" a="1"/>
  <c r="V59" i="6" s="1"/>
  <c r="V59" i="13" a="1"/>
  <c r="V59" i="13" s="1"/>
  <c r="V63" i="3" a="1"/>
  <c r="V63" i="3" s="1"/>
  <c r="V59" i="11" a="1"/>
  <c r="V59" i="11" s="1"/>
  <c r="V63" i="4" a="1"/>
  <c r="V63" i="4" s="1"/>
  <c r="V63" i="14" a="1"/>
  <c r="V63" i="14" s="1"/>
  <c r="C86" i="1"/>
  <c r="X99" i="1"/>
  <c r="Y99" i="1" s="1"/>
  <c r="X98" i="1"/>
  <c r="Y98" i="1" s="1"/>
  <c r="V63" i="1" a="1"/>
  <c r="V63" i="1" s="1"/>
  <c r="AR90" i="1"/>
  <c r="AR89" i="1"/>
  <c r="AR88" i="1"/>
  <c r="AR87" i="1"/>
  <c r="AR86" i="1"/>
  <c r="AR85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T78" i="1"/>
  <c r="S78" i="1"/>
  <c r="R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B106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W59" i="14"/>
  <c r="X59" i="14"/>
  <c r="Y59" i="14"/>
  <c r="Z59" i="14"/>
  <c r="AA59" i="14"/>
  <c r="AB59" i="14"/>
  <c r="AC59" i="14"/>
  <c r="AD59" i="14"/>
  <c r="AE59" i="14"/>
  <c r="AF59" i="14"/>
  <c r="AG59" i="14"/>
  <c r="AH59" i="14"/>
  <c r="AI59" i="14"/>
  <c r="AJ59" i="14"/>
  <c r="AK59" i="14"/>
  <c r="AL59" i="14"/>
  <c r="AM59" i="14"/>
  <c r="AN59" i="14"/>
  <c r="AO59" i="14"/>
  <c r="W60" i="14"/>
  <c r="X60" i="14"/>
  <c r="Y60" i="14"/>
  <c r="Z60" i="14"/>
  <c r="AA60" i="14"/>
  <c r="AB60" i="14"/>
  <c r="AC60" i="14"/>
  <c r="AD60" i="14"/>
  <c r="AE60" i="14"/>
  <c r="AF60" i="14"/>
  <c r="AG60" i="14"/>
  <c r="AH60" i="14"/>
  <c r="AI60" i="14"/>
  <c r="AJ60" i="14"/>
  <c r="AK60" i="14"/>
  <c r="AL60" i="14"/>
  <c r="AM60" i="14"/>
  <c r="AN60" i="14"/>
  <c r="AO60" i="14"/>
  <c r="W61" i="14"/>
  <c r="X61" i="14"/>
  <c r="Y61" i="14"/>
  <c r="Z61" i="14"/>
  <c r="AA61" i="14"/>
  <c r="AB61" i="14"/>
  <c r="AC61" i="14"/>
  <c r="AD61" i="14"/>
  <c r="AE61" i="14"/>
  <c r="AF61" i="14"/>
  <c r="AG61" i="14"/>
  <c r="AH61" i="14"/>
  <c r="AI61" i="14"/>
  <c r="AJ61" i="14"/>
  <c r="AK61" i="14"/>
  <c r="AL61" i="14"/>
  <c r="AM61" i="14"/>
  <c r="AN61" i="14"/>
  <c r="AO61" i="14"/>
  <c r="W62" i="14"/>
  <c r="X62" i="14"/>
  <c r="Y62" i="14"/>
  <c r="Z62" i="14"/>
  <c r="AA62" i="14"/>
  <c r="AB62" i="14"/>
  <c r="AC62" i="14"/>
  <c r="AD62" i="14"/>
  <c r="AE62" i="14"/>
  <c r="AF62" i="14"/>
  <c r="AG62" i="14"/>
  <c r="AH62" i="14"/>
  <c r="AI62" i="14"/>
  <c r="AJ62" i="14"/>
  <c r="AK62" i="14"/>
  <c r="AL62" i="14"/>
  <c r="AM62" i="14"/>
  <c r="AN62" i="14"/>
  <c r="AO62" i="14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AO10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AO13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AO19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W44" i="14"/>
  <c r="X44" i="14"/>
  <c r="Y44" i="14"/>
  <c r="Z44" i="14"/>
  <c r="AA44" i="14"/>
  <c r="AB44" i="14"/>
  <c r="AC44" i="14"/>
  <c r="AD44" i="14"/>
  <c r="AE44" i="14"/>
  <c r="AF44" i="14"/>
  <c r="AG44" i="14"/>
  <c r="AH44" i="14"/>
  <c r="AI44" i="14"/>
  <c r="AJ44" i="14"/>
  <c r="AK44" i="14"/>
  <c r="AL44" i="14"/>
  <c r="AM44" i="14"/>
  <c r="AN44" i="14"/>
  <c r="AO44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W47" i="14"/>
  <c r="X47" i="14"/>
  <c r="Y47" i="14"/>
  <c r="Z47" i="14"/>
  <c r="AA47" i="14"/>
  <c r="AB47" i="14"/>
  <c r="AC47" i="14"/>
  <c r="AD47" i="14"/>
  <c r="AE47" i="14"/>
  <c r="AF47" i="14"/>
  <c r="AG47" i="14"/>
  <c r="AH47" i="14"/>
  <c r="AI47" i="14"/>
  <c r="AJ47" i="14"/>
  <c r="AK47" i="14"/>
  <c r="AL47" i="14"/>
  <c r="AM47" i="14"/>
  <c r="AN47" i="14"/>
  <c r="AO47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  <c r="AI48" i="14"/>
  <c r="AJ48" i="14"/>
  <c r="AK48" i="14"/>
  <c r="AL48" i="14"/>
  <c r="AM48" i="14"/>
  <c r="AN48" i="14"/>
  <c r="AO48" i="14"/>
  <c r="W49" i="14"/>
  <c r="X49" i="14"/>
  <c r="Y49" i="14"/>
  <c r="Z49" i="14"/>
  <c r="AA49" i="14"/>
  <c r="AB49" i="14"/>
  <c r="AC49" i="14"/>
  <c r="AD49" i="14"/>
  <c r="AE49" i="14"/>
  <c r="AF49" i="14"/>
  <c r="AG49" i="14"/>
  <c r="AH49" i="14"/>
  <c r="AI49" i="14"/>
  <c r="AJ49" i="14"/>
  <c r="AK49" i="14"/>
  <c r="AL49" i="14"/>
  <c r="AM49" i="14"/>
  <c r="AN49" i="14"/>
  <c r="AO49" i="14"/>
  <c r="W50" i="14"/>
  <c r="X50" i="14"/>
  <c r="Y50" i="14"/>
  <c r="Z50" i="14"/>
  <c r="AA50" i="14"/>
  <c r="AB50" i="14"/>
  <c r="AC50" i="14"/>
  <c r="AD50" i="14"/>
  <c r="AE50" i="14"/>
  <c r="AF50" i="14"/>
  <c r="AG50" i="14"/>
  <c r="AH50" i="14"/>
  <c r="AI50" i="14"/>
  <c r="AJ50" i="14"/>
  <c r="AK50" i="14"/>
  <c r="AL50" i="14"/>
  <c r="AM50" i="14"/>
  <c r="AN50" i="14"/>
  <c r="AO50" i="14"/>
  <c r="W51" i="14"/>
  <c r="X51" i="14"/>
  <c r="Y51" i="14"/>
  <c r="Z51" i="14"/>
  <c r="AA51" i="14"/>
  <c r="AB51" i="14"/>
  <c r="AC51" i="14"/>
  <c r="AD51" i="14"/>
  <c r="AE51" i="14"/>
  <c r="AF51" i="14"/>
  <c r="AG51" i="14"/>
  <c r="AH51" i="14"/>
  <c r="AI51" i="14"/>
  <c r="AJ51" i="14"/>
  <c r="AK51" i="14"/>
  <c r="AL51" i="14"/>
  <c r="AM51" i="14"/>
  <c r="AN51" i="14"/>
  <c r="AO51" i="14"/>
  <c r="W52" i="14"/>
  <c r="X52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AK52" i="14"/>
  <c r="AL52" i="14"/>
  <c r="AM52" i="14"/>
  <c r="AN52" i="14"/>
  <c r="AO52" i="14"/>
  <c r="W53" i="14"/>
  <c r="X53" i="14"/>
  <c r="Y53" i="14"/>
  <c r="Z53" i="14"/>
  <c r="AA53" i="14"/>
  <c r="AB53" i="14"/>
  <c r="AC53" i="14"/>
  <c r="AD53" i="14"/>
  <c r="AE53" i="14"/>
  <c r="AF53" i="14"/>
  <c r="AG53" i="14"/>
  <c r="AH53" i="14"/>
  <c r="AI53" i="14"/>
  <c r="AJ53" i="14"/>
  <c r="AK53" i="14"/>
  <c r="AL53" i="14"/>
  <c r="AM53" i="14"/>
  <c r="AN53" i="14"/>
  <c r="AO53" i="14"/>
  <c r="W54" i="14"/>
  <c r="X54" i="14"/>
  <c r="Y54" i="14"/>
  <c r="Z54" i="14"/>
  <c r="AA54" i="14"/>
  <c r="AB54" i="14"/>
  <c r="AC54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W55" i="14"/>
  <c r="X55" i="14"/>
  <c r="Y55" i="14"/>
  <c r="Z55" i="14"/>
  <c r="AA55" i="14"/>
  <c r="AB55" i="14"/>
  <c r="AC55" i="14"/>
  <c r="AD55" i="14"/>
  <c r="AE55" i="14"/>
  <c r="AF55" i="14"/>
  <c r="AG55" i="14"/>
  <c r="AH55" i="14"/>
  <c r="AI55" i="14"/>
  <c r="AJ55" i="14"/>
  <c r="AK55" i="14"/>
  <c r="AL55" i="14"/>
  <c r="AM55" i="14"/>
  <c r="AN55" i="14"/>
  <c r="AO55" i="14"/>
  <c r="W56" i="14"/>
  <c r="X56" i="14"/>
  <c r="Y56" i="14"/>
  <c r="Z56" i="14"/>
  <c r="AA56" i="14"/>
  <c r="AB56" i="14"/>
  <c r="AC56" i="14"/>
  <c r="AD56" i="14"/>
  <c r="AE56" i="14"/>
  <c r="AF56" i="14"/>
  <c r="AG56" i="14"/>
  <c r="AH56" i="14"/>
  <c r="AI56" i="14"/>
  <c r="AJ56" i="14"/>
  <c r="AK56" i="14"/>
  <c r="AL56" i="14"/>
  <c r="AM56" i="14"/>
  <c r="AN56" i="14"/>
  <c r="AO56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W58" i="14"/>
  <c r="X58" i="14"/>
  <c r="Y58" i="14"/>
  <c r="Z58" i="14"/>
  <c r="AA58" i="14"/>
  <c r="AB58" i="14"/>
  <c r="AC58" i="14"/>
  <c r="AD58" i="14"/>
  <c r="AE58" i="14"/>
  <c r="AF58" i="14"/>
  <c r="AG58" i="14"/>
  <c r="AH58" i="14"/>
  <c r="AI58" i="14"/>
  <c r="AJ58" i="14"/>
  <c r="AK58" i="14"/>
  <c r="AL58" i="14"/>
  <c r="AM58" i="14"/>
  <c r="AN58" i="14"/>
  <c r="AO58" i="14"/>
  <c r="B10" i="14"/>
  <c r="B14" i="14" s="1"/>
  <c r="B18" i="14" s="1"/>
  <c r="B22" i="14" s="1"/>
  <c r="B26" i="14" s="1"/>
  <c r="B30" i="14" s="1"/>
  <c r="B34" i="14" s="1"/>
  <c r="B38" i="14" s="1"/>
  <c r="B42" i="14" s="1"/>
  <c r="B46" i="14" s="1"/>
  <c r="B50" i="14" s="1"/>
  <c r="B54" i="14" s="1"/>
  <c r="B58" i="14" s="1"/>
  <c r="B62" i="14" s="1"/>
  <c r="A10" i="14"/>
  <c r="A14" i="14" s="1"/>
  <c r="A18" i="14" s="1"/>
  <c r="A22" i="14" s="1"/>
  <c r="A26" i="14" s="1"/>
  <c r="A30" i="14" s="1"/>
  <c r="A34" i="14" s="1"/>
  <c r="A38" i="14" s="1"/>
  <c r="A42" i="14" s="1"/>
  <c r="A46" i="14" s="1"/>
  <c r="A50" i="14" s="1"/>
  <c r="A54" i="14" s="1"/>
  <c r="A58" i="14" s="1"/>
  <c r="A62" i="14" s="1"/>
  <c r="B9" i="14"/>
  <c r="B13" i="14" s="1"/>
  <c r="B17" i="14" s="1"/>
  <c r="B21" i="14" s="1"/>
  <c r="B25" i="14" s="1"/>
  <c r="B29" i="14" s="1"/>
  <c r="B33" i="14" s="1"/>
  <c r="B37" i="14" s="1"/>
  <c r="B41" i="14" s="1"/>
  <c r="B45" i="14" s="1"/>
  <c r="B49" i="14" s="1"/>
  <c r="B53" i="14" s="1"/>
  <c r="B57" i="14" s="1"/>
  <c r="B61" i="14" s="1"/>
  <c r="A9" i="14"/>
  <c r="A13" i="14" s="1"/>
  <c r="A17" i="14" s="1"/>
  <c r="A21" i="14" s="1"/>
  <c r="A25" i="14" s="1"/>
  <c r="A29" i="14" s="1"/>
  <c r="A33" i="14" s="1"/>
  <c r="A37" i="14" s="1"/>
  <c r="A41" i="14" s="1"/>
  <c r="A45" i="14" s="1"/>
  <c r="A49" i="14" s="1"/>
  <c r="A53" i="14" s="1"/>
  <c r="A57" i="14" s="1"/>
  <c r="A61" i="14" s="1"/>
  <c r="B8" i="14"/>
  <c r="B12" i="14" s="1"/>
  <c r="B16" i="14" s="1"/>
  <c r="B20" i="14" s="1"/>
  <c r="B24" i="14" s="1"/>
  <c r="B28" i="14" s="1"/>
  <c r="B32" i="14" s="1"/>
  <c r="B36" i="14" s="1"/>
  <c r="B40" i="14" s="1"/>
  <c r="B44" i="14" s="1"/>
  <c r="B48" i="14" s="1"/>
  <c r="B52" i="14" s="1"/>
  <c r="B56" i="14" s="1"/>
  <c r="B60" i="14" s="1"/>
  <c r="A8" i="14"/>
  <c r="A12" i="14" s="1"/>
  <c r="A16" i="14" s="1"/>
  <c r="A20" i="14" s="1"/>
  <c r="A24" i="14" s="1"/>
  <c r="A28" i="14" s="1"/>
  <c r="A32" i="14" s="1"/>
  <c r="A36" i="14" s="1"/>
  <c r="A40" i="14" s="1"/>
  <c r="A44" i="14" s="1"/>
  <c r="A48" i="14" s="1"/>
  <c r="A52" i="14" s="1"/>
  <c r="A56" i="14" s="1"/>
  <c r="A60" i="14" s="1"/>
  <c r="B7" i="14"/>
  <c r="B11" i="14" s="1"/>
  <c r="B15" i="14" s="1"/>
  <c r="B19" i="14" s="1"/>
  <c r="B23" i="14" s="1"/>
  <c r="B27" i="14" s="1"/>
  <c r="B31" i="14" s="1"/>
  <c r="B35" i="14" s="1"/>
  <c r="B39" i="14" s="1"/>
  <c r="B43" i="14" s="1"/>
  <c r="B47" i="14" s="1"/>
  <c r="B51" i="14" s="1"/>
  <c r="B55" i="14" s="1"/>
  <c r="B59" i="14" s="1"/>
  <c r="A7" i="14"/>
  <c r="A11" i="14" s="1"/>
  <c r="A15" i="14" s="1"/>
  <c r="A19" i="14" s="1"/>
  <c r="A23" i="14" s="1"/>
  <c r="A27" i="14" s="1"/>
  <c r="A31" i="14" s="1"/>
  <c r="A35" i="14" s="1"/>
  <c r="A39" i="14" s="1"/>
  <c r="A43" i="14" s="1"/>
  <c r="A47" i="14" s="1"/>
  <c r="A51" i="14" s="1"/>
  <c r="A55" i="14" s="1"/>
  <c r="A59" i="14" s="1"/>
  <c r="B10" i="13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A10" i="13"/>
  <c r="A14" i="13" s="1"/>
  <c r="A18" i="13" s="1"/>
  <c r="A22" i="13" s="1"/>
  <c r="A26" i="13" s="1"/>
  <c r="A30" i="13" s="1"/>
  <c r="A34" i="13" s="1"/>
  <c r="A38" i="13" s="1"/>
  <c r="A42" i="13" s="1"/>
  <c r="A46" i="13" s="1"/>
  <c r="A50" i="13" s="1"/>
  <c r="A54" i="13" s="1"/>
  <c r="A58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A9" i="13"/>
  <c r="A13" i="13" s="1"/>
  <c r="A17" i="13" s="1"/>
  <c r="A21" i="13" s="1"/>
  <c r="A25" i="13" s="1"/>
  <c r="A29" i="13" s="1"/>
  <c r="A33" i="13" s="1"/>
  <c r="A37" i="13" s="1"/>
  <c r="A41" i="13" s="1"/>
  <c r="A45" i="13" s="1"/>
  <c r="A49" i="13" s="1"/>
  <c r="A53" i="13" s="1"/>
  <c r="A57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A8" i="13"/>
  <c r="A12" i="13" s="1"/>
  <c r="A16" i="13" s="1"/>
  <c r="A20" i="13" s="1"/>
  <c r="A24" i="13" s="1"/>
  <c r="A28" i="13" s="1"/>
  <c r="A32" i="13" s="1"/>
  <c r="A36" i="13" s="1"/>
  <c r="A40" i="13" s="1"/>
  <c r="A44" i="13" s="1"/>
  <c r="A48" i="13" s="1"/>
  <c r="A52" i="13" s="1"/>
  <c r="A56" i="13" s="1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A7" i="13"/>
  <c r="A11" i="13" s="1"/>
  <c r="A15" i="13" s="1"/>
  <c r="A19" i="13" s="1"/>
  <c r="A23" i="13" s="1"/>
  <c r="A27" i="13" s="1"/>
  <c r="A31" i="13" s="1"/>
  <c r="A35" i="13" s="1"/>
  <c r="A39" i="13" s="1"/>
  <c r="A43" i="13" s="1"/>
  <c r="A47" i="13" s="1"/>
  <c r="A51" i="13" s="1"/>
  <c r="A55" i="13" s="1"/>
  <c r="B10" i="12"/>
  <c r="B14" i="12" s="1"/>
  <c r="B18" i="12" s="1"/>
  <c r="B22" i="12" s="1"/>
  <c r="B26" i="12" s="1"/>
  <c r="B30" i="12" s="1"/>
  <c r="B34" i="12" s="1"/>
  <c r="B38" i="12" s="1"/>
  <c r="B42" i="12" s="1"/>
  <c r="B46" i="12" s="1"/>
  <c r="B50" i="12" s="1"/>
  <c r="B54" i="12" s="1"/>
  <c r="B58" i="12" s="1"/>
  <c r="B62" i="12" s="1"/>
  <c r="A10" i="12"/>
  <c r="A14" i="12" s="1"/>
  <c r="A18" i="12" s="1"/>
  <c r="A22" i="12" s="1"/>
  <c r="A26" i="12" s="1"/>
  <c r="A30" i="12" s="1"/>
  <c r="A34" i="12" s="1"/>
  <c r="A38" i="12" s="1"/>
  <c r="A42" i="12" s="1"/>
  <c r="A46" i="12" s="1"/>
  <c r="A50" i="12" s="1"/>
  <c r="A54" i="12" s="1"/>
  <c r="A58" i="12" s="1"/>
  <c r="A62" i="12" s="1"/>
  <c r="B9" i="12"/>
  <c r="B13" i="12" s="1"/>
  <c r="B17" i="12" s="1"/>
  <c r="B21" i="12" s="1"/>
  <c r="B25" i="12" s="1"/>
  <c r="B29" i="12" s="1"/>
  <c r="B33" i="12" s="1"/>
  <c r="B37" i="12" s="1"/>
  <c r="B41" i="12" s="1"/>
  <c r="B45" i="12" s="1"/>
  <c r="B49" i="12" s="1"/>
  <c r="B53" i="12" s="1"/>
  <c r="B57" i="12" s="1"/>
  <c r="B61" i="12" s="1"/>
  <c r="A9" i="12"/>
  <c r="A13" i="12" s="1"/>
  <c r="A17" i="12" s="1"/>
  <c r="A21" i="12" s="1"/>
  <c r="A25" i="12" s="1"/>
  <c r="A29" i="12" s="1"/>
  <c r="A33" i="12" s="1"/>
  <c r="A37" i="12" s="1"/>
  <c r="A41" i="12" s="1"/>
  <c r="A45" i="12" s="1"/>
  <c r="A49" i="12" s="1"/>
  <c r="A53" i="12" s="1"/>
  <c r="A57" i="12" s="1"/>
  <c r="A61" i="12" s="1"/>
  <c r="B8" i="12"/>
  <c r="B12" i="12" s="1"/>
  <c r="B16" i="12" s="1"/>
  <c r="B20" i="12" s="1"/>
  <c r="B24" i="12" s="1"/>
  <c r="B28" i="12" s="1"/>
  <c r="B32" i="12" s="1"/>
  <c r="B36" i="12" s="1"/>
  <c r="B40" i="12" s="1"/>
  <c r="B44" i="12" s="1"/>
  <c r="B48" i="12" s="1"/>
  <c r="B52" i="12" s="1"/>
  <c r="B56" i="12" s="1"/>
  <c r="B60" i="12" s="1"/>
  <c r="A8" i="12"/>
  <c r="A12" i="12" s="1"/>
  <c r="A16" i="12" s="1"/>
  <c r="A20" i="12" s="1"/>
  <c r="A24" i="12" s="1"/>
  <c r="A28" i="12" s="1"/>
  <c r="A32" i="12" s="1"/>
  <c r="A36" i="12" s="1"/>
  <c r="A40" i="12" s="1"/>
  <c r="A44" i="12" s="1"/>
  <c r="A48" i="12" s="1"/>
  <c r="A52" i="12" s="1"/>
  <c r="A56" i="12" s="1"/>
  <c r="A60" i="12" s="1"/>
  <c r="B7" i="12"/>
  <c r="B11" i="12" s="1"/>
  <c r="B15" i="12" s="1"/>
  <c r="B19" i="12" s="1"/>
  <c r="B23" i="12" s="1"/>
  <c r="B27" i="12" s="1"/>
  <c r="B31" i="12" s="1"/>
  <c r="B35" i="12" s="1"/>
  <c r="B39" i="12" s="1"/>
  <c r="B43" i="12" s="1"/>
  <c r="B47" i="12" s="1"/>
  <c r="B51" i="12" s="1"/>
  <c r="B55" i="12" s="1"/>
  <c r="B59" i="12" s="1"/>
  <c r="A7" i="12"/>
  <c r="A11" i="12" s="1"/>
  <c r="A15" i="12" s="1"/>
  <c r="A19" i="12" s="1"/>
  <c r="A23" i="12" s="1"/>
  <c r="A27" i="12" s="1"/>
  <c r="A31" i="12" s="1"/>
  <c r="A35" i="12" s="1"/>
  <c r="A39" i="12" s="1"/>
  <c r="A43" i="12" s="1"/>
  <c r="A47" i="12" s="1"/>
  <c r="A51" i="12" s="1"/>
  <c r="A55" i="12" s="1"/>
  <c r="A59" i="12" s="1"/>
  <c r="B10" i="11"/>
  <c r="B14" i="11" s="1"/>
  <c r="B18" i="11" s="1"/>
  <c r="B22" i="11" s="1"/>
  <c r="B26" i="11" s="1"/>
  <c r="B30" i="11" s="1"/>
  <c r="B34" i="11" s="1"/>
  <c r="B38" i="11" s="1"/>
  <c r="B42" i="11" s="1"/>
  <c r="B46" i="11" s="1"/>
  <c r="B50" i="11" s="1"/>
  <c r="B54" i="11" s="1"/>
  <c r="B58" i="11" s="1"/>
  <c r="A10" i="11"/>
  <c r="A14" i="11" s="1"/>
  <c r="A18" i="11" s="1"/>
  <c r="A22" i="11" s="1"/>
  <c r="A26" i="11" s="1"/>
  <c r="A30" i="11" s="1"/>
  <c r="A34" i="11" s="1"/>
  <c r="A38" i="11" s="1"/>
  <c r="A42" i="11" s="1"/>
  <c r="A46" i="11" s="1"/>
  <c r="A50" i="11" s="1"/>
  <c r="A54" i="11" s="1"/>
  <c r="A58" i="11" s="1"/>
  <c r="B9" i="11"/>
  <c r="B13" i="11" s="1"/>
  <c r="B17" i="11" s="1"/>
  <c r="B21" i="11" s="1"/>
  <c r="B25" i="11" s="1"/>
  <c r="B29" i="11" s="1"/>
  <c r="B33" i="11" s="1"/>
  <c r="B37" i="11" s="1"/>
  <c r="B41" i="11" s="1"/>
  <c r="B45" i="11" s="1"/>
  <c r="B49" i="11" s="1"/>
  <c r="B53" i="11" s="1"/>
  <c r="B57" i="11" s="1"/>
  <c r="A9" i="11"/>
  <c r="A13" i="11" s="1"/>
  <c r="A17" i="11" s="1"/>
  <c r="A21" i="11" s="1"/>
  <c r="A25" i="11" s="1"/>
  <c r="A29" i="11" s="1"/>
  <c r="A33" i="11" s="1"/>
  <c r="A37" i="11" s="1"/>
  <c r="A41" i="11" s="1"/>
  <c r="A45" i="11" s="1"/>
  <c r="A49" i="11" s="1"/>
  <c r="A53" i="11" s="1"/>
  <c r="A57" i="11" s="1"/>
  <c r="B8" i="11"/>
  <c r="B12" i="11" s="1"/>
  <c r="B16" i="11" s="1"/>
  <c r="B20" i="11" s="1"/>
  <c r="B24" i="11" s="1"/>
  <c r="B28" i="11" s="1"/>
  <c r="B32" i="11" s="1"/>
  <c r="B36" i="11" s="1"/>
  <c r="B40" i="11" s="1"/>
  <c r="B44" i="11" s="1"/>
  <c r="B48" i="11" s="1"/>
  <c r="B52" i="11" s="1"/>
  <c r="B56" i="11" s="1"/>
  <c r="A8" i="11"/>
  <c r="A12" i="11" s="1"/>
  <c r="A16" i="11" s="1"/>
  <c r="A20" i="11" s="1"/>
  <c r="A24" i="11" s="1"/>
  <c r="A28" i="11" s="1"/>
  <c r="A32" i="11" s="1"/>
  <c r="A36" i="11" s="1"/>
  <c r="A40" i="11" s="1"/>
  <c r="A44" i="11" s="1"/>
  <c r="A48" i="11" s="1"/>
  <c r="A52" i="11" s="1"/>
  <c r="A56" i="11" s="1"/>
  <c r="B7" i="11"/>
  <c r="B11" i="11" s="1"/>
  <c r="B15" i="11" s="1"/>
  <c r="B19" i="11" s="1"/>
  <c r="B23" i="11" s="1"/>
  <c r="B27" i="11" s="1"/>
  <c r="B31" i="11" s="1"/>
  <c r="B35" i="11" s="1"/>
  <c r="B39" i="11" s="1"/>
  <c r="B43" i="11" s="1"/>
  <c r="B47" i="11" s="1"/>
  <c r="B51" i="11" s="1"/>
  <c r="B55" i="11" s="1"/>
  <c r="A7" i="11"/>
  <c r="A11" i="11" s="1"/>
  <c r="A15" i="11" s="1"/>
  <c r="A19" i="11" s="1"/>
  <c r="A23" i="11" s="1"/>
  <c r="A27" i="11" s="1"/>
  <c r="A31" i="11" s="1"/>
  <c r="A35" i="11" s="1"/>
  <c r="A39" i="11" s="1"/>
  <c r="A43" i="11" s="1"/>
  <c r="A47" i="11" s="1"/>
  <c r="A51" i="11" s="1"/>
  <c r="A55" i="11" s="1"/>
  <c r="B10" i="9"/>
  <c r="B14" i="9" s="1"/>
  <c r="B18" i="9" s="1"/>
  <c r="B22" i="9" s="1"/>
  <c r="B26" i="9" s="1"/>
  <c r="B30" i="9" s="1"/>
  <c r="B34" i="9" s="1"/>
  <c r="B38" i="9" s="1"/>
  <c r="B42" i="9" s="1"/>
  <c r="B46" i="9" s="1"/>
  <c r="B50" i="9" s="1"/>
  <c r="B54" i="9" s="1"/>
  <c r="B58" i="9" s="1"/>
  <c r="B62" i="9" s="1"/>
  <c r="A10" i="9"/>
  <c r="A14" i="9" s="1"/>
  <c r="A18" i="9" s="1"/>
  <c r="A22" i="9" s="1"/>
  <c r="A26" i="9" s="1"/>
  <c r="A30" i="9" s="1"/>
  <c r="A34" i="9" s="1"/>
  <c r="A38" i="9" s="1"/>
  <c r="A42" i="9" s="1"/>
  <c r="A46" i="9" s="1"/>
  <c r="A50" i="9" s="1"/>
  <c r="A54" i="9" s="1"/>
  <c r="A58" i="9" s="1"/>
  <c r="A62" i="9" s="1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A9" i="9"/>
  <c r="A13" i="9" s="1"/>
  <c r="A17" i="9" s="1"/>
  <c r="A21" i="9" s="1"/>
  <c r="A25" i="9" s="1"/>
  <c r="A29" i="9" s="1"/>
  <c r="A33" i="9" s="1"/>
  <c r="A37" i="9" s="1"/>
  <c r="A41" i="9" s="1"/>
  <c r="A45" i="9" s="1"/>
  <c r="A49" i="9" s="1"/>
  <c r="A53" i="9" s="1"/>
  <c r="A57" i="9" s="1"/>
  <c r="A61" i="9" s="1"/>
  <c r="B8" i="9"/>
  <c r="B12" i="9" s="1"/>
  <c r="B16" i="9" s="1"/>
  <c r="B20" i="9" s="1"/>
  <c r="B24" i="9" s="1"/>
  <c r="B28" i="9" s="1"/>
  <c r="B32" i="9" s="1"/>
  <c r="B36" i="9" s="1"/>
  <c r="B40" i="9" s="1"/>
  <c r="B44" i="9" s="1"/>
  <c r="B48" i="9" s="1"/>
  <c r="B52" i="9" s="1"/>
  <c r="B56" i="9" s="1"/>
  <c r="B60" i="9" s="1"/>
  <c r="A8" i="9"/>
  <c r="A12" i="9" s="1"/>
  <c r="A16" i="9" s="1"/>
  <c r="A20" i="9" s="1"/>
  <c r="A24" i="9" s="1"/>
  <c r="A28" i="9" s="1"/>
  <c r="A32" i="9" s="1"/>
  <c r="A36" i="9" s="1"/>
  <c r="A40" i="9" s="1"/>
  <c r="A44" i="9" s="1"/>
  <c r="A48" i="9" s="1"/>
  <c r="A52" i="9" s="1"/>
  <c r="A56" i="9" s="1"/>
  <c r="A60" i="9" s="1"/>
  <c r="B7" i="9"/>
  <c r="B11" i="9" s="1"/>
  <c r="B15" i="9" s="1"/>
  <c r="B19" i="9" s="1"/>
  <c r="B23" i="9" s="1"/>
  <c r="B27" i="9" s="1"/>
  <c r="B31" i="9" s="1"/>
  <c r="B35" i="9" s="1"/>
  <c r="B39" i="9" s="1"/>
  <c r="B43" i="9" s="1"/>
  <c r="B47" i="9" s="1"/>
  <c r="B51" i="9" s="1"/>
  <c r="B55" i="9" s="1"/>
  <c r="B59" i="9" s="1"/>
  <c r="A7" i="9"/>
  <c r="A11" i="9" s="1"/>
  <c r="A15" i="9" s="1"/>
  <c r="A19" i="9" s="1"/>
  <c r="A23" i="9" s="1"/>
  <c r="A27" i="9" s="1"/>
  <c r="A31" i="9" s="1"/>
  <c r="A35" i="9" s="1"/>
  <c r="A39" i="9" s="1"/>
  <c r="A43" i="9" s="1"/>
  <c r="A47" i="9" s="1"/>
  <c r="A51" i="9" s="1"/>
  <c r="A55" i="9" s="1"/>
  <c r="A59" i="9" s="1"/>
  <c r="B10" i="7"/>
  <c r="B14" i="7" s="1"/>
  <c r="B18" i="7" s="1"/>
  <c r="B22" i="7" s="1"/>
  <c r="B26" i="7" s="1"/>
  <c r="B30" i="7" s="1"/>
  <c r="B34" i="7" s="1"/>
  <c r="B38" i="7" s="1"/>
  <c r="B42" i="7" s="1"/>
  <c r="B46" i="7" s="1"/>
  <c r="B50" i="7" s="1"/>
  <c r="B54" i="7" s="1"/>
  <c r="B58" i="7" s="1"/>
  <c r="B62" i="7" s="1"/>
  <c r="A10" i="7"/>
  <c r="A14" i="7" s="1"/>
  <c r="A18" i="7" s="1"/>
  <c r="A22" i="7" s="1"/>
  <c r="A26" i="7" s="1"/>
  <c r="A30" i="7" s="1"/>
  <c r="A34" i="7" s="1"/>
  <c r="A38" i="7" s="1"/>
  <c r="A42" i="7" s="1"/>
  <c r="A46" i="7" s="1"/>
  <c r="A50" i="7" s="1"/>
  <c r="A54" i="7" s="1"/>
  <c r="A58" i="7" s="1"/>
  <c r="A62" i="7" s="1"/>
  <c r="B9" i="7"/>
  <c r="B13" i="7" s="1"/>
  <c r="B17" i="7" s="1"/>
  <c r="B21" i="7" s="1"/>
  <c r="B25" i="7" s="1"/>
  <c r="B29" i="7" s="1"/>
  <c r="B33" i="7" s="1"/>
  <c r="B37" i="7" s="1"/>
  <c r="B41" i="7" s="1"/>
  <c r="B45" i="7" s="1"/>
  <c r="B49" i="7" s="1"/>
  <c r="B53" i="7" s="1"/>
  <c r="B57" i="7" s="1"/>
  <c r="B61" i="7" s="1"/>
  <c r="A9" i="7"/>
  <c r="A13" i="7" s="1"/>
  <c r="A17" i="7" s="1"/>
  <c r="A21" i="7" s="1"/>
  <c r="A25" i="7" s="1"/>
  <c r="A29" i="7" s="1"/>
  <c r="A33" i="7" s="1"/>
  <c r="A37" i="7" s="1"/>
  <c r="A41" i="7" s="1"/>
  <c r="A45" i="7" s="1"/>
  <c r="A49" i="7" s="1"/>
  <c r="A53" i="7" s="1"/>
  <c r="A57" i="7" s="1"/>
  <c r="A61" i="7" s="1"/>
  <c r="B8" i="7"/>
  <c r="B12" i="7" s="1"/>
  <c r="B16" i="7" s="1"/>
  <c r="B20" i="7" s="1"/>
  <c r="B24" i="7" s="1"/>
  <c r="B28" i="7" s="1"/>
  <c r="B32" i="7" s="1"/>
  <c r="B36" i="7" s="1"/>
  <c r="B40" i="7" s="1"/>
  <c r="B44" i="7" s="1"/>
  <c r="B48" i="7" s="1"/>
  <c r="B52" i="7" s="1"/>
  <c r="B56" i="7" s="1"/>
  <c r="B60" i="7" s="1"/>
  <c r="A8" i="7"/>
  <c r="A12" i="7" s="1"/>
  <c r="A16" i="7" s="1"/>
  <c r="A20" i="7" s="1"/>
  <c r="A24" i="7" s="1"/>
  <c r="A28" i="7" s="1"/>
  <c r="A32" i="7" s="1"/>
  <c r="A36" i="7" s="1"/>
  <c r="A40" i="7" s="1"/>
  <c r="A44" i="7" s="1"/>
  <c r="A48" i="7" s="1"/>
  <c r="A52" i="7" s="1"/>
  <c r="A56" i="7" s="1"/>
  <c r="A60" i="7" s="1"/>
  <c r="B7" i="7"/>
  <c r="B11" i="7" s="1"/>
  <c r="B15" i="7" s="1"/>
  <c r="B19" i="7" s="1"/>
  <c r="B23" i="7" s="1"/>
  <c r="B27" i="7" s="1"/>
  <c r="B31" i="7" s="1"/>
  <c r="B35" i="7" s="1"/>
  <c r="B39" i="7" s="1"/>
  <c r="B43" i="7" s="1"/>
  <c r="B47" i="7" s="1"/>
  <c r="B51" i="7" s="1"/>
  <c r="B55" i="7" s="1"/>
  <c r="B59" i="7" s="1"/>
  <c r="A7" i="7"/>
  <c r="A11" i="7" s="1"/>
  <c r="A15" i="7" s="1"/>
  <c r="A19" i="7" s="1"/>
  <c r="A23" i="7" s="1"/>
  <c r="A27" i="7" s="1"/>
  <c r="A31" i="7" s="1"/>
  <c r="A35" i="7" s="1"/>
  <c r="A39" i="7" s="1"/>
  <c r="A43" i="7" s="1"/>
  <c r="A47" i="7" s="1"/>
  <c r="A51" i="7" s="1"/>
  <c r="A55" i="7" s="1"/>
  <c r="A59" i="7" s="1"/>
  <c r="B10" i="6"/>
  <c r="B14" i="6" s="1"/>
  <c r="B18" i="6" s="1"/>
  <c r="B22" i="6" s="1"/>
  <c r="B26" i="6" s="1"/>
  <c r="B30" i="6" s="1"/>
  <c r="B34" i="6" s="1"/>
  <c r="B38" i="6" s="1"/>
  <c r="B42" i="6" s="1"/>
  <c r="B46" i="6" s="1"/>
  <c r="B50" i="6" s="1"/>
  <c r="B54" i="6" s="1"/>
  <c r="B58" i="6" s="1"/>
  <c r="A10" i="6"/>
  <c r="A14" i="6" s="1"/>
  <c r="A18" i="6" s="1"/>
  <c r="A22" i="6" s="1"/>
  <c r="A26" i="6" s="1"/>
  <c r="A30" i="6" s="1"/>
  <c r="A34" i="6" s="1"/>
  <c r="A38" i="6" s="1"/>
  <c r="A42" i="6" s="1"/>
  <c r="A46" i="6" s="1"/>
  <c r="A50" i="6" s="1"/>
  <c r="A54" i="6" s="1"/>
  <c r="A58" i="6" s="1"/>
  <c r="B9" i="6"/>
  <c r="B13" i="6" s="1"/>
  <c r="B17" i="6" s="1"/>
  <c r="B21" i="6" s="1"/>
  <c r="B25" i="6" s="1"/>
  <c r="B29" i="6" s="1"/>
  <c r="B33" i="6" s="1"/>
  <c r="B37" i="6" s="1"/>
  <c r="B41" i="6" s="1"/>
  <c r="B45" i="6" s="1"/>
  <c r="B49" i="6" s="1"/>
  <c r="B53" i="6" s="1"/>
  <c r="B57" i="6" s="1"/>
  <c r="A9" i="6"/>
  <c r="A13" i="6" s="1"/>
  <c r="A17" i="6" s="1"/>
  <c r="A21" i="6" s="1"/>
  <c r="A25" i="6" s="1"/>
  <c r="A29" i="6" s="1"/>
  <c r="A33" i="6" s="1"/>
  <c r="A37" i="6" s="1"/>
  <c r="A41" i="6" s="1"/>
  <c r="A45" i="6" s="1"/>
  <c r="A49" i="6" s="1"/>
  <c r="A53" i="6" s="1"/>
  <c r="A57" i="6" s="1"/>
  <c r="B8" i="6"/>
  <c r="B12" i="6" s="1"/>
  <c r="B16" i="6" s="1"/>
  <c r="B20" i="6" s="1"/>
  <c r="B24" i="6" s="1"/>
  <c r="B28" i="6" s="1"/>
  <c r="B32" i="6" s="1"/>
  <c r="B36" i="6" s="1"/>
  <c r="B40" i="6" s="1"/>
  <c r="B44" i="6" s="1"/>
  <c r="B48" i="6" s="1"/>
  <c r="B52" i="6" s="1"/>
  <c r="B56" i="6" s="1"/>
  <c r="A8" i="6"/>
  <c r="A12" i="6" s="1"/>
  <c r="A16" i="6" s="1"/>
  <c r="A20" i="6" s="1"/>
  <c r="A24" i="6" s="1"/>
  <c r="A28" i="6" s="1"/>
  <c r="A32" i="6" s="1"/>
  <c r="A36" i="6" s="1"/>
  <c r="A40" i="6" s="1"/>
  <c r="A44" i="6" s="1"/>
  <c r="A48" i="6" s="1"/>
  <c r="A52" i="6" s="1"/>
  <c r="A56" i="6" s="1"/>
  <c r="B7" i="6"/>
  <c r="B11" i="6" s="1"/>
  <c r="B15" i="6" s="1"/>
  <c r="B19" i="6" s="1"/>
  <c r="B23" i="6" s="1"/>
  <c r="B27" i="6" s="1"/>
  <c r="B31" i="6" s="1"/>
  <c r="B35" i="6" s="1"/>
  <c r="B39" i="6" s="1"/>
  <c r="B43" i="6" s="1"/>
  <c r="B47" i="6" s="1"/>
  <c r="B51" i="6" s="1"/>
  <c r="B55" i="6" s="1"/>
  <c r="A7" i="6"/>
  <c r="A11" i="6" s="1"/>
  <c r="A15" i="6" s="1"/>
  <c r="A19" i="6" s="1"/>
  <c r="A23" i="6" s="1"/>
  <c r="A27" i="6" s="1"/>
  <c r="A31" i="6" s="1"/>
  <c r="A35" i="6" s="1"/>
  <c r="A39" i="6" s="1"/>
  <c r="A43" i="6" s="1"/>
  <c r="A47" i="6" s="1"/>
  <c r="A51" i="6" s="1"/>
  <c r="A55" i="6" s="1"/>
  <c r="B10" i="5"/>
  <c r="B14" i="5" s="1"/>
  <c r="B18" i="5" s="1"/>
  <c r="B22" i="5" s="1"/>
  <c r="B26" i="5" s="1"/>
  <c r="B30" i="5" s="1"/>
  <c r="B34" i="5" s="1"/>
  <c r="B38" i="5" s="1"/>
  <c r="B42" i="5" s="1"/>
  <c r="B46" i="5" s="1"/>
  <c r="B50" i="5" s="1"/>
  <c r="B54" i="5" s="1"/>
  <c r="B58" i="5" s="1"/>
  <c r="B62" i="5" s="1"/>
  <c r="A10" i="5"/>
  <c r="A14" i="5" s="1"/>
  <c r="A18" i="5" s="1"/>
  <c r="A22" i="5" s="1"/>
  <c r="A26" i="5" s="1"/>
  <c r="A30" i="5" s="1"/>
  <c r="A34" i="5" s="1"/>
  <c r="A38" i="5" s="1"/>
  <c r="A42" i="5" s="1"/>
  <c r="A46" i="5" s="1"/>
  <c r="A50" i="5" s="1"/>
  <c r="A54" i="5" s="1"/>
  <c r="A58" i="5" s="1"/>
  <c r="A62" i="5" s="1"/>
  <c r="B9" i="5"/>
  <c r="B13" i="5" s="1"/>
  <c r="B17" i="5" s="1"/>
  <c r="B21" i="5" s="1"/>
  <c r="B25" i="5" s="1"/>
  <c r="B29" i="5" s="1"/>
  <c r="B33" i="5" s="1"/>
  <c r="B37" i="5" s="1"/>
  <c r="B41" i="5" s="1"/>
  <c r="B45" i="5" s="1"/>
  <c r="B49" i="5" s="1"/>
  <c r="B53" i="5" s="1"/>
  <c r="B57" i="5" s="1"/>
  <c r="B61" i="5" s="1"/>
  <c r="A9" i="5"/>
  <c r="A13" i="5" s="1"/>
  <c r="A17" i="5" s="1"/>
  <c r="A21" i="5" s="1"/>
  <c r="A25" i="5" s="1"/>
  <c r="A29" i="5" s="1"/>
  <c r="A33" i="5" s="1"/>
  <c r="A37" i="5" s="1"/>
  <c r="A41" i="5" s="1"/>
  <c r="A45" i="5" s="1"/>
  <c r="A49" i="5" s="1"/>
  <c r="A53" i="5" s="1"/>
  <c r="A57" i="5" s="1"/>
  <c r="A61" i="5" s="1"/>
  <c r="B8" i="5"/>
  <c r="B12" i="5" s="1"/>
  <c r="B16" i="5" s="1"/>
  <c r="B20" i="5" s="1"/>
  <c r="B24" i="5" s="1"/>
  <c r="B28" i="5" s="1"/>
  <c r="B32" i="5" s="1"/>
  <c r="B36" i="5" s="1"/>
  <c r="B40" i="5" s="1"/>
  <c r="B44" i="5" s="1"/>
  <c r="B48" i="5" s="1"/>
  <c r="B52" i="5" s="1"/>
  <c r="B56" i="5" s="1"/>
  <c r="B60" i="5" s="1"/>
  <c r="A8" i="5"/>
  <c r="A12" i="5" s="1"/>
  <c r="A16" i="5" s="1"/>
  <c r="A20" i="5" s="1"/>
  <c r="A24" i="5" s="1"/>
  <c r="A28" i="5" s="1"/>
  <c r="A32" i="5" s="1"/>
  <c r="A36" i="5" s="1"/>
  <c r="A40" i="5" s="1"/>
  <c r="A44" i="5" s="1"/>
  <c r="A48" i="5" s="1"/>
  <c r="A52" i="5" s="1"/>
  <c r="A56" i="5" s="1"/>
  <c r="A60" i="5" s="1"/>
  <c r="B7" i="5"/>
  <c r="B11" i="5" s="1"/>
  <c r="B15" i="5" s="1"/>
  <c r="B19" i="5" s="1"/>
  <c r="B23" i="5" s="1"/>
  <c r="B27" i="5" s="1"/>
  <c r="B31" i="5" s="1"/>
  <c r="B35" i="5" s="1"/>
  <c r="B39" i="5" s="1"/>
  <c r="B43" i="5" s="1"/>
  <c r="B47" i="5" s="1"/>
  <c r="B51" i="5" s="1"/>
  <c r="B55" i="5" s="1"/>
  <c r="B59" i="5" s="1"/>
  <c r="A7" i="5"/>
  <c r="A11" i="5" s="1"/>
  <c r="A15" i="5" s="1"/>
  <c r="A19" i="5" s="1"/>
  <c r="A23" i="5" s="1"/>
  <c r="A27" i="5" s="1"/>
  <c r="A31" i="5" s="1"/>
  <c r="A35" i="5" s="1"/>
  <c r="A39" i="5" s="1"/>
  <c r="A43" i="5" s="1"/>
  <c r="A47" i="5" s="1"/>
  <c r="A51" i="5" s="1"/>
  <c r="A55" i="5" s="1"/>
  <c r="A59" i="5" s="1"/>
  <c r="B10" i="4"/>
  <c r="B14" i="4" s="1"/>
  <c r="B18" i="4" s="1"/>
  <c r="B22" i="4" s="1"/>
  <c r="B26" i="4" s="1"/>
  <c r="B30" i="4" s="1"/>
  <c r="B34" i="4" s="1"/>
  <c r="B38" i="4" s="1"/>
  <c r="B42" i="4" s="1"/>
  <c r="B46" i="4" s="1"/>
  <c r="B50" i="4" s="1"/>
  <c r="B54" i="4" s="1"/>
  <c r="B58" i="4" s="1"/>
  <c r="B62" i="4" s="1"/>
  <c r="A10" i="4"/>
  <c r="A14" i="4" s="1"/>
  <c r="A18" i="4" s="1"/>
  <c r="A22" i="4" s="1"/>
  <c r="A26" i="4" s="1"/>
  <c r="A30" i="4" s="1"/>
  <c r="A34" i="4" s="1"/>
  <c r="A38" i="4" s="1"/>
  <c r="A42" i="4" s="1"/>
  <c r="A46" i="4" s="1"/>
  <c r="A50" i="4" s="1"/>
  <c r="A54" i="4" s="1"/>
  <c r="A58" i="4" s="1"/>
  <c r="A62" i="4" s="1"/>
  <c r="B9" i="4"/>
  <c r="B13" i="4" s="1"/>
  <c r="B17" i="4" s="1"/>
  <c r="B21" i="4" s="1"/>
  <c r="B25" i="4" s="1"/>
  <c r="B29" i="4" s="1"/>
  <c r="B33" i="4" s="1"/>
  <c r="B37" i="4" s="1"/>
  <c r="B41" i="4" s="1"/>
  <c r="B45" i="4" s="1"/>
  <c r="B49" i="4" s="1"/>
  <c r="B53" i="4" s="1"/>
  <c r="B57" i="4" s="1"/>
  <c r="B61" i="4" s="1"/>
  <c r="A9" i="4"/>
  <c r="A13" i="4" s="1"/>
  <c r="A17" i="4" s="1"/>
  <c r="A21" i="4" s="1"/>
  <c r="A25" i="4" s="1"/>
  <c r="A29" i="4" s="1"/>
  <c r="A33" i="4" s="1"/>
  <c r="A37" i="4" s="1"/>
  <c r="A41" i="4" s="1"/>
  <c r="A45" i="4" s="1"/>
  <c r="A49" i="4" s="1"/>
  <c r="A53" i="4" s="1"/>
  <c r="A57" i="4" s="1"/>
  <c r="A61" i="4" s="1"/>
  <c r="B8" i="4"/>
  <c r="B12" i="4" s="1"/>
  <c r="B16" i="4" s="1"/>
  <c r="B20" i="4" s="1"/>
  <c r="B24" i="4" s="1"/>
  <c r="B28" i="4" s="1"/>
  <c r="B32" i="4" s="1"/>
  <c r="B36" i="4" s="1"/>
  <c r="B40" i="4" s="1"/>
  <c r="B44" i="4" s="1"/>
  <c r="B48" i="4" s="1"/>
  <c r="B52" i="4" s="1"/>
  <c r="B56" i="4" s="1"/>
  <c r="B60" i="4" s="1"/>
  <c r="A8" i="4"/>
  <c r="A12" i="4" s="1"/>
  <c r="A16" i="4" s="1"/>
  <c r="A20" i="4" s="1"/>
  <c r="A24" i="4" s="1"/>
  <c r="A28" i="4" s="1"/>
  <c r="A32" i="4" s="1"/>
  <c r="A36" i="4" s="1"/>
  <c r="A40" i="4" s="1"/>
  <c r="A44" i="4" s="1"/>
  <c r="A48" i="4" s="1"/>
  <c r="A52" i="4" s="1"/>
  <c r="A56" i="4" s="1"/>
  <c r="A60" i="4" s="1"/>
  <c r="B7" i="4"/>
  <c r="B11" i="4" s="1"/>
  <c r="B15" i="4" s="1"/>
  <c r="B19" i="4" s="1"/>
  <c r="B23" i="4" s="1"/>
  <c r="B27" i="4" s="1"/>
  <c r="B31" i="4" s="1"/>
  <c r="B35" i="4" s="1"/>
  <c r="B39" i="4" s="1"/>
  <c r="B43" i="4" s="1"/>
  <c r="B47" i="4" s="1"/>
  <c r="B51" i="4" s="1"/>
  <c r="B55" i="4" s="1"/>
  <c r="B59" i="4" s="1"/>
  <c r="A7" i="4"/>
  <c r="A11" i="4" s="1"/>
  <c r="A15" i="4" s="1"/>
  <c r="A19" i="4" s="1"/>
  <c r="A23" i="4" s="1"/>
  <c r="A27" i="4" s="1"/>
  <c r="A31" i="4" s="1"/>
  <c r="A35" i="4" s="1"/>
  <c r="A39" i="4" s="1"/>
  <c r="A43" i="4" s="1"/>
  <c r="A47" i="4" s="1"/>
  <c r="A51" i="4" s="1"/>
  <c r="A55" i="4" s="1"/>
  <c r="A59" i="4" s="1"/>
  <c r="B10" i="3"/>
  <c r="B14" i="3" s="1"/>
  <c r="B18" i="3" s="1"/>
  <c r="B22" i="3" s="1"/>
  <c r="B26" i="3" s="1"/>
  <c r="B30" i="3" s="1"/>
  <c r="B34" i="3" s="1"/>
  <c r="B38" i="3" s="1"/>
  <c r="B42" i="3" s="1"/>
  <c r="B46" i="3" s="1"/>
  <c r="B50" i="3" s="1"/>
  <c r="B54" i="3" s="1"/>
  <c r="B58" i="3" s="1"/>
  <c r="B62" i="3" s="1"/>
  <c r="A10" i="3"/>
  <c r="A14" i="3" s="1"/>
  <c r="A18" i="3" s="1"/>
  <c r="A22" i="3" s="1"/>
  <c r="A26" i="3" s="1"/>
  <c r="A30" i="3" s="1"/>
  <c r="A34" i="3" s="1"/>
  <c r="A38" i="3" s="1"/>
  <c r="A42" i="3" s="1"/>
  <c r="A46" i="3" s="1"/>
  <c r="A50" i="3" s="1"/>
  <c r="A54" i="3" s="1"/>
  <c r="A58" i="3" s="1"/>
  <c r="A62" i="3" s="1"/>
  <c r="B9" i="3"/>
  <c r="B13" i="3" s="1"/>
  <c r="B17" i="3" s="1"/>
  <c r="B21" i="3" s="1"/>
  <c r="B25" i="3" s="1"/>
  <c r="B29" i="3" s="1"/>
  <c r="B33" i="3" s="1"/>
  <c r="B37" i="3" s="1"/>
  <c r="B41" i="3" s="1"/>
  <c r="B45" i="3" s="1"/>
  <c r="B49" i="3" s="1"/>
  <c r="B53" i="3" s="1"/>
  <c r="B57" i="3" s="1"/>
  <c r="B61" i="3" s="1"/>
  <c r="A9" i="3"/>
  <c r="A13" i="3" s="1"/>
  <c r="A17" i="3" s="1"/>
  <c r="A21" i="3" s="1"/>
  <c r="A25" i="3" s="1"/>
  <c r="A29" i="3" s="1"/>
  <c r="A33" i="3" s="1"/>
  <c r="A37" i="3" s="1"/>
  <c r="A41" i="3" s="1"/>
  <c r="A45" i="3" s="1"/>
  <c r="A49" i="3" s="1"/>
  <c r="A53" i="3" s="1"/>
  <c r="A57" i="3" s="1"/>
  <c r="A61" i="3" s="1"/>
  <c r="B8" i="3"/>
  <c r="B12" i="3" s="1"/>
  <c r="B16" i="3" s="1"/>
  <c r="B20" i="3" s="1"/>
  <c r="B24" i="3" s="1"/>
  <c r="B28" i="3" s="1"/>
  <c r="B32" i="3" s="1"/>
  <c r="B36" i="3" s="1"/>
  <c r="B40" i="3" s="1"/>
  <c r="B44" i="3" s="1"/>
  <c r="B48" i="3" s="1"/>
  <c r="B52" i="3" s="1"/>
  <c r="B56" i="3" s="1"/>
  <c r="B60" i="3" s="1"/>
  <c r="A8" i="3"/>
  <c r="A12" i="3" s="1"/>
  <c r="A16" i="3" s="1"/>
  <c r="A20" i="3" s="1"/>
  <c r="A24" i="3" s="1"/>
  <c r="A28" i="3" s="1"/>
  <c r="A32" i="3" s="1"/>
  <c r="A36" i="3" s="1"/>
  <c r="A40" i="3" s="1"/>
  <c r="A44" i="3" s="1"/>
  <c r="A48" i="3" s="1"/>
  <c r="A52" i="3" s="1"/>
  <c r="A56" i="3" s="1"/>
  <c r="A60" i="3" s="1"/>
  <c r="B7" i="3"/>
  <c r="B11" i="3" s="1"/>
  <c r="B15" i="3" s="1"/>
  <c r="B19" i="3" s="1"/>
  <c r="B23" i="3" s="1"/>
  <c r="B27" i="3" s="1"/>
  <c r="B31" i="3" s="1"/>
  <c r="B35" i="3" s="1"/>
  <c r="B39" i="3" s="1"/>
  <c r="B43" i="3" s="1"/>
  <c r="B47" i="3" s="1"/>
  <c r="B51" i="3" s="1"/>
  <c r="B55" i="3" s="1"/>
  <c r="B59" i="3" s="1"/>
  <c r="A7" i="3"/>
  <c r="A11" i="3" s="1"/>
  <c r="A15" i="3" s="1"/>
  <c r="A19" i="3" s="1"/>
  <c r="A23" i="3" s="1"/>
  <c r="A27" i="3" s="1"/>
  <c r="A31" i="3" s="1"/>
  <c r="A35" i="3" s="1"/>
  <c r="A39" i="3" s="1"/>
  <c r="A43" i="3" s="1"/>
  <c r="A47" i="3" s="1"/>
  <c r="A51" i="3" s="1"/>
  <c r="A55" i="3" s="1"/>
  <c r="A59" i="3" s="1"/>
  <c r="B79" i="2"/>
  <c r="B83" i="2" s="1"/>
  <c r="B87" i="2" s="1"/>
  <c r="B91" i="2" s="1"/>
  <c r="B95" i="2" s="1"/>
  <c r="B99" i="2" s="1"/>
  <c r="B103" i="2" s="1"/>
  <c r="B107" i="2" s="1"/>
  <c r="B111" i="2" s="1"/>
  <c r="B115" i="2" s="1"/>
  <c r="B119" i="2" s="1"/>
  <c r="B123" i="2" s="1"/>
  <c r="B127" i="2" s="1"/>
  <c r="B131" i="2" s="1"/>
  <c r="B135" i="2" s="1"/>
  <c r="B139" i="2" s="1"/>
  <c r="A79" i="2"/>
  <c r="A83" i="2" s="1"/>
  <c r="A87" i="2" s="1"/>
  <c r="A91" i="2" s="1"/>
  <c r="A95" i="2" s="1"/>
  <c r="A99" i="2" s="1"/>
  <c r="A103" i="2" s="1"/>
  <c r="A107" i="2" s="1"/>
  <c r="A111" i="2" s="1"/>
  <c r="A115" i="2" s="1"/>
  <c r="A119" i="2" s="1"/>
  <c r="A123" i="2" s="1"/>
  <c r="A127" i="2" s="1"/>
  <c r="A131" i="2" s="1"/>
  <c r="A135" i="2" s="1"/>
  <c r="A139" i="2" s="1"/>
  <c r="B78" i="2"/>
  <c r="B82" i="2" s="1"/>
  <c r="B86" i="2" s="1"/>
  <c r="B90" i="2" s="1"/>
  <c r="B94" i="2" s="1"/>
  <c r="B98" i="2" s="1"/>
  <c r="B102" i="2" s="1"/>
  <c r="B106" i="2" s="1"/>
  <c r="B110" i="2" s="1"/>
  <c r="B114" i="2" s="1"/>
  <c r="B118" i="2" s="1"/>
  <c r="B122" i="2" s="1"/>
  <c r="B126" i="2" s="1"/>
  <c r="B130" i="2" s="1"/>
  <c r="B134" i="2" s="1"/>
  <c r="B138" i="2" s="1"/>
  <c r="A78" i="2"/>
  <c r="A82" i="2" s="1"/>
  <c r="A86" i="2" s="1"/>
  <c r="A90" i="2" s="1"/>
  <c r="A94" i="2" s="1"/>
  <c r="A98" i="2" s="1"/>
  <c r="A102" i="2" s="1"/>
  <c r="A106" i="2" s="1"/>
  <c r="A110" i="2" s="1"/>
  <c r="A114" i="2" s="1"/>
  <c r="A118" i="2" s="1"/>
  <c r="A122" i="2" s="1"/>
  <c r="A126" i="2" s="1"/>
  <c r="A130" i="2" s="1"/>
  <c r="A134" i="2" s="1"/>
  <c r="A138" i="2" s="1"/>
  <c r="B77" i="2"/>
  <c r="B81" i="2" s="1"/>
  <c r="B85" i="2" s="1"/>
  <c r="B89" i="2" s="1"/>
  <c r="B93" i="2" s="1"/>
  <c r="B97" i="2" s="1"/>
  <c r="B101" i="2" s="1"/>
  <c r="B105" i="2" s="1"/>
  <c r="B109" i="2" s="1"/>
  <c r="B113" i="2" s="1"/>
  <c r="B117" i="2" s="1"/>
  <c r="B121" i="2" s="1"/>
  <c r="B125" i="2" s="1"/>
  <c r="B129" i="2" s="1"/>
  <c r="B133" i="2" s="1"/>
  <c r="B137" i="2" s="1"/>
  <c r="A77" i="2"/>
  <c r="A81" i="2" s="1"/>
  <c r="A85" i="2" s="1"/>
  <c r="A89" i="2" s="1"/>
  <c r="A93" i="2" s="1"/>
  <c r="A97" i="2" s="1"/>
  <c r="A101" i="2" s="1"/>
  <c r="A105" i="2" s="1"/>
  <c r="A109" i="2" s="1"/>
  <c r="A113" i="2" s="1"/>
  <c r="A117" i="2" s="1"/>
  <c r="A121" i="2" s="1"/>
  <c r="A125" i="2" s="1"/>
  <c r="A129" i="2" s="1"/>
  <c r="A133" i="2" s="1"/>
  <c r="A137" i="2" s="1"/>
  <c r="B76" i="2"/>
  <c r="B80" i="2" s="1"/>
  <c r="B84" i="2" s="1"/>
  <c r="B88" i="2" s="1"/>
  <c r="B92" i="2" s="1"/>
  <c r="B96" i="2" s="1"/>
  <c r="B100" i="2" s="1"/>
  <c r="B104" i="2" s="1"/>
  <c r="B108" i="2" s="1"/>
  <c r="B112" i="2" s="1"/>
  <c r="B116" i="2" s="1"/>
  <c r="B120" i="2" s="1"/>
  <c r="B124" i="2" s="1"/>
  <c r="B128" i="2" s="1"/>
  <c r="B132" i="2" s="1"/>
  <c r="B136" i="2" s="1"/>
  <c r="B140" i="2" s="1"/>
  <c r="A76" i="2"/>
  <c r="A80" i="2" s="1"/>
  <c r="A84" i="2" s="1"/>
  <c r="A88" i="2" s="1"/>
  <c r="A92" i="2" s="1"/>
  <c r="A96" i="2" s="1"/>
  <c r="A100" i="2" s="1"/>
  <c r="A104" i="2" s="1"/>
  <c r="A108" i="2" s="1"/>
  <c r="A112" i="2" s="1"/>
  <c r="A116" i="2" s="1"/>
  <c r="A120" i="2" s="1"/>
  <c r="A124" i="2" s="1"/>
  <c r="A128" i="2" s="1"/>
  <c r="A132" i="2" s="1"/>
  <c r="A136" i="2" s="1"/>
  <c r="A140" i="2" s="1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11" i="2"/>
  <c r="B15" i="2" s="1"/>
  <c r="B19" i="2" s="1"/>
  <c r="B23" i="2" s="1"/>
  <c r="B27" i="2" s="1"/>
  <c r="B31" i="2" s="1"/>
  <c r="B35" i="2" s="1"/>
  <c r="B39" i="2" s="1"/>
  <c r="B43" i="2" s="1"/>
  <c r="B47" i="2" s="1"/>
  <c r="B51" i="2" s="1"/>
  <c r="B55" i="2" s="1"/>
  <c r="B59" i="2" s="1"/>
  <c r="B63" i="2" s="1"/>
  <c r="A11" i="2"/>
  <c r="A15" i="2" s="1"/>
  <c r="A19" i="2" s="1"/>
  <c r="A23" i="2" s="1"/>
  <c r="A27" i="2" s="1"/>
  <c r="A31" i="2" s="1"/>
  <c r="A35" i="2" s="1"/>
  <c r="A39" i="2" s="1"/>
  <c r="A43" i="2" s="1"/>
  <c r="A47" i="2" s="1"/>
  <c r="A51" i="2" s="1"/>
  <c r="A55" i="2" s="1"/>
  <c r="A59" i="2" s="1"/>
  <c r="A63" i="2" s="1"/>
  <c r="B10" i="2"/>
  <c r="B14" i="2" s="1"/>
  <c r="B18" i="2" s="1"/>
  <c r="B22" i="2" s="1"/>
  <c r="B26" i="2" s="1"/>
  <c r="B30" i="2" s="1"/>
  <c r="B34" i="2" s="1"/>
  <c r="B38" i="2" s="1"/>
  <c r="B42" i="2" s="1"/>
  <c r="B46" i="2" s="1"/>
  <c r="B50" i="2" s="1"/>
  <c r="B54" i="2" s="1"/>
  <c r="B58" i="2" s="1"/>
  <c r="B62" i="2" s="1"/>
  <c r="A10" i="2"/>
  <c r="A14" i="2" s="1"/>
  <c r="A18" i="2" s="1"/>
  <c r="A22" i="2" s="1"/>
  <c r="A26" i="2" s="1"/>
  <c r="A30" i="2" s="1"/>
  <c r="A34" i="2" s="1"/>
  <c r="A38" i="2" s="1"/>
  <c r="A42" i="2" s="1"/>
  <c r="A46" i="2" s="1"/>
  <c r="A50" i="2" s="1"/>
  <c r="A54" i="2" s="1"/>
  <c r="A58" i="2" s="1"/>
  <c r="A62" i="2" s="1"/>
  <c r="B9" i="2"/>
  <c r="B13" i="2" s="1"/>
  <c r="B17" i="2" s="1"/>
  <c r="B21" i="2" s="1"/>
  <c r="B25" i="2" s="1"/>
  <c r="B29" i="2" s="1"/>
  <c r="B33" i="2" s="1"/>
  <c r="B37" i="2" s="1"/>
  <c r="B41" i="2" s="1"/>
  <c r="B45" i="2" s="1"/>
  <c r="B49" i="2" s="1"/>
  <c r="B53" i="2" s="1"/>
  <c r="B57" i="2" s="1"/>
  <c r="B61" i="2" s="1"/>
  <c r="A9" i="2"/>
  <c r="A13" i="2" s="1"/>
  <c r="A17" i="2" s="1"/>
  <c r="A21" i="2" s="1"/>
  <c r="A25" i="2" s="1"/>
  <c r="A29" i="2" s="1"/>
  <c r="A33" i="2" s="1"/>
  <c r="A37" i="2" s="1"/>
  <c r="A41" i="2" s="1"/>
  <c r="A45" i="2" s="1"/>
  <c r="A49" i="2" s="1"/>
  <c r="A53" i="2" s="1"/>
  <c r="A57" i="2" s="1"/>
  <c r="A61" i="2" s="1"/>
  <c r="B8" i="2"/>
  <c r="B12" i="2" s="1"/>
  <c r="B16" i="2" s="1"/>
  <c r="B20" i="2" s="1"/>
  <c r="B24" i="2" s="1"/>
  <c r="B28" i="2" s="1"/>
  <c r="B32" i="2" s="1"/>
  <c r="B36" i="2" s="1"/>
  <c r="B40" i="2" s="1"/>
  <c r="B44" i="2" s="1"/>
  <c r="B48" i="2" s="1"/>
  <c r="B52" i="2" s="1"/>
  <c r="B56" i="2" s="1"/>
  <c r="B60" i="2" s="1"/>
  <c r="A8" i="2"/>
  <c r="A12" i="2" s="1"/>
  <c r="A16" i="2" s="1"/>
  <c r="A20" i="2" s="1"/>
  <c r="A24" i="2" s="1"/>
  <c r="A28" i="2" s="1"/>
  <c r="A32" i="2" s="1"/>
  <c r="A36" i="2" s="1"/>
  <c r="A40" i="2" s="1"/>
  <c r="A44" i="2" s="1"/>
  <c r="A48" i="2" s="1"/>
  <c r="A52" i="2" s="1"/>
  <c r="A56" i="2" s="1"/>
  <c r="A60" i="2" s="1"/>
  <c r="B10" i="1"/>
  <c r="B14" i="1" s="1"/>
  <c r="B18" i="1" s="1"/>
  <c r="B22" i="1" s="1"/>
  <c r="B26" i="1" s="1"/>
  <c r="B30" i="1" s="1"/>
  <c r="B34" i="1" s="1"/>
  <c r="B38" i="1" s="1"/>
  <c r="B42" i="1" s="1"/>
  <c r="B46" i="1" s="1"/>
  <c r="B50" i="1" s="1"/>
  <c r="B54" i="1" s="1"/>
  <c r="B58" i="1" s="1"/>
  <c r="B62" i="1" s="1"/>
  <c r="A10" i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B9" i="1"/>
  <c r="B13" i="1" s="1"/>
  <c r="B17" i="1" s="1"/>
  <c r="B21" i="1" s="1"/>
  <c r="B25" i="1" s="1"/>
  <c r="B29" i="1" s="1"/>
  <c r="B33" i="1" s="1"/>
  <c r="B37" i="1" s="1"/>
  <c r="B41" i="1" s="1"/>
  <c r="B45" i="1" s="1"/>
  <c r="B49" i="1" s="1"/>
  <c r="B53" i="1" s="1"/>
  <c r="B57" i="1" s="1"/>
  <c r="B61" i="1" s="1"/>
  <c r="A9" i="1"/>
  <c r="A13" i="1" s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B8" i="1"/>
  <c r="B12" i="1" s="1"/>
  <c r="B16" i="1" s="1"/>
  <c r="B20" i="1" s="1"/>
  <c r="B24" i="1" s="1"/>
  <c r="B28" i="1" s="1"/>
  <c r="B32" i="1" s="1"/>
  <c r="B36" i="1" s="1"/>
  <c r="B40" i="1" s="1"/>
  <c r="B44" i="1" s="1"/>
  <c r="B48" i="1" s="1"/>
  <c r="B52" i="1" s="1"/>
  <c r="B56" i="1" s="1"/>
  <c r="B60" i="1" s="1"/>
  <c r="A8" i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B7" i="1"/>
  <c r="B11" i="1" s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B55" i="1" s="1"/>
  <c r="B59" i="1" s="1"/>
  <c r="A7" i="1"/>
  <c r="A11" i="1" s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D86" i="1" l="1"/>
  <c r="K94" i="1"/>
  <c r="H93" i="1"/>
  <c r="G90" i="1"/>
  <c r="T89" i="1"/>
  <c r="D89" i="1"/>
  <c r="I88" i="1"/>
  <c r="F87" i="1"/>
  <c r="O86" i="1"/>
  <c r="R94" i="1"/>
  <c r="J94" i="1"/>
  <c r="O93" i="1"/>
  <c r="G93" i="1"/>
  <c r="N90" i="1"/>
  <c r="F90" i="1"/>
  <c r="S89" i="1"/>
  <c r="K89" i="1"/>
  <c r="C89" i="1"/>
  <c r="P88" i="1"/>
  <c r="H88" i="1"/>
  <c r="M87" i="1"/>
  <c r="E87" i="1"/>
  <c r="N86" i="1"/>
  <c r="F86" i="1"/>
  <c r="O90" i="1"/>
  <c r="L89" i="1"/>
  <c r="Q88" i="1"/>
  <c r="N87" i="1"/>
  <c r="G86" i="1"/>
  <c r="Q94" i="1"/>
  <c r="I94" i="1"/>
  <c r="N93" i="1"/>
  <c r="F93" i="1"/>
  <c r="M90" i="1"/>
  <c r="E90" i="1"/>
  <c r="R89" i="1"/>
  <c r="J89" i="1"/>
  <c r="O88" i="1"/>
  <c r="G88" i="1"/>
  <c r="T87" i="1"/>
  <c r="L87" i="1"/>
  <c r="D87" i="1"/>
  <c r="M86" i="1"/>
  <c r="E86" i="1"/>
  <c r="S94" i="1"/>
  <c r="P94" i="1"/>
  <c r="L90" i="1"/>
  <c r="Q89" i="1"/>
  <c r="F88" i="1"/>
  <c r="O94" i="1"/>
  <c r="G94" i="1"/>
  <c r="T93" i="1"/>
  <c r="L93" i="1"/>
  <c r="D93" i="1"/>
  <c r="S90" i="1"/>
  <c r="K90" i="1"/>
  <c r="C90" i="1"/>
  <c r="P89" i="1"/>
  <c r="H89" i="1"/>
  <c r="M88" i="1"/>
  <c r="E88" i="1"/>
  <c r="R87" i="1"/>
  <c r="J87" i="1"/>
  <c r="S86" i="1"/>
  <c r="K86" i="1"/>
  <c r="P93" i="1"/>
  <c r="K87" i="1"/>
  <c r="L86" i="1"/>
  <c r="N94" i="1"/>
  <c r="F94" i="1"/>
  <c r="S93" i="1"/>
  <c r="K93" i="1"/>
  <c r="C93" i="1"/>
  <c r="R90" i="1"/>
  <c r="J90" i="1"/>
  <c r="O89" i="1"/>
  <c r="G89" i="1"/>
  <c r="T88" i="1"/>
  <c r="L88" i="1"/>
  <c r="D88" i="1"/>
  <c r="Q87" i="1"/>
  <c r="I87" i="1"/>
  <c r="R86" i="1"/>
  <c r="J86" i="1"/>
  <c r="H94" i="1"/>
  <c r="M93" i="1"/>
  <c r="D90" i="1"/>
  <c r="I89" i="1"/>
  <c r="S87" i="1"/>
  <c r="M94" i="1"/>
  <c r="E94" i="1"/>
  <c r="R93" i="1"/>
  <c r="J93" i="1"/>
  <c r="Q90" i="1"/>
  <c r="I90" i="1"/>
  <c r="N89" i="1"/>
  <c r="F89" i="1"/>
  <c r="S88" i="1"/>
  <c r="K88" i="1"/>
  <c r="C88" i="1"/>
  <c r="P87" i="1"/>
  <c r="H87" i="1"/>
  <c r="Q86" i="1"/>
  <c r="I86" i="1"/>
  <c r="C94" i="1"/>
  <c r="E93" i="1"/>
  <c r="T90" i="1"/>
  <c r="N88" i="1"/>
  <c r="C87" i="1"/>
  <c r="T86" i="1"/>
  <c r="T94" i="1"/>
  <c r="L94" i="1"/>
  <c r="D94" i="1"/>
  <c r="Q93" i="1"/>
  <c r="I93" i="1"/>
  <c r="P90" i="1"/>
  <c r="H90" i="1"/>
  <c r="M89" i="1"/>
  <c r="E89" i="1"/>
  <c r="R88" i="1"/>
  <c r="J88" i="1"/>
  <c r="O87" i="1"/>
  <c r="G87" i="1"/>
  <c r="P86" i="1"/>
  <c r="H86" i="1"/>
  <c r="T85" i="1"/>
  <c r="L85" i="1"/>
  <c r="D85" i="1"/>
  <c r="J85" i="1"/>
  <c r="M85" i="1"/>
  <c r="E85" i="1"/>
  <c r="Q85" i="1"/>
  <c r="I85" i="1"/>
  <c r="P85" i="1"/>
  <c r="H85" i="1"/>
  <c r="S85" i="1"/>
  <c r="K85" i="1"/>
  <c r="C85" i="1"/>
  <c r="O85" i="1"/>
  <c r="G85" i="1"/>
  <c r="R85" i="1"/>
  <c r="N85" i="1"/>
  <c r="F85" i="1"/>
  <c r="X102" i="1"/>
  <c r="X106" i="1"/>
  <c r="V101" i="1"/>
  <c r="V103" i="1"/>
  <c r="V104" i="1"/>
  <c r="X105" i="1"/>
  <c r="Y105" i="1" s="1"/>
  <c r="U101" i="1"/>
  <c r="X103" i="1"/>
  <c r="Y103" i="1" s="1"/>
  <c r="V106" i="1"/>
  <c r="X104" i="1"/>
  <c r="X109" i="1"/>
  <c r="Y109" i="1" s="1"/>
  <c r="V109" i="1"/>
  <c r="X110" i="1"/>
  <c r="U110" i="1"/>
  <c r="U103" i="1"/>
  <c r="V105" i="1"/>
  <c r="W105" i="1" s="1"/>
  <c r="V110" i="1"/>
  <c r="U104" i="1"/>
  <c r="U105" i="1"/>
  <c r="U102" i="1"/>
  <c r="V102" i="1"/>
  <c r="U109" i="1"/>
  <c r="U106" i="1"/>
  <c r="D67" i="2"/>
  <c r="D140" i="2" s="1"/>
  <c r="L67" i="2"/>
  <c r="L137" i="2" s="1"/>
  <c r="I67" i="2"/>
  <c r="I131" i="2" s="1"/>
  <c r="F67" i="2"/>
  <c r="F130" i="2" s="1"/>
  <c r="N67" i="2"/>
  <c r="N114" i="2" s="1"/>
  <c r="R67" i="2"/>
  <c r="R128" i="2" s="1"/>
  <c r="T67" i="2"/>
  <c r="T140" i="2" s="1"/>
  <c r="E67" i="2"/>
  <c r="E131" i="2" s="1"/>
  <c r="M67" i="2"/>
  <c r="M124" i="2" s="1"/>
  <c r="Q67" i="2"/>
  <c r="J67" i="2"/>
  <c r="J82" i="2" s="1"/>
  <c r="G67" i="2"/>
  <c r="G138" i="2" s="1"/>
  <c r="O67" i="2"/>
  <c r="O130" i="2" s="1"/>
  <c r="H67" i="2"/>
  <c r="H125" i="2" s="1"/>
  <c r="P67" i="2"/>
  <c r="P133" i="2" s="1"/>
  <c r="C67" i="2"/>
  <c r="C121" i="2" s="1"/>
  <c r="K67" i="2"/>
  <c r="K110" i="2" s="1"/>
  <c r="S67" i="2"/>
  <c r="S124" i="2" s="1"/>
  <c r="D132" i="2"/>
  <c r="D114" i="2"/>
  <c r="D125" i="2"/>
  <c r="D110" i="2"/>
  <c r="D99" i="2"/>
  <c r="D89" i="2"/>
  <c r="D108" i="2"/>
  <c r="D126" i="2"/>
  <c r="D98" i="2"/>
  <c r="D86" i="2"/>
  <c r="D72" i="2"/>
  <c r="D101" i="2"/>
  <c r="D118" i="2"/>
  <c r="D73" i="2"/>
  <c r="D85" i="2"/>
  <c r="L111" i="2"/>
  <c r="L133" i="2"/>
  <c r="L108" i="2"/>
  <c r="L100" i="2"/>
  <c r="L84" i="2"/>
  <c r="L74" i="2"/>
  <c r="T85" i="2"/>
  <c r="E121" i="2"/>
  <c r="E104" i="2"/>
  <c r="M119" i="2"/>
  <c r="M138" i="2"/>
  <c r="M128" i="2"/>
  <c r="M139" i="2"/>
  <c r="M105" i="2"/>
  <c r="M126" i="2"/>
  <c r="M95" i="2"/>
  <c r="M118" i="2"/>
  <c r="M101" i="2"/>
  <c r="M85" i="2"/>
  <c r="M84" i="2"/>
  <c r="M74" i="2"/>
  <c r="M96" i="2"/>
  <c r="M82" i="2"/>
  <c r="M83" i="2"/>
  <c r="N127" i="2"/>
  <c r="N119" i="2"/>
  <c r="N111" i="2"/>
  <c r="N138" i="2"/>
  <c r="N122" i="2"/>
  <c r="N125" i="2"/>
  <c r="N109" i="2"/>
  <c r="N136" i="2"/>
  <c r="N128" i="2"/>
  <c r="N120" i="2"/>
  <c r="N123" i="2"/>
  <c r="N115" i="2"/>
  <c r="N126" i="2"/>
  <c r="N118" i="2"/>
  <c r="N105" i="2"/>
  <c r="N97" i="2"/>
  <c r="N108" i="2"/>
  <c r="N100" i="2"/>
  <c r="N95" i="2"/>
  <c r="N87" i="2"/>
  <c r="N132" i="2"/>
  <c r="N106" i="2"/>
  <c r="N90" i="2"/>
  <c r="N93" i="2"/>
  <c r="N104" i="2"/>
  <c r="N96" i="2"/>
  <c r="N88" i="2"/>
  <c r="N85" i="2"/>
  <c r="N74" i="2"/>
  <c r="N113" i="2"/>
  <c r="N91" i="2"/>
  <c r="N86" i="2"/>
  <c r="N82" i="2"/>
  <c r="N99" i="2"/>
  <c r="N73" i="2"/>
  <c r="N102" i="2"/>
  <c r="N116" i="2"/>
  <c r="N94" i="2"/>
  <c r="N78" i="2"/>
  <c r="N72" i="2"/>
  <c r="G128" i="2"/>
  <c r="G137" i="2"/>
  <c r="G101" i="2"/>
  <c r="G96" i="2"/>
  <c r="G97" i="2"/>
  <c r="G87" i="2"/>
  <c r="G111" i="2"/>
  <c r="K126" i="2"/>
  <c r="K132" i="2"/>
  <c r="K135" i="2"/>
  <c r="K133" i="2"/>
  <c r="K117" i="2"/>
  <c r="K120" i="2"/>
  <c r="K86" i="2"/>
  <c r="K115" i="2"/>
  <c r="K95" i="2"/>
  <c r="K88" i="2"/>
  <c r="K78" i="2"/>
  <c r="K93" i="2"/>
  <c r="K82" i="2"/>
  <c r="O90" i="2"/>
  <c r="H133" i="2"/>
  <c r="H115" i="2"/>
  <c r="H124" i="2"/>
  <c r="H114" i="2"/>
  <c r="H86" i="2"/>
  <c r="H80" i="2"/>
  <c r="H81" i="2"/>
  <c r="P112" i="2"/>
  <c r="P87" i="2"/>
  <c r="C129" i="2"/>
  <c r="C124" i="2"/>
  <c r="C135" i="2"/>
  <c r="C125" i="2"/>
  <c r="C104" i="2"/>
  <c r="C139" i="2"/>
  <c r="C97" i="2"/>
  <c r="C92" i="2"/>
  <c r="C103" i="2"/>
  <c r="C106" i="2"/>
  <c r="C90" i="2"/>
  <c r="C76" i="2"/>
  <c r="S110" i="2"/>
  <c r="S113" i="2"/>
  <c r="S122" i="2"/>
  <c r="S114" i="2"/>
  <c r="S102" i="2"/>
  <c r="S86" i="2"/>
  <c r="S103" i="2"/>
  <c r="S95" i="2"/>
  <c r="S81" i="2"/>
  <c r="S85" i="2"/>
  <c r="S73" i="2"/>
  <c r="F122" i="2"/>
  <c r="F128" i="2"/>
  <c r="F126" i="2"/>
  <c r="F110" i="2"/>
  <c r="F100" i="2"/>
  <c r="F103" i="2"/>
  <c r="F101" i="2"/>
  <c r="F121" i="2"/>
  <c r="F109" i="2"/>
  <c r="F107" i="2"/>
  <c r="F99" i="2"/>
  <c r="F85" i="2"/>
  <c r="I123" i="2"/>
  <c r="Q136" i="2"/>
  <c r="Q128" i="2"/>
  <c r="Q118" i="2"/>
  <c r="Q137" i="2"/>
  <c r="Q127" i="2"/>
  <c r="Q111" i="2"/>
  <c r="Q96" i="2"/>
  <c r="Q88" i="2"/>
  <c r="Q105" i="2"/>
  <c r="Q89" i="2"/>
  <c r="J97" i="2"/>
  <c r="R123" i="2"/>
  <c r="R121" i="2"/>
  <c r="R119" i="2"/>
  <c r="R101" i="2"/>
  <c r="R112" i="2"/>
  <c r="R100" i="2"/>
  <c r="R79" i="2"/>
  <c r="Q84" i="2"/>
  <c r="R103" i="2"/>
  <c r="R85" i="2"/>
  <c r="Q90" i="2"/>
  <c r="Q87" i="2"/>
  <c r="R75" i="2"/>
  <c r="J103" i="2"/>
  <c r="I133" i="2" l="1"/>
  <c r="J104" i="2"/>
  <c r="K79" i="2"/>
  <c r="K85" i="2"/>
  <c r="K112" i="2"/>
  <c r="K94" i="2"/>
  <c r="K125" i="2"/>
  <c r="K124" i="2"/>
  <c r="K134" i="2"/>
  <c r="M75" i="2"/>
  <c r="M89" i="2"/>
  <c r="M76" i="2"/>
  <c r="M93" i="2"/>
  <c r="M87" i="2"/>
  <c r="M97" i="2"/>
  <c r="M120" i="2"/>
  <c r="M111" i="2"/>
  <c r="D96" i="2"/>
  <c r="D79" i="2"/>
  <c r="D78" i="2"/>
  <c r="D106" i="2"/>
  <c r="D134" i="2"/>
  <c r="D107" i="2"/>
  <c r="D133" i="2"/>
  <c r="J118" i="2"/>
  <c r="K74" i="2"/>
  <c r="K75" i="2"/>
  <c r="K92" i="2"/>
  <c r="K99" i="2"/>
  <c r="K122" i="2"/>
  <c r="K140" i="2"/>
  <c r="M80" i="2"/>
  <c r="M79" i="2"/>
  <c r="M104" i="2"/>
  <c r="M121" i="2"/>
  <c r="M103" i="2"/>
  <c r="M137" i="2"/>
  <c r="M136" i="2"/>
  <c r="M116" i="2"/>
  <c r="D77" i="2"/>
  <c r="D74" i="2"/>
  <c r="D75" i="2"/>
  <c r="D95" i="2"/>
  <c r="D97" i="2"/>
  <c r="D139" i="2"/>
  <c r="D122" i="2"/>
  <c r="K76" i="2"/>
  <c r="K83" i="2"/>
  <c r="K108" i="2"/>
  <c r="K107" i="2"/>
  <c r="K130" i="2"/>
  <c r="K121" i="2"/>
  <c r="M90" i="2"/>
  <c r="M86" i="2"/>
  <c r="M81" i="2"/>
  <c r="M98" i="2"/>
  <c r="M129" i="2"/>
  <c r="M94" i="2"/>
  <c r="M109" i="2"/>
  <c r="M132" i="2"/>
  <c r="D88" i="2"/>
  <c r="D76" i="2"/>
  <c r="D83" i="2"/>
  <c r="D103" i="2"/>
  <c r="D105" i="2"/>
  <c r="D112" i="2"/>
  <c r="D130" i="2"/>
  <c r="J135" i="2"/>
  <c r="K136" i="2"/>
  <c r="K139" i="2"/>
  <c r="K89" i="2"/>
  <c r="K96" i="2"/>
  <c r="K138" i="2"/>
  <c r="K129" i="2"/>
  <c r="M73" i="2"/>
  <c r="M91" i="2"/>
  <c r="M72" i="2"/>
  <c r="M106" i="2"/>
  <c r="M92" i="2"/>
  <c r="M102" i="2"/>
  <c r="M117" i="2"/>
  <c r="M140" i="2"/>
  <c r="D93" i="2"/>
  <c r="D84" i="2"/>
  <c r="D91" i="2"/>
  <c r="D123" i="2"/>
  <c r="D131" i="2"/>
  <c r="D120" i="2"/>
  <c r="D138" i="2"/>
  <c r="J95" i="2"/>
  <c r="I88" i="2"/>
  <c r="K73" i="2"/>
  <c r="K81" i="2"/>
  <c r="K106" i="2"/>
  <c r="K97" i="2"/>
  <c r="K104" i="2"/>
  <c r="K119" i="2"/>
  <c r="K137" i="2"/>
  <c r="M77" i="2"/>
  <c r="M107" i="2"/>
  <c r="M78" i="2"/>
  <c r="M110" i="2"/>
  <c r="M100" i="2"/>
  <c r="M134" i="2"/>
  <c r="M114" i="2"/>
  <c r="D82" i="2"/>
  <c r="D87" i="2"/>
  <c r="D115" i="2"/>
  <c r="D92" i="2"/>
  <c r="D94" i="2"/>
  <c r="D128" i="2"/>
  <c r="D127" i="2"/>
  <c r="I135" i="2"/>
  <c r="K90" i="2"/>
  <c r="K101" i="2"/>
  <c r="K87" i="2"/>
  <c r="K123" i="2"/>
  <c r="K128" i="2"/>
  <c r="K127" i="2"/>
  <c r="K118" i="2"/>
  <c r="M99" i="2"/>
  <c r="M113" i="2"/>
  <c r="M88" i="2"/>
  <c r="M112" i="2"/>
  <c r="M108" i="2"/>
  <c r="M115" i="2"/>
  <c r="M130" i="2"/>
  <c r="D80" i="2"/>
  <c r="D104" i="2"/>
  <c r="D81" i="2"/>
  <c r="D90" i="2"/>
  <c r="D100" i="2"/>
  <c r="D102" i="2"/>
  <c r="D117" i="2"/>
  <c r="D124" i="2"/>
  <c r="I85" i="2"/>
  <c r="J134" i="2"/>
  <c r="Q112" i="2"/>
  <c r="Q110" i="2"/>
  <c r="Q116" i="2"/>
  <c r="Q117" i="2"/>
  <c r="Q107" i="2"/>
  <c r="Q97" i="2"/>
  <c r="Q85" i="2"/>
  <c r="Q81" i="2"/>
  <c r="Q72" i="2"/>
  <c r="Q123" i="2"/>
  <c r="Q121" i="2"/>
  <c r="Q119" i="2"/>
  <c r="Q138" i="2"/>
  <c r="Q130" i="2"/>
  <c r="Q79" i="2"/>
  <c r="Q76" i="2"/>
  <c r="Q125" i="2"/>
  <c r="I115" i="2"/>
  <c r="I113" i="2"/>
  <c r="I111" i="2"/>
  <c r="I104" i="2"/>
  <c r="I102" i="2"/>
  <c r="I74" i="2"/>
  <c r="I82" i="2"/>
  <c r="I136" i="2"/>
  <c r="I140" i="2"/>
  <c r="I122" i="2"/>
  <c r="I96" i="2"/>
  <c r="I134" i="2"/>
  <c r="I94" i="2"/>
  <c r="I120" i="2"/>
  <c r="I118" i="2"/>
  <c r="I124" i="2"/>
  <c r="I98" i="2"/>
  <c r="I117" i="2"/>
  <c r="I97" i="2"/>
  <c r="I108" i="2"/>
  <c r="I86" i="2"/>
  <c r="I109" i="2"/>
  <c r="I103" i="2"/>
  <c r="I87" i="2"/>
  <c r="I84" i="2"/>
  <c r="Q92" i="2"/>
  <c r="Q95" i="2"/>
  <c r="Q80" i="2"/>
  <c r="Q83" i="2"/>
  <c r="Q78" i="2"/>
  <c r="I81" i="2"/>
  <c r="J94" i="2"/>
  <c r="J101" i="2"/>
  <c r="J124" i="2"/>
  <c r="J115" i="2"/>
  <c r="Q133" i="2"/>
  <c r="Q104" i="2"/>
  <c r="Q135" i="2"/>
  <c r="Q126" i="2"/>
  <c r="I89" i="2"/>
  <c r="I93" i="2"/>
  <c r="I132" i="2"/>
  <c r="I139" i="2"/>
  <c r="S77" i="2"/>
  <c r="S131" i="2"/>
  <c r="S108" i="2"/>
  <c r="S107" i="2"/>
  <c r="S130" i="2"/>
  <c r="S126" i="2"/>
  <c r="C78" i="2"/>
  <c r="C89" i="2"/>
  <c r="C117" i="2"/>
  <c r="L78" i="2"/>
  <c r="L89" i="2"/>
  <c r="L119" i="2"/>
  <c r="J85" i="2"/>
  <c r="J93" i="2"/>
  <c r="I114" i="2"/>
  <c r="I83" i="2"/>
  <c r="J131" i="2"/>
  <c r="I101" i="2"/>
  <c r="S139" i="2"/>
  <c r="L102" i="2"/>
  <c r="C113" i="2"/>
  <c r="C111" i="2"/>
  <c r="C109" i="2"/>
  <c r="C128" i="2"/>
  <c r="C120" i="2"/>
  <c r="C85" i="2"/>
  <c r="C72" i="2"/>
  <c r="C79" i="2"/>
  <c r="C134" i="2"/>
  <c r="C140" i="2"/>
  <c r="C138" i="2"/>
  <c r="C136" i="2"/>
  <c r="C102" i="2"/>
  <c r="C108" i="2"/>
  <c r="C80" i="2"/>
  <c r="C81" i="2"/>
  <c r="C82" i="2"/>
  <c r="C126" i="2"/>
  <c r="C132" i="2"/>
  <c r="C112" i="2"/>
  <c r="C94" i="2"/>
  <c r="C115" i="2"/>
  <c r="C98" i="2"/>
  <c r="C130" i="2"/>
  <c r="C100" i="2"/>
  <c r="C93" i="2"/>
  <c r="C110" i="2"/>
  <c r="C116" i="2"/>
  <c r="C114" i="2"/>
  <c r="C96" i="2"/>
  <c r="C131" i="2"/>
  <c r="C123" i="2"/>
  <c r="C83" i="2"/>
  <c r="C84" i="2"/>
  <c r="C77" i="2"/>
  <c r="Q77" i="2"/>
  <c r="Q75" i="2"/>
  <c r="I72" i="2"/>
  <c r="J74" i="2"/>
  <c r="I76" i="2"/>
  <c r="J92" i="2"/>
  <c r="J91" i="2"/>
  <c r="J114" i="2"/>
  <c r="J113" i="2"/>
  <c r="J139" i="2"/>
  <c r="Q102" i="2"/>
  <c r="Q101" i="2"/>
  <c r="Q132" i="2"/>
  <c r="Q115" i="2"/>
  <c r="I138" i="2"/>
  <c r="I125" i="2"/>
  <c r="I129" i="2"/>
  <c r="I128" i="2"/>
  <c r="S106" i="2"/>
  <c r="S75" i="2"/>
  <c r="S100" i="2"/>
  <c r="S96" i="2"/>
  <c r="S135" i="2"/>
  <c r="C73" i="2"/>
  <c r="C75" i="2"/>
  <c r="C105" i="2"/>
  <c r="C133" i="2"/>
  <c r="C137" i="2"/>
  <c r="L73" i="2"/>
  <c r="L75" i="2"/>
  <c r="L134" i="2"/>
  <c r="L113" i="2"/>
  <c r="I100" i="2"/>
  <c r="I90" i="2"/>
  <c r="J76" i="2"/>
  <c r="J125" i="2"/>
  <c r="Q93" i="2"/>
  <c r="Q134" i="2"/>
  <c r="I121" i="2"/>
  <c r="S111" i="2"/>
  <c r="J75" i="2"/>
  <c r="J136" i="2"/>
  <c r="Q74" i="2"/>
  <c r="J99" i="2"/>
  <c r="Q103" i="2"/>
  <c r="Q140" i="2"/>
  <c r="I106" i="2"/>
  <c r="S83" i="2"/>
  <c r="S104" i="2"/>
  <c r="S116" i="2"/>
  <c r="C88" i="2"/>
  <c r="C86" i="2"/>
  <c r="C122" i="2"/>
  <c r="C118" i="2"/>
  <c r="L77" i="2"/>
  <c r="L106" i="2"/>
  <c r="L107" i="2"/>
  <c r="L121" i="2"/>
  <c r="I92" i="2"/>
  <c r="I78" i="2"/>
  <c r="Q94" i="2"/>
  <c r="S90" i="2"/>
  <c r="Q86" i="2"/>
  <c r="Q82" i="2"/>
  <c r="I77" i="2"/>
  <c r="I75" i="2"/>
  <c r="Q122" i="2"/>
  <c r="J108" i="2"/>
  <c r="J130" i="2"/>
  <c r="J129" i="2"/>
  <c r="Q91" i="2"/>
  <c r="Q98" i="2"/>
  <c r="Q131" i="2"/>
  <c r="I91" i="2"/>
  <c r="I137" i="2"/>
  <c r="S79" i="2"/>
  <c r="S97" i="2"/>
  <c r="C91" i="2"/>
  <c r="J77" i="2"/>
  <c r="Q73" i="2"/>
  <c r="J98" i="2"/>
  <c r="I130" i="2"/>
  <c r="Q108" i="2"/>
  <c r="J109" i="2"/>
  <c r="J107" i="2"/>
  <c r="J138" i="2"/>
  <c r="J137" i="2"/>
  <c r="Q99" i="2"/>
  <c r="Q106" i="2"/>
  <c r="Q113" i="2"/>
  <c r="Q139" i="2"/>
  <c r="I99" i="2"/>
  <c r="I119" i="2"/>
  <c r="I110" i="2"/>
  <c r="S74" i="2"/>
  <c r="S91" i="2"/>
  <c r="S105" i="2"/>
  <c r="S109" i="2"/>
  <c r="C101" i="2"/>
  <c r="C87" i="2"/>
  <c r="C99" i="2"/>
  <c r="C119" i="2"/>
  <c r="L82" i="2"/>
  <c r="L110" i="2"/>
  <c r="L136" i="2"/>
  <c r="J87" i="2"/>
  <c r="J123" i="2"/>
  <c r="J121" i="2"/>
  <c r="J119" i="2"/>
  <c r="J128" i="2"/>
  <c r="J102" i="2"/>
  <c r="J100" i="2"/>
  <c r="J72" i="2"/>
  <c r="J88" i="2"/>
  <c r="J83" i="2"/>
  <c r="J80" i="2"/>
  <c r="J133" i="2"/>
  <c r="J126" i="2"/>
  <c r="J132" i="2"/>
  <c r="J122" i="2"/>
  <c r="J117" i="2"/>
  <c r="J105" i="2"/>
  <c r="J81" i="2"/>
  <c r="J78" i="2"/>
  <c r="J106" i="2"/>
  <c r="J84" i="2"/>
  <c r="J86" i="2"/>
  <c r="J116" i="2"/>
  <c r="I116" i="2"/>
  <c r="S118" i="2"/>
  <c r="S137" i="2"/>
  <c r="S127" i="2"/>
  <c r="S125" i="2"/>
  <c r="S99" i="2"/>
  <c r="S89" i="2"/>
  <c r="S87" i="2"/>
  <c r="S78" i="2"/>
  <c r="S88" i="2"/>
  <c r="S129" i="2"/>
  <c r="S119" i="2"/>
  <c r="S117" i="2"/>
  <c r="S136" i="2"/>
  <c r="S98" i="2"/>
  <c r="S72" i="2"/>
  <c r="S112" i="2"/>
  <c r="S84" i="2"/>
  <c r="S140" i="2"/>
  <c r="S138" i="2"/>
  <c r="S120" i="2"/>
  <c r="S94" i="2"/>
  <c r="S92" i="2"/>
  <c r="S101" i="2"/>
  <c r="S93" i="2"/>
  <c r="S128" i="2"/>
  <c r="L140" i="2"/>
  <c r="L138" i="2"/>
  <c r="L128" i="2"/>
  <c r="L94" i="2"/>
  <c r="L92" i="2"/>
  <c r="L98" i="2"/>
  <c r="L72" i="2"/>
  <c r="L91" i="2"/>
  <c r="L80" i="2"/>
  <c r="L132" i="2"/>
  <c r="L130" i="2"/>
  <c r="L120" i="2"/>
  <c r="L123" i="2"/>
  <c r="L115" i="2"/>
  <c r="L90" i="2"/>
  <c r="L101" i="2"/>
  <c r="L86" i="2"/>
  <c r="L124" i="2"/>
  <c r="L122" i="2"/>
  <c r="L112" i="2"/>
  <c r="L105" i="2"/>
  <c r="L109" i="2"/>
  <c r="L139" i="2"/>
  <c r="L81" i="2"/>
  <c r="L79" i="2"/>
  <c r="L83" i="2"/>
  <c r="L96" i="2"/>
  <c r="L116" i="2"/>
  <c r="L114" i="2"/>
  <c r="L131" i="2"/>
  <c r="L97" i="2"/>
  <c r="L103" i="2"/>
  <c r="L104" i="2"/>
  <c r="L129" i="2"/>
  <c r="L127" i="2"/>
  <c r="L125" i="2"/>
  <c r="L99" i="2"/>
  <c r="L126" i="2"/>
  <c r="L118" i="2"/>
  <c r="L88" i="2"/>
  <c r="L76" i="2"/>
  <c r="L87" i="2"/>
  <c r="J90" i="2"/>
  <c r="I80" i="2"/>
  <c r="J79" i="2"/>
  <c r="J120" i="2"/>
  <c r="J140" i="2"/>
  <c r="Q124" i="2"/>
  <c r="I105" i="2"/>
  <c r="I112" i="2"/>
  <c r="S82" i="2"/>
  <c r="S123" i="2"/>
  <c r="S134" i="2"/>
  <c r="L85" i="2"/>
  <c r="L135" i="2"/>
  <c r="E111" i="2"/>
  <c r="E88" i="2"/>
  <c r="E127" i="2"/>
  <c r="E138" i="2"/>
  <c r="E78" i="2"/>
  <c r="J73" i="2"/>
  <c r="I73" i="2"/>
  <c r="I95" i="2"/>
  <c r="J112" i="2"/>
  <c r="J89" i="2"/>
  <c r="Q100" i="2"/>
  <c r="J111" i="2"/>
  <c r="J96" i="2"/>
  <c r="J127" i="2"/>
  <c r="J110" i="2"/>
  <c r="I79" i="2"/>
  <c r="Q109" i="2"/>
  <c r="Q114" i="2"/>
  <c r="Q129" i="2"/>
  <c r="Q120" i="2"/>
  <c r="I107" i="2"/>
  <c r="I127" i="2"/>
  <c r="I126" i="2"/>
  <c r="S76" i="2"/>
  <c r="S80" i="2"/>
  <c r="S115" i="2"/>
  <c r="S133" i="2"/>
  <c r="S132" i="2"/>
  <c r="C74" i="2"/>
  <c r="C95" i="2"/>
  <c r="C107" i="2"/>
  <c r="C127" i="2"/>
  <c r="L93" i="2"/>
  <c r="L95" i="2"/>
  <c r="L117" i="2"/>
  <c r="F81" i="2"/>
  <c r="F112" i="2"/>
  <c r="G113" i="2"/>
  <c r="N80" i="2"/>
  <c r="N107" i="2"/>
  <c r="N124" i="2"/>
  <c r="N92" i="2"/>
  <c r="N134" i="2"/>
  <c r="N117" i="2"/>
  <c r="F72" i="2"/>
  <c r="F90" i="2"/>
  <c r="F138" i="2"/>
  <c r="G86" i="2"/>
  <c r="G117" i="2"/>
  <c r="N77" i="2"/>
  <c r="N76" i="2"/>
  <c r="N98" i="2"/>
  <c r="N140" i="2"/>
  <c r="N131" i="2"/>
  <c r="N130" i="2"/>
  <c r="D109" i="2"/>
  <c r="D136" i="2"/>
  <c r="D111" i="2"/>
  <c r="Y106" i="1"/>
  <c r="P86" i="2"/>
  <c r="P128" i="2"/>
  <c r="T103" i="2"/>
  <c r="P107" i="2"/>
  <c r="T138" i="2"/>
  <c r="P88" i="2"/>
  <c r="P101" i="2"/>
  <c r="P98" i="2"/>
  <c r="P122" i="2"/>
  <c r="P116" i="2"/>
  <c r="P97" i="2"/>
  <c r="P126" i="2"/>
  <c r="Y110" i="1"/>
  <c r="W109" i="1"/>
  <c r="W103" i="1"/>
  <c r="W104" i="1"/>
  <c r="W110" i="1"/>
  <c r="W106" i="1"/>
  <c r="Y102" i="1"/>
  <c r="F78" i="2"/>
  <c r="F80" i="2"/>
  <c r="F79" i="2"/>
  <c r="F88" i="2"/>
  <c r="F98" i="2"/>
  <c r="F108" i="2"/>
  <c r="F134" i="2"/>
  <c r="F136" i="2"/>
  <c r="F111" i="2"/>
  <c r="G102" i="2"/>
  <c r="G84" i="2"/>
  <c r="G98" i="2"/>
  <c r="G118" i="2"/>
  <c r="G122" i="2"/>
  <c r="F86" i="2"/>
  <c r="F92" i="2"/>
  <c r="F74" i="2"/>
  <c r="F96" i="2"/>
  <c r="F106" i="2"/>
  <c r="F116" i="2"/>
  <c r="F115" i="2"/>
  <c r="F117" i="2"/>
  <c r="F119" i="2"/>
  <c r="G83" i="2"/>
  <c r="G110" i="2"/>
  <c r="G106" i="2"/>
  <c r="G126" i="2"/>
  <c r="G130" i="2"/>
  <c r="F102" i="2"/>
  <c r="F124" i="2"/>
  <c r="F76" i="2"/>
  <c r="F104" i="2"/>
  <c r="F140" i="2"/>
  <c r="F97" i="2"/>
  <c r="F123" i="2"/>
  <c r="F125" i="2"/>
  <c r="F127" i="2"/>
  <c r="G124" i="2"/>
  <c r="G91" i="2"/>
  <c r="G140" i="2"/>
  <c r="G131" i="2"/>
  <c r="F75" i="2"/>
  <c r="F73" i="2"/>
  <c r="F84" i="2"/>
  <c r="F132" i="2"/>
  <c r="F87" i="2"/>
  <c r="F105" i="2"/>
  <c r="F131" i="2"/>
  <c r="F133" i="2"/>
  <c r="F135" i="2"/>
  <c r="G73" i="2"/>
  <c r="G99" i="2"/>
  <c r="G103" i="2"/>
  <c r="G112" i="2"/>
  <c r="F83" i="2"/>
  <c r="F77" i="2"/>
  <c r="F94" i="2"/>
  <c r="F93" i="2"/>
  <c r="F95" i="2"/>
  <c r="F113" i="2"/>
  <c r="F139" i="2"/>
  <c r="F114" i="2"/>
  <c r="G105" i="2"/>
  <c r="G77" i="2"/>
  <c r="G135" i="2"/>
  <c r="G116" i="2"/>
  <c r="G120" i="2"/>
  <c r="D135" i="2"/>
  <c r="F91" i="2"/>
  <c r="F82" i="2"/>
  <c r="F89" i="2"/>
  <c r="F129" i="2"/>
  <c r="F137" i="2"/>
  <c r="F118" i="2"/>
  <c r="F120" i="2"/>
  <c r="G78" i="2"/>
  <c r="G79" i="2"/>
  <c r="G93" i="2"/>
  <c r="G121" i="2"/>
  <c r="G109" i="2"/>
  <c r="D116" i="2"/>
  <c r="D113" i="2"/>
  <c r="D121" i="2"/>
  <c r="D119" i="2"/>
  <c r="W102" i="1"/>
  <c r="Y104" i="1"/>
  <c r="E87" i="2"/>
  <c r="P80" i="2"/>
  <c r="P132" i="2"/>
  <c r="G80" i="2"/>
  <c r="G74" i="2"/>
  <c r="G104" i="2"/>
  <c r="G119" i="2"/>
  <c r="G115" i="2"/>
  <c r="G125" i="2"/>
  <c r="N75" i="2"/>
  <c r="N89" i="2"/>
  <c r="N84" i="2"/>
  <c r="N101" i="2"/>
  <c r="N103" i="2"/>
  <c r="N137" i="2"/>
  <c r="N139" i="2"/>
  <c r="N133" i="2"/>
  <c r="N135" i="2"/>
  <c r="E100" i="2"/>
  <c r="P92" i="2"/>
  <c r="P110" i="2"/>
  <c r="G89" i="2"/>
  <c r="G88" i="2"/>
  <c r="G76" i="2"/>
  <c r="G85" i="2"/>
  <c r="G100" i="2"/>
  <c r="G123" i="2"/>
  <c r="G114" i="2"/>
  <c r="N83" i="2"/>
  <c r="N79" i="2"/>
  <c r="N81" i="2"/>
  <c r="N121" i="2"/>
  <c r="N129" i="2"/>
  <c r="N110" i="2"/>
  <c r="N112" i="2"/>
  <c r="E115" i="2"/>
  <c r="H123" i="2"/>
  <c r="T81" i="2"/>
  <c r="T89" i="2"/>
  <c r="T127" i="2"/>
  <c r="R135" i="2"/>
  <c r="H105" i="2"/>
  <c r="H77" i="2"/>
  <c r="H138" i="2"/>
  <c r="H101" i="2"/>
  <c r="H113" i="2"/>
  <c r="H139" i="2"/>
  <c r="O134" i="2"/>
  <c r="T93" i="2"/>
  <c r="T97" i="2"/>
  <c r="T135" i="2"/>
  <c r="T134" i="2"/>
  <c r="T87" i="2"/>
  <c r="T126" i="2"/>
  <c r="T121" i="2"/>
  <c r="H94" i="2"/>
  <c r="H140" i="2"/>
  <c r="H72" i="2"/>
  <c r="H90" i="2"/>
  <c r="H91" i="2"/>
  <c r="H106" i="2"/>
  <c r="H121" i="2"/>
  <c r="H112" i="2"/>
  <c r="R97" i="2"/>
  <c r="R137" i="2"/>
  <c r="H78" i="2"/>
  <c r="H87" i="2"/>
  <c r="H99" i="2"/>
  <c r="H122" i="2"/>
  <c r="H137" i="2"/>
  <c r="H120" i="2"/>
  <c r="T73" i="2"/>
  <c r="T104" i="2"/>
  <c r="T99" i="2"/>
  <c r="T129" i="2"/>
  <c r="H85" i="2"/>
  <c r="T82" i="2"/>
  <c r="T83" i="2"/>
  <c r="T123" i="2"/>
  <c r="H73" i="2"/>
  <c r="H74" i="2"/>
  <c r="H95" i="2"/>
  <c r="H136" i="2"/>
  <c r="R139" i="2"/>
  <c r="H76" i="2"/>
  <c r="H75" i="2"/>
  <c r="H79" i="2"/>
  <c r="H88" i="2"/>
  <c r="H119" i="2"/>
  <c r="H118" i="2"/>
  <c r="H109" i="2"/>
  <c r="T79" i="2"/>
  <c r="T91" i="2"/>
  <c r="T128" i="2"/>
  <c r="H89" i="2"/>
  <c r="H93" i="2"/>
  <c r="H100" i="2"/>
  <c r="H135" i="2"/>
  <c r="H110" i="2"/>
  <c r="R89" i="2"/>
  <c r="R99" i="2"/>
  <c r="R120" i="2"/>
  <c r="H84" i="2"/>
  <c r="H83" i="2"/>
  <c r="H127" i="2"/>
  <c r="H96" i="2"/>
  <c r="H116" i="2"/>
  <c r="H134" i="2"/>
  <c r="H117" i="2"/>
  <c r="T76" i="2"/>
  <c r="T95" i="2"/>
  <c r="T114" i="2"/>
  <c r="T77" i="2"/>
  <c r="T96" i="2"/>
  <c r="T75" i="2"/>
  <c r="T100" i="2"/>
  <c r="T107" i="2"/>
  <c r="T119" i="2"/>
  <c r="T137" i="2"/>
  <c r="D129" i="2"/>
  <c r="D137" i="2"/>
  <c r="T84" i="2"/>
  <c r="T131" i="2"/>
  <c r="T101" i="2"/>
  <c r="T105" i="2"/>
  <c r="T117" i="2"/>
  <c r="T108" i="2"/>
  <c r="T80" i="2"/>
  <c r="T88" i="2"/>
  <c r="T72" i="2"/>
  <c r="T98" i="2"/>
  <c r="T110" i="2"/>
  <c r="T125" i="2"/>
  <c r="T132" i="2"/>
  <c r="T86" i="2"/>
  <c r="T74" i="2"/>
  <c r="T78" i="2"/>
  <c r="T106" i="2"/>
  <c r="T102" i="2"/>
  <c r="T133" i="2"/>
  <c r="T113" i="2"/>
  <c r="R73" i="2"/>
  <c r="R80" i="2"/>
  <c r="R136" i="2"/>
  <c r="R91" i="2"/>
  <c r="R93" i="2"/>
  <c r="R127" i="2"/>
  <c r="R129" i="2"/>
  <c r="R131" i="2"/>
  <c r="R82" i="2"/>
  <c r="P81" i="2"/>
  <c r="P105" i="2"/>
  <c r="P79" i="2"/>
  <c r="P127" i="2"/>
  <c r="P135" i="2"/>
  <c r="P124" i="2"/>
  <c r="P118" i="2"/>
  <c r="P120" i="2"/>
  <c r="O108" i="2"/>
  <c r="E107" i="2"/>
  <c r="E72" i="2"/>
  <c r="E137" i="2"/>
  <c r="E123" i="2"/>
  <c r="E119" i="2"/>
  <c r="R87" i="2"/>
  <c r="R78" i="2"/>
  <c r="R108" i="2"/>
  <c r="R105" i="2"/>
  <c r="R107" i="2"/>
  <c r="R117" i="2"/>
  <c r="R116" i="2"/>
  <c r="R110" i="2"/>
  <c r="P74" i="2"/>
  <c r="P72" i="2"/>
  <c r="P73" i="2"/>
  <c r="P94" i="2"/>
  <c r="P96" i="2"/>
  <c r="P106" i="2"/>
  <c r="P140" i="2"/>
  <c r="P134" i="2"/>
  <c r="P136" i="2"/>
  <c r="O136" i="2"/>
  <c r="E75" i="2"/>
  <c r="E79" i="2"/>
  <c r="E86" i="2"/>
  <c r="E108" i="2"/>
  <c r="E128" i="2"/>
  <c r="E135" i="2"/>
  <c r="R83" i="2"/>
  <c r="R76" i="2"/>
  <c r="R88" i="2"/>
  <c r="R133" i="2"/>
  <c r="R109" i="2"/>
  <c r="R114" i="2"/>
  <c r="R124" i="2"/>
  <c r="R118" i="2"/>
  <c r="P76" i="2"/>
  <c r="P78" i="2"/>
  <c r="P77" i="2"/>
  <c r="P102" i="2"/>
  <c r="P104" i="2"/>
  <c r="P114" i="2"/>
  <c r="P113" i="2"/>
  <c r="P115" i="2"/>
  <c r="P109" i="2"/>
  <c r="O78" i="2"/>
  <c r="O138" i="2"/>
  <c r="E83" i="2"/>
  <c r="E90" i="2"/>
  <c r="E101" i="2"/>
  <c r="E134" i="2"/>
  <c r="E117" i="2"/>
  <c r="E116" i="2"/>
  <c r="R111" i="2"/>
  <c r="R132" i="2"/>
  <c r="P84" i="2"/>
  <c r="P90" i="2"/>
  <c r="P119" i="2"/>
  <c r="P130" i="2"/>
  <c r="P111" i="2"/>
  <c r="P95" i="2"/>
  <c r="P121" i="2"/>
  <c r="P123" i="2"/>
  <c r="P117" i="2"/>
  <c r="O102" i="2"/>
  <c r="E80" i="2"/>
  <c r="E74" i="2"/>
  <c r="E98" i="2"/>
  <c r="E97" i="2"/>
  <c r="E125" i="2"/>
  <c r="E140" i="2"/>
  <c r="R90" i="2"/>
  <c r="R126" i="2"/>
  <c r="R94" i="2"/>
  <c r="R130" i="2"/>
  <c r="R134" i="2"/>
  <c r="P85" i="2"/>
  <c r="P75" i="2"/>
  <c r="P82" i="2"/>
  <c r="P91" i="2"/>
  <c r="P138" i="2"/>
  <c r="P103" i="2"/>
  <c r="P129" i="2"/>
  <c r="P131" i="2"/>
  <c r="P125" i="2"/>
  <c r="O74" i="2"/>
  <c r="E73" i="2"/>
  <c r="E76" i="2"/>
  <c r="E106" i="2"/>
  <c r="E94" i="2"/>
  <c r="E133" i="2"/>
  <c r="R86" i="2"/>
  <c r="R122" i="2"/>
  <c r="R98" i="2"/>
  <c r="R81" i="2"/>
  <c r="R74" i="2"/>
  <c r="R84" i="2"/>
  <c r="R96" i="2"/>
  <c r="R140" i="2"/>
  <c r="R95" i="2"/>
  <c r="R77" i="2"/>
  <c r="R125" i="2"/>
  <c r="R72" i="2"/>
  <c r="R92" i="2"/>
  <c r="R102" i="2"/>
  <c r="R104" i="2"/>
  <c r="R138" i="2"/>
  <c r="R113" i="2"/>
  <c r="R115" i="2"/>
  <c r="R106" i="2"/>
  <c r="P100" i="2"/>
  <c r="P83" i="2"/>
  <c r="P89" i="2"/>
  <c r="P99" i="2"/>
  <c r="P93" i="2"/>
  <c r="P108" i="2"/>
  <c r="P137" i="2"/>
  <c r="P139" i="2"/>
  <c r="O104" i="2"/>
  <c r="E77" i="2"/>
  <c r="E89" i="2"/>
  <c r="E126" i="2"/>
  <c r="E109" i="2"/>
  <c r="E114" i="2"/>
  <c r="O94" i="2"/>
  <c r="O73" i="2"/>
  <c r="O76" i="2"/>
  <c r="O111" i="2"/>
  <c r="O98" i="2"/>
  <c r="O140" i="2"/>
  <c r="O115" i="2"/>
  <c r="O109" i="2"/>
  <c r="M123" i="2"/>
  <c r="M125" i="2"/>
  <c r="M127" i="2"/>
  <c r="E91" i="2"/>
  <c r="E112" i="2"/>
  <c r="E84" i="2"/>
  <c r="E85" i="2"/>
  <c r="E95" i="2"/>
  <c r="E105" i="2"/>
  <c r="E139" i="2"/>
  <c r="E122" i="2"/>
  <c r="E124" i="2"/>
  <c r="T139" i="2"/>
  <c r="T115" i="2"/>
  <c r="T112" i="2"/>
  <c r="T122" i="2"/>
  <c r="T116" i="2"/>
  <c r="O116" i="2"/>
  <c r="O77" i="2"/>
  <c r="O84" i="2"/>
  <c r="O124" i="2"/>
  <c r="O106" i="2"/>
  <c r="O113" i="2"/>
  <c r="O123" i="2"/>
  <c r="O117" i="2"/>
  <c r="M131" i="2"/>
  <c r="M133" i="2"/>
  <c r="M135" i="2"/>
  <c r="E99" i="2"/>
  <c r="E82" i="2"/>
  <c r="E81" i="2"/>
  <c r="E93" i="2"/>
  <c r="E103" i="2"/>
  <c r="E113" i="2"/>
  <c r="E120" i="2"/>
  <c r="E130" i="2"/>
  <c r="E132" i="2"/>
  <c r="T92" i="2"/>
  <c r="T94" i="2"/>
  <c r="T120" i="2"/>
  <c r="T130" i="2"/>
  <c r="T124" i="2"/>
  <c r="O75" i="2"/>
  <c r="O119" i="2"/>
  <c r="O91" i="2"/>
  <c r="O85" i="2"/>
  <c r="O132" i="2"/>
  <c r="O121" i="2"/>
  <c r="O131" i="2"/>
  <c r="O125" i="2"/>
  <c r="O81" i="2"/>
  <c r="O83" i="2"/>
  <c r="O82" i="2"/>
  <c r="O99" i="2"/>
  <c r="O93" i="2"/>
  <c r="O95" i="2"/>
  <c r="O129" i="2"/>
  <c r="O139" i="2"/>
  <c r="O133" i="2"/>
  <c r="M122" i="2"/>
  <c r="E96" i="2"/>
  <c r="E118" i="2"/>
  <c r="E110" i="2"/>
  <c r="E129" i="2"/>
  <c r="E92" i="2"/>
  <c r="E102" i="2"/>
  <c r="E136" i="2"/>
  <c r="T90" i="2"/>
  <c r="T118" i="2"/>
  <c r="T109" i="2"/>
  <c r="T136" i="2"/>
  <c r="T111" i="2"/>
  <c r="O88" i="2"/>
  <c r="O87" i="2"/>
  <c r="O89" i="2"/>
  <c r="O107" i="2"/>
  <c r="O101" i="2"/>
  <c r="O103" i="2"/>
  <c r="O137" i="2"/>
  <c r="O112" i="2"/>
  <c r="O114" i="2"/>
  <c r="O97" i="2"/>
  <c r="O105" i="2"/>
  <c r="O79" i="2"/>
  <c r="O127" i="2"/>
  <c r="O110" i="2"/>
  <c r="O92" i="2"/>
  <c r="O118" i="2"/>
  <c r="O120" i="2"/>
  <c r="O122" i="2"/>
  <c r="O72" i="2"/>
  <c r="O80" i="2"/>
  <c r="O86" i="2"/>
  <c r="O96" i="2"/>
  <c r="O135" i="2"/>
  <c r="O100" i="2"/>
  <c r="O126" i="2"/>
  <c r="O128" i="2"/>
  <c r="S121" i="2"/>
  <c r="H111" i="2"/>
  <c r="H92" i="2"/>
  <c r="H97" i="2"/>
  <c r="H107" i="2"/>
  <c r="H98" i="2"/>
  <c r="H132" i="2"/>
  <c r="H126" i="2"/>
  <c r="H128" i="2"/>
  <c r="K91" i="2"/>
  <c r="K72" i="2"/>
  <c r="K80" i="2"/>
  <c r="K100" i="2"/>
  <c r="K102" i="2"/>
  <c r="K109" i="2"/>
  <c r="K111" i="2"/>
  <c r="K113" i="2"/>
  <c r="G81" i="2"/>
  <c r="G75" i="2"/>
  <c r="G82" i="2"/>
  <c r="G94" i="2"/>
  <c r="G132" i="2"/>
  <c r="G95" i="2"/>
  <c r="G129" i="2"/>
  <c r="G139" i="2"/>
  <c r="G133" i="2"/>
  <c r="H108" i="2"/>
  <c r="H130" i="2"/>
  <c r="H82" i="2"/>
  <c r="H102" i="2"/>
  <c r="H104" i="2"/>
  <c r="H103" i="2"/>
  <c r="H129" i="2"/>
  <c r="H131" i="2"/>
  <c r="K77" i="2"/>
  <c r="K84" i="2"/>
  <c r="K98" i="2"/>
  <c r="K103" i="2"/>
  <c r="K105" i="2"/>
  <c r="K131" i="2"/>
  <c r="K114" i="2"/>
  <c r="K116" i="2"/>
  <c r="G72" i="2"/>
  <c r="G92" i="2"/>
  <c r="G127" i="2"/>
  <c r="G107" i="2"/>
  <c r="G90" i="2"/>
  <c r="G108" i="2"/>
  <c r="G134" i="2"/>
  <c r="G136" i="2"/>
  <c r="U93" i="1" l="1"/>
  <c r="AR93" i="1" s="1"/>
  <c r="U65" i="2"/>
  <c r="U67" i="2" s="1"/>
  <c r="U102" i="2" s="1"/>
  <c r="AO5" i="2"/>
  <c r="U85" i="1" s="1"/>
  <c r="V85" i="1" s="1"/>
  <c r="U87" i="1"/>
  <c r="V87" i="1" s="1"/>
  <c r="U77" i="1"/>
  <c r="U80" i="1"/>
  <c r="U71" i="1"/>
  <c r="U75" i="1"/>
  <c r="U78" i="1"/>
  <c r="U74" i="1"/>
  <c r="U81" i="1"/>
  <c r="U73" i="1"/>
  <c r="U76" i="1"/>
  <c r="U79" i="1"/>
  <c r="U72" i="2" l="1"/>
  <c r="U120" i="2"/>
  <c r="U129" i="2"/>
  <c r="U83" i="2"/>
  <c r="U77" i="2"/>
  <c r="U105" i="2"/>
  <c r="U84" i="2"/>
  <c r="U106" i="2"/>
  <c r="U100" i="2"/>
  <c r="U92" i="2"/>
  <c r="U94" i="1"/>
  <c r="U94" i="2"/>
  <c r="U101" i="2"/>
  <c r="U135" i="2"/>
  <c r="U75" i="2"/>
  <c r="U87" i="2"/>
  <c r="U119" i="2"/>
  <c r="U78" i="2"/>
  <c r="U98" i="2"/>
  <c r="U91" i="2"/>
  <c r="U88" i="1"/>
  <c r="V88" i="1" s="1"/>
  <c r="U90" i="1"/>
  <c r="V90" i="1" s="1"/>
  <c r="U79" i="2"/>
  <c r="U112" i="2"/>
  <c r="U95" i="2"/>
  <c r="U127" i="2"/>
  <c r="U117" i="2"/>
  <c r="U109" i="2"/>
  <c r="U138" i="2"/>
  <c r="U130" i="2"/>
  <c r="U113" i="2"/>
  <c r="U90" i="2"/>
  <c r="U139" i="2"/>
  <c r="U104" i="2"/>
  <c r="U74" i="2"/>
  <c r="U134" i="2"/>
  <c r="U86" i="2"/>
  <c r="U80" i="2"/>
  <c r="U89" i="1"/>
  <c r="V89" i="1" s="1"/>
  <c r="U121" i="2"/>
  <c r="U82" i="2"/>
  <c r="U133" i="2"/>
  <c r="U123" i="2"/>
  <c r="U85" i="2"/>
  <c r="U97" i="2"/>
  <c r="U99" i="2"/>
  <c r="U88" i="2"/>
  <c r="U124" i="2"/>
  <c r="U81" i="2"/>
  <c r="U116" i="2"/>
  <c r="U110" i="2"/>
  <c r="U107" i="2"/>
  <c r="U73" i="2"/>
  <c r="U111" i="2"/>
  <c r="U140" i="2"/>
  <c r="U132" i="2"/>
  <c r="V93" i="1"/>
  <c r="U86" i="1"/>
  <c r="V86" i="1" s="1"/>
  <c r="U89" i="2"/>
  <c r="U103" i="2"/>
  <c r="U93" i="2"/>
  <c r="U125" i="2"/>
  <c r="U108" i="2"/>
  <c r="U115" i="2"/>
  <c r="U136" i="2"/>
  <c r="U128" i="2"/>
  <c r="U122" i="2"/>
  <c r="U114" i="2"/>
  <c r="U96" i="2"/>
  <c r="U76" i="2"/>
  <c r="U131" i="2"/>
  <c r="U137" i="2"/>
  <c r="U118" i="2"/>
  <c r="U126" i="2"/>
  <c r="AR94" i="1" l="1"/>
  <c r="V9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<sst xmlns="http://schemas.openxmlformats.org/spreadsheetml/2006/main" count="349" uniqueCount="56">
  <si>
    <t>Agricultura, ganadería, caza, silvicultura y pesca</t>
  </si>
  <si>
    <t>Explotación de minas y canteras</t>
  </si>
  <si>
    <t>Industrias manufactureras</t>
  </si>
  <si>
    <t>Suministro de electricidad, gas, vapor y aire acondicionado; 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</si>
  <si>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</si>
  <si>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motocicletas; Transporte y almacenamiento; 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</si>
  <si>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</si>
  <si>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</si>
  <si>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</si>
  <si>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</si>
  <si>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</si>
  <si>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</t>
  </si>
  <si>
    <t>HOGARES</t>
  </si>
  <si>
    <t>ISFLSH</t>
  </si>
  <si>
    <t>GOBIERNO</t>
  </si>
  <si>
    <t>EXPORTACIONES</t>
  </si>
  <si>
    <t>IMPORTACIONES</t>
  </si>
  <si>
    <t>FBK TOTAL</t>
  </si>
  <si>
    <t>Año</t>
  </si>
  <si>
    <t>Q</t>
  </si>
  <si>
    <t>TX</t>
  </si>
  <si>
    <t>OFERTA</t>
  </si>
  <si>
    <t>Consumo final de hogares</t>
  </si>
  <si>
    <t>Instituciones sin fines de lucro</t>
  </si>
  <si>
    <t>Gobierno</t>
  </si>
  <si>
    <t>Exportaciones</t>
  </si>
  <si>
    <t>Importaciones</t>
  </si>
  <si>
    <t>Formación bruta de capital</t>
  </si>
  <si>
    <t>Años</t>
  </si>
  <si>
    <t>Trim</t>
  </si>
  <si>
    <t>CFH</t>
  </si>
  <si>
    <t>GOB</t>
  </si>
  <si>
    <t>X</t>
  </si>
  <si>
    <t>M</t>
  </si>
  <si>
    <t>FBKF</t>
  </si>
  <si>
    <t>Suma Trimestral</t>
  </si>
  <si>
    <t>Suma Anual</t>
  </si>
  <si>
    <t>Rat</t>
  </si>
  <si>
    <t>CL</t>
  </si>
  <si>
    <t>p(y,x)</t>
  </si>
  <si>
    <t>Pub</t>
  </si>
  <si>
    <t>Fer</t>
  </si>
  <si>
    <t>LIT</t>
  </si>
  <si>
    <t>PRO</t>
  </si>
  <si>
    <t>SCC</t>
  </si>
  <si>
    <t>M_DEN</t>
  </si>
  <si>
    <t>M_ROSS</t>
  </si>
  <si>
    <t>M_DIF</t>
  </si>
  <si>
    <t>M_CHDG</t>
  </si>
  <si>
    <t>Y</t>
  </si>
  <si>
    <t>Prod</t>
  </si>
  <si>
    <t>Dem</t>
  </si>
  <si>
    <t>PIB</t>
  </si>
  <si>
    <t>Uni CD</t>
  </si>
  <si>
    <t>AR()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</si>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</sst>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_(* #,##0.000_);_(* \(#,##0.000\);_(* &quot;-&quot;??_);_(@_)"/>
    <numFmt numFmtId="168" formatCode="_-* #,##0.000_-;\-* #,##0.000_-;_-* &quot;-&quot;?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name val="Agency FB"/>
      <family val="2"/>
    </font>
    <font>
      <b/>
      <sz val="14"/>
      <color indexed="8"/>
      <name val="Agency FB"/>
      <family val="2"/>
    </font>
    <font>
      <b/>
      <sz val="12"/>
      <color indexed="8"/>
      <name val="Agency FB"/>
      <family val="2"/>
    </font>
    <font>
      <b/>
      <sz val="14"/>
      <name val="Agency FB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Agency FB"/>
      <family val="2"/>
    </font>
    <font>
      <b/>
      <sz val="14"/>
      <color theme="0"/>
      <name val="Agency FB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8" tint="0.79998168889431442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CC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3" fillId="0" borderId="0"/>
  </cellStyleXfs>
  <cellXfs count="132">
    <xf numFmtId="0" fontId="0" fillId="0" borderId="0" xfId="0"/>
    <xf numFmtId="49" fontId="2" fillId="3" borderId="0" xfId="0" applyNumberFormat="1" applyFont="1" applyFill="1" applyAlignment="1">
      <alignment horizontal="center" vertical="center"/>
    </xf>
    <xf numFmtId="49" fontId="4" fillId="3" borderId="4" xfId="3" applyNumberFormat="1" applyFont="1" applyFill="1" applyBorder="1" applyAlignment="1">
      <alignment horizontal="center" vertical="center" textRotation="90" wrapText="1"/>
    </xf>
    <xf numFmtId="49" fontId="4" fillId="3" borderId="5" xfId="3" applyNumberFormat="1" applyFont="1" applyFill="1" applyBorder="1" applyAlignment="1">
      <alignment horizontal="center" vertical="center" textRotation="90" wrapText="1"/>
    </xf>
    <xf numFmtId="49" fontId="6" fillId="3" borderId="9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8" fillId="3" borderId="9" xfId="3" applyNumberFormat="1" applyFont="1" applyFill="1" applyBorder="1" applyAlignment="1">
      <alignment horizontal="center" vertical="center"/>
    </xf>
    <xf numFmtId="49" fontId="8" fillId="3" borderId="10" xfId="3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right" vertical="center"/>
    </xf>
    <xf numFmtId="165" fontId="10" fillId="3" borderId="2" xfId="1" applyNumberFormat="1" applyFont="1" applyFill="1" applyBorder="1" applyAlignment="1">
      <alignment horizontal="right" vertical="center"/>
    </xf>
    <xf numFmtId="164" fontId="9" fillId="5" borderId="9" xfId="1" applyFont="1" applyFill="1" applyBorder="1"/>
    <xf numFmtId="164" fontId="9" fillId="6" borderId="9" xfId="1" applyFont="1" applyFill="1" applyBorder="1"/>
    <xf numFmtId="164" fontId="9" fillId="5" borderId="10" xfId="1" applyFont="1" applyFill="1" applyBorder="1"/>
    <xf numFmtId="164" fontId="9" fillId="7" borderId="11" xfId="1" applyFont="1" applyFill="1" applyBorder="1"/>
    <xf numFmtId="164" fontId="9" fillId="7" borderId="9" xfId="1" applyFont="1" applyFill="1" applyBorder="1"/>
    <xf numFmtId="165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5" fontId="9" fillId="5" borderId="9" xfId="1" applyNumberFormat="1" applyFont="1" applyFill="1" applyBorder="1"/>
    <xf numFmtId="0" fontId="9" fillId="8" borderId="9" xfId="0" applyFont="1" applyFill="1" applyBorder="1" applyAlignment="1">
      <alignment horizontal="right" vertical="center"/>
    </xf>
    <xf numFmtId="0" fontId="10" fillId="8" borderId="2" xfId="0" applyFont="1" applyFill="1" applyBorder="1" applyAlignment="1">
      <alignment horizontal="right" vertical="center"/>
    </xf>
    <xf numFmtId="165" fontId="10" fillId="8" borderId="2" xfId="1" applyNumberFormat="1" applyFont="1" applyFill="1" applyBorder="1" applyAlignment="1">
      <alignment horizontal="right" vertical="center"/>
    </xf>
    <xf numFmtId="166" fontId="9" fillId="7" borderId="11" xfId="1" applyNumberFormat="1" applyFont="1" applyFill="1" applyBorder="1"/>
    <xf numFmtId="164" fontId="9" fillId="9" borderId="13" xfId="1" applyFont="1" applyFill="1" applyBorder="1"/>
    <xf numFmtId="164" fontId="9" fillId="9" borderId="14" xfId="1" applyFont="1" applyFill="1" applyBorder="1"/>
    <xf numFmtId="0" fontId="0" fillId="11" borderId="1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2" borderId="1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0" borderId="16" xfId="0" applyBorder="1"/>
    <xf numFmtId="49" fontId="4" fillId="3" borderId="17" xfId="3" applyNumberFormat="1" applyFont="1" applyFill="1" applyBorder="1" applyAlignment="1">
      <alignment horizontal="center" vertical="center" textRotation="90" wrapText="1"/>
    </xf>
    <xf numFmtId="49" fontId="4" fillId="10" borderId="18" xfId="3" applyNumberFormat="1" applyFont="1" applyFill="1" applyBorder="1" applyAlignment="1">
      <alignment horizontal="center" vertical="center" textRotation="90" wrapText="1"/>
    </xf>
    <xf numFmtId="49" fontId="4" fillId="10" borderId="19" xfId="3" applyNumberFormat="1" applyFont="1" applyFill="1" applyBorder="1" applyAlignment="1">
      <alignment horizontal="center" vertical="center" textRotation="90" wrapText="1"/>
    </xf>
    <xf numFmtId="49" fontId="4" fillId="10" borderId="20" xfId="3" applyNumberFormat="1" applyFont="1" applyFill="1" applyBorder="1" applyAlignment="1">
      <alignment horizontal="center" vertical="center" textRotation="90" wrapText="1"/>
    </xf>
    <xf numFmtId="49" fontId="12" fillId="3" borderId="21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right" vertical="center"/>
    </xf>
    <xf numFmtId="49" fontId="12" fillId="3" borderId="3" xfId="0" applyNumberFormat="1" applyFont="1" applyFill="1" applyBorder="1" applyAlignment="1">
      <alignment horizontal="right" vertical="center"/>
    </xf>
    <xf numFmtId="49" fontId="8" fillId="3" borderId="21" xfId="3" applyNumberFormat="1" applyFont="1" applyFill="1" applyBorder="1" applyAlignment="1">
      <alignment horizontal="center" vertical="center"/>
    </xf>
    <xf numFmtId="49" fontId="13" fillId="10" borderId="21" xfId="3" applyNumberFormat="1" applyFont="1" applyFill="1" applyBorder="1" applyAlignment="1">
      <alignment horizontal="center" vertical="center"/>
    </xf>
    <xf numFmtId="49" fontId="13" fillId="10" borderId="9" xfId="3" applyNumberFormat="1" applyFont="1" applyFill="1" applyBorder="1" applyAlignment="1">
      <alignment horizontal="center" vertical="center"/>
    </xf>
    <xf numFmtId="49" fontId="13" fillId="10" borderId="10" xfId="3" applyNumberFormat="1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right" vertical="center"/>
    </xf>
    <xf numFmtId="165" fontId="10" fillId="3" borderId="3" xfId="1" applyNumberFormat="1" applyFont="1" applyFill="1" applyBorder="1" applyAlignment="1">
      <alignment horizontal="right" vertical="center"/>
    </xf>
    <xf numFmtId="164" fontId="9" fillId="5" borderId="21" xfId="1" applyFont="1" applyFill="1" applyBorder="1"/>
    <xf numFmtId="3" fontId="0" fillId="2" borderId="1" xfId="2" applyNumberFormat="1" applyFont="1"/>
    <xf numFmtId="3" fontId="0" fillId="2" borderId="22" xfId="2" applyNumberFormat="1" applyFont="1" applyBorder="1"/>
    <xf numFmtId="3" fontId="0" fillId="0" borderId="0" xfId="0" applyNumberFormat="1"/>
    <xf numFmtId="3" fontId="11" fillId="2" borderId="1" xfId="2" applyNumberFormat="1" applyFont="1"/>
    <xf numFmtId="3" fontId="11" fillId="2" borderId="22" xfId="2" applyNumberFormat="1" applyFont="1" applyBorder="1"/>
    <xf numFmtId="0" fontId="9" fillId="3" borderId="23" xfId="0" applyFont="1" applyFill="1" applyBorder="1" applyAlignment="1">
      <alignment horizontal="right" vertical="center"/>
    </xf>
    <xf numFmtId="0" fontId="10" fillId="3" borderId="12" xfId="0" applyFont="1" applyFill="1" applyBorder="1" applyAlignment="1">
      <alignment horizontal="right" vertical="center"/>
    </xf>
    <xf numFmtId="164" fontId="9" fillId="5" borderId="23" xfId="1" applyFont="1" applyFill="1" applyBorder="1"/>
    <xf numFmtId="164" fontId="9" fillId="5" borderId="8" xfId="1" applyFont="1" applyFill="1" applyBorder="1"/>
    <xf numFmtId="164" fontId="9" fillId="5" borderId="24" xfId="1" applyFont="1" applyFill="1" applyBorder="1"/>
    <xf numFmtId="3" fontId="0" fillId="2" borderId="25" xfId="2" applyNumberFormat="1" applyFont="1" applyBorder="1"/>
    <xf numFmtId="3" fontId="11" fillId="2" borderId="25" xfId="2" applyNumberFormat="1" applyFont="1" applyBorder="1"/>
    <xf numFmtId="3" fontId="11" fillId="2" borderId="26" xfId="2" applyNumberFormat="1" applyFont="1" applyBorder="1"/>
    <xf numFmtId="0" fontId="9" fillId="8" borderId="27" xfId="0" applyFont="1" applyFill="1" applyBorder="1" applyAlignment="1">
      <alignment horizontal="right" vertical="center"/>
    </xf>
    <xf numFmtId="0" fontId="10" fillId="8" borderId="28" xfId="0" applyFont="1" applyFill="1" applyBorder="1" applyAlignment="1">
      <alignment horizontal="right" vertical="center"/>
    </xf>
    <xf numFmtId="165" fontId="9" fillId="6" borderId="27" xfId="1" applyNumberFormat="1" applyFont="1" applyFill="1" applyBorder="1"/>
    <xf numFmtId="165" fontId="9" fillId="5" borderId="29" xfId="1" applyNumberFormat="1" applyFont="1" applyFill="1" applyBorder="1"/>
    <xf numFmtId="165" fontId="9" fillId="5" borderId="30" xfId="1" applyNumberFormat="1" applyFont="1" applyFill="1" applyBorder="1"/>
    <xf numFmtId="165" fontId="0" fillId="2" borderId="1" xfId="1" applyNumberFormat="1" applyFont="1" applyFill="1" applyBorder="1"/>
    <xf numFmtId="165" fontId="0" fillId="2" borderId="31" xfId="1" applyNumberFormat="1" applyFont="1" applyFill="1" applyBorder="1"/>
    <xf numFmtId="165" fontId="11" fillId="2" borderId="31" xfId="1" applyNumberFormat="1" applyFont="1" applyFill="1" applyBorder="1"/>
    <xf numFmtId="165" fontId="11" fillId="2" borderId="32" xfId="1" applyNumberFormat="1" applyFont="1" applyFill="1" applyBorder="1"/>
    <xf numFmtId="3" fontId="11" fillId="2" borderId="0" xfId="2" applyNumberFormat="1" applyFont="1" applyBorder="1"/>
    <xf numFmtId="164" fontId="9" fillId="6" borderId="27" xfId="1" applyFont="1" applyFill="1" applyBorder="1"/>
    <xf numFmtId="164" fontId="9" fillId="5" borderId="29" xfId="1" applyFont="1" applyFill="1" applyBorder="1"/>
    <xf numFmtId="164" fontId="9" fillId="5" borderId="30" xfId="1" applyFont="1" applyFill="1" applyBorder="1"/>
    <xf numFmtId="3" fontId="0" fillId="2" borderId="31" xfId="2" applyNumberFormat="1" applyFont="1" applyBorder="1"/>
    <xf numFmtId="3" fontId="11" fillId="2" borderId="31" xfId="2" applyNumberFormat="1" applyFont="1" applyBorder="1"/>
    <xf numFmtId="3" fontId="11" fillId="2" borderId="32" xfId="2" applyNumberFormat="1" applyFont="1" applyBorder="1"/>
    <xf numFmtId="0" fontId="9" fillId="8" borderId="21" xfId="0" applyFont="1" applyFill="1" applyBorder="1" applyAlignment="1">
      <alignment horizontal="right" vertical="center"/>
    </xf>
    <xf numFmtId="165" fontId="9" fillId="5" borderId="21" xfId="1" applyNumberFormat="1" applyFont="1" applyFill="1" applyBorder="1"/>
    <xf numFmtId="165" fontId="9" fillId="5" borderId="10" xfId="1" applyNumberFormat="1" applyFont="1" applyFill="1" applyBorder="1"/>
    <xf numFmtId="165" fontId="11" fillId="2" borderId="1" xfId="1" applyNumberFormat="1" applyFont="1" applyFill="1" applyBorder="1"/>
    <xf numFmtId="165" fontId="11" fillId="2" borderId="22" xfId="1" applyNumberFormat="1" applyFont="1" applyFill="1" applyBorder="1"/>
    <xf numFmtId="0" fontId="9" fillId="8" borderId="33" xfId="0" applyFont="1" applyFill="1" applyBorder="1" applyAlignment="1">
      <alignment horizontal="right" vertical="center"/>
    </xf>
    <xf numFmtId="0" fontId="10" fillId="8" borderId="34" xfId="0" applyFont="1" applyFill="1" applyBorder="1" applyAlignment="1">
      <alignment horizontal="right" vertical="center"/>
    </xf>
    <xf numFmtId="165" fontId="9" fillId="5" borderId="33" xfId="1" applyNumberFormat="1" applyFont="1" applyFill="1" applyBorder="1"/>
    <xf numFmtId="165" fontId="9" fillId="5" borderId="13" xfId="1" applyNumberFormat="1" applyFont="1" applyFill="1" applyBorder="1"/>
    <xf numFmtId="165" fontId="9" fillId="5" borderId="14" xfId="1" applyNumberFormat="1" applyFont="1" applyFill="1" applyBorder="1"/>
    <xf numFmtId="165" fontId="0" fillId="2" borderId="35" xfId="1" applyNumberFormat="1" applyFont="1" applyFill="1" applyBorder="1"/>
    <xf numFmtId="165" fontId="11" fillId="2" borderId="35" xfId="1" applyNumberFormat="1" applyFont="1" applyFill="1" applyBorder="1"/>
    <xf numFmtId="165" fontId="11" fillId="2" borderId="36" xfId="1" applyNumberFormat="1" applyFont="1" applyFill="1" applyBorder="1"/>
    <xf numFmtId="164" fontId="9" fillId="5" borderId="33" xfId="1" applyFont="1" applyFill="1" applyBorder="1"/>
    <xf numFmtId="164" fontId="9" fillId="5" borderId="13" xfId="1" applyFont="1" applyFill="1" applyBorder="1"/>
    <xf numFmtId="164" fontId="9" fillId="5" borderId="14" xfId="1" applyFont="1" applyFill="1" applyBorder="1"/>
    <xf numFmtId="3" fontId="0" fillId="2" borderId="35" xfId="2" applyNumberFormat="1" applyFont="1" applyBorder="1"/>
    <xf numFmtId="3" fontId="11" fillId="2" borderId="35" xfId="2" applyNumberFormat="1" applyFont="1" applyBorder="1"/>
    <xf numFmtId="3" fontId="11" fillId="2" borderId="36" xfId="2" applyNumberFormat="1" applyFont="1" applyBorder="1"/>
    <xf numFmtId="0" fontId="9" fillId="3" borderId="37" xfId="0" applyFont="1" applyFill="1" applyBorder="1" applyAlignment="1">
      <alignment horizontal="right" vertical="center"/>
    </xf>
    <xf numFmtId="0" fontId="10" fillId="3" borderId="38" xfId="0" applyFont="1" applyFill="1" applyBorder="1" applyAlignment="1">
      <alignment horizontal="right" vertical="center"/>
    </xf>
    <xf numFmtId="164" fontId="9" fillId="5" borderId="37" xfId="1" applyFont="1" applyFill="1" applyBorder="1"/>
    <xf numFmtId="164" fontId="9" fillId="5" borderId="39" xfId="1" applyFont="1" applyFill="1" applyBorder="1"/>
    <xf numFmtId="164" fontId="9" fillId="5" borderId="40" xfId="1" applyFont="1" applyFill="1" applyBorder="1"/>
    <xf numFmtId="3" fontId="0" fillId="2" borderId="41" xfId="2" applyNumberFormat="1" applyFont="1" applyBorder="1"/>
    <xf numFmtId="3" fontId="11" fillId="13" borderId="41" xfId="2" applyNumberFormat="1" applyFont="1" applyFill="1" applyBorder="1"/>
    <xf numFmtId="3" fontId="11" fillId="2" borderId="41" xfId="2" applyNumberFormat="1" applyFont="1" applyBorder="1"/>
    <xf numFmtId="3" fontId="11" fillId="2" borderId="42" xfId="2" applyNumberFormat="1" applyFont="1" applyBorder="1"/>
    <xf numFmtId="3" fontId="11" fillId="13" borderId="1" xfId="2" applyNumberFormat="1" applyFont="1" applyFill="1"/>
    <xf numFmtId="0" fontId="9" fillId="3" borderId="33" xfId="0" applyFont="1" applyFill="1" applyBorder="1" applyAlignment="1">
      <alignment horizontal="right" vertical="center"/>
    </xf>
    <xf numFmtId="0" fontId="10" fillId="3" borderId="34" xfId="0" applyFont="1" applyFill="1" applyBorder="1" applyAlignment="1">
      <alignment horizontal="right" vertical="center"/>
    </xf>
    <xf numFmtId="164" fontId="9" fillId="9" borderId="33" xfId="1" applyFont="1" applyFill="1" applyBorder="1"/>
    <xf numFmtId="167" fontId="0" fillId="0" borderId="0" xfId="1" applyNumberFormat="1" applyFont="1"/>
    <xf numFmtId="168" fontId="10" fillId="3" borderId="3" xfId="0" applyNumberFormat="1" applyFont="1" applyFill="1" applyBorder="1" applyAlignment="1">
      <alignment horizontal="right" vertical="center"/>
    </xf>
    <xf numFmtId="3" fontId="0" fillId="2" borderId="43" xfId="2" applyNumberFormat="1" applyFont="1" applyBorder="1"/>
    <xf numFmtId="3" fontId="0" fillId="2" borderId="44" xfId="2" applyNumberFormat="1" applyFont="1" applyBorder="1"/>
    <xf numFmtId="3" fontId="0" fillId="2" borderId="45" xfId="2" applyNumberFormat="1" applyFont="1" applyBorder="1"/>
    <xf numFmtId="3" fontId="0" fillId="2" borderId="46" xfId="2" applyNumberFormat="1" applyFont="1" applyBorder="1"/>
    <xf numFmtId="3" fontId="0" fillId="2" borderId="47" xfId="2" applyNumberFormat="1" applyFont="1" applyBorder="1"/>
    <xf numFmtId="164" fontId="0" fillId="0" borderId="0" xfId="1" applyFont="1"/>
    <xf numFmtId="165" fontId="10" fillId="8" borderId="0" xfId="1" applyNumberFormat="1" applyFont="1" applyFill="1" applyBorder="1" applyAlignment="1">
      <alignment horizontal="right" vertical="center"/>
    </xf>
    <xf numFmtId="164" fontId="9" fillId="5" borderId="0" xfId="1" applyFont="1" applyFill="1" applyBorder="1"/>
    <xf numFmtId="0" fontId="0" fillId="15" borderId="0" xfId="0" applyFill="1"/>
    <xf numFmtId="164" fontId="0" fillId="16" borderId="0" xfId="0" applyNumberFormat="1" applyFill="1"/>
    <xf numFmtId="0" fontId="0" fillId="0" borderId="48" xfId="0" applyBorder="1"/>
    <xf numFmtId="165" fontId="0" fillId="0" borderId="49" xfId="1" applyNumberFormat="1" applyFont="1" applyBorder="1"/>
    <xf numFmtId="165" fontId="0" fillId="0" borderId="49" xfId="0" applyNumberFormat="1" applyBorder="1"/>
    <xf numFmtId="165" fontId="0" fillId="14" borderId="50" xfId="0" applyNumberFormat="1" applyFill="1" applyBorder="1"/>
    <xf numFmtId="0" fontId="0" fillId="16" borderId="0" xfId="0" applyFill="1"/>
    <xf numFmtId="167" fontId="0" fillId="0" borderId="0" xfId="0" applyNumberFormat="1"/>
    <xf numFmtId="167" fontId="0" fillId="14" borderId="0" xfId="0" applyNumberFormat="1" applyFill="1"/>
    <xf numFmtId="43" fontId="0" fillId="0" borderId="0" xfId="0" applyNumberFormat="1"/>
    <xf numFmtId="49" fontId="5" fillId="4" borderId="6" xfId="3" applyNumberFormat="1" applyFont="1" applyFill="1" applyBorder="1" applyAlignment="1">
      <alignment horizontal="center" vertical="center" wrapText="1"/>
    </xf>
    <xf numFmtId="49" fontId="5" fillId="4" borderId="0" xfId="3" applyNumberFormat="1" applyFont="1" applyFill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Normal_Hoja1" xfId="3" xr:uid="{64134E7D-7B98-46A1-917C-0DAA83B92FCA}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Tesis%20SUT\Data\Bases%20Tesis%20Originales.xlsx" TargetMode="External"/><Relationship Id="rId1" Type="http://schemas.openxmlformats.org/officeDocument/2006/relationships/externalLinkPath" Target="/Tesis%20SUT/Data/Bases%20Tesis%20Origin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s Originales"/>
      <sheetName val="Bases Anuales Publicadas"/>
      <sheetName val="Z"/>
      <sheetName val="Bases Publicadas"/>
      <sheetName val="Hoja1"/>
      <sheetName val="Calc"/>
      <sheetName val="Bases Originales (2)"/>
    </sheetNames>
    <sheetDataSet>
      <sheetData sheetId="0"/>
      <sheetData sheetId="1">
        <row r="3">
          <cell r="B3">
            <v>30261</v>
          </cell>
          <cell r="C3">
            <v>25440.000000000007</v>
          </cell>
          <cell r="D3">
            <v>22072.999999999971</v>
          </cell>
          <cell r="E3">
            <v>54041.999999999709</v>
          </cell>
          <cell r="F3">
            <v>12034.999999999985</v>
          </cell>
          <cell r="G3">
            <v>14413.735558986853</v>
          </cell>
          <cell r="H3">
            <v>54916.000000000095</v>
          </cell>
          <cell r="I3">
            <v>12272.999999999956</v>
          </cell>
          <cell r="J3">
            <v>11845.000000000015</v>
          </cell>
          <cell r="K3">
            <v>32556.000000000004</v>
          </cell>
          <cell r="L3">
            <v>16684.000000000011</v>
          </cell>
          <cell r="M3">
            <v>43350.000000000022</v>
          </cell>
          <cell r="N3">
            <v>8069.0000000000236</v>
          </cell>
          <cell r="O3">
            <v>228525</v>
          </cell>
          <cell r="P3">
            <v>841</v>
          </cell>
          <cell r="Q3">
            <v>47166</v>
          </cell>
          <cell r="R3">
            <v>57355</v>
          </cell>
          <cell r="S3">
            <v>69118</v>
          </cell>
          <cell r="T3">
            <v>73189</v>
          </cell>
        </row>
        <row r="4">
          <cell r="B4">
            <v>35829</v>
          </cell>
          <cell r="C4">
            <v>27424.999999999964</v>
          </cell>
          <cell r="D4">
            <v>26127.000000000025</v>
          </cell>
          <cell r="E4">
            <v>60975.000000000087</v>
          </cell>
          <cell r="F4">
            <v>13290.999999999996</v>
          </cell>
          <cell r="G4">
            <v>17575.620947340693</v>
          </cell>
          <cell r="H4">
            <v>62150.999999999927</v>
          </cell>
          <cell r="I4">
            <v>14005.999999999927</v>
          </cell>
          <cell r="J4">
            <v>12480.000000000011</v>
          </cell>
          <cell r="K4">
            <v>35921.000000000022</v>
          </cell>
          <cell r="L4">
            <v>19444.000000000378</v>
          </cell>
          <cell r="M4">
            <v>47526.000000000044</v>
          </cell>
          <cell r="N4">
            <v>8853.9999999996544</v>
          </cell>
          <cell r="O4">
            <v>256071</v>
          </cell>
          <cell r="P4">
            <v>995</v>
          </cell>
          <cell r="Q4">
            <v>52969</v>
          </cell>
          <cell r="R4">
            <v>67653</v>
          </cell>
          <cell r="S4">
            <v>83620</v>
          </cell>
          <cell r="T4">
            <v>87536</v>
          </cell>
        </row>
        <row r="5">
          <cell r="B5">
            <v>40843</v>
          </cell>
          <cell r="C5">
            <v>29715.000000000069</v>
          </cell>
          <cell r="D5">
            <v>26443.000000000015</v>
          </cell>
          <cell r="E5">
            <v>69222.000000000233</v>
          </cell>
          <cell r="F5">
            <v>14756.999999999975</v>
          </cell>
          <cell r="G5">
            <v>20611.048138541468</v>
          </cell>
          <cell r="H5">
            <v>71391.999999999913</v>
          </cell>
          <cell r="I5">
            <v>15925.000000000076</v>
          </cell>
          <cell r="J5">
            <v>14894.000000000011</v>
          </cell>
          <cell r="K5">
            <v>39055.999999999985</v>
          </cell>
          <cell r="L5">
            <v>23067.999999999982</v>
          </cell>
          <cell r="M5">
            <v>52621.999999999789</v>
          </cell>
          <cell r="N5">
            <v>9955.9999999997362</v>
          </cell>
          <cell r="O5">
            <v>286161</v>
          </cell>
          <cell r="P5">
            <v>1145</v>
          </cell>
          <cell r="Q5">
            <v>58834</v>
          </cell>
          <cell r="R5">
            <v>70417</v>
          </cell>
          <cell r="S5">
            <v>88554</v>
          </cell>
          <cell r="T5">
            <v>100503</v>
          </cell>
        </row>
        <row r="6">
          <cell r="B6">
            <v>43700</v>
          </cell>
          <cell r="C6">
            <v>31868.999999999982</v>
          </cell>
          <cell r="D6">
            <v>38675.000000000029</v>
          </cell>
          <cell r="E6">
            <v>73264.000000000262</v>
          </cell>
          <cell r="F6">
            <v>15896.000000000042</v>
          </cell>
          <cell r="G6">
            <v>25287.780485080417</v>
          </cell>
          <cell r="H6">
            <v>75633.999999999942</v>
          </cell>
          <cell r="I6">
            <v>17123.999999999851</v>
          </cell>
          <cell r="J6">
            <v>17984.000000000007</v>
          </cell>
          <cell r="K6">
            <v>42236.000000000015</v>
          </cell>
          <cell r="L6">
            <v>26410.999999999971</v>
          </cell>
          <cell r="M6">
            <v>57488.999999999978</v>
          </cell>
          <cell r="N6">
            <v>10983.000000000073</v>
          </cell>
          <cell r="O6">
            <v>313759</v>
          </cell>
          <cell r="P6">
            <v>1165</v>
          </cell>
          <cell r="Q6">
            <v>62638</v>
          </cell>
          <cell r="R6">
            <v>86302</v>
          </cell>
          <cell r="S6">
            <v>100353</v>
          </cell>
          <cell r="T6">
            <v>113043</v>
          </cell>
        </row>
        <row r="7">
          <cell r="B7">
            <v>43051</v>
          </cell>
          <cell r="C7">
            <v>33555.000000000007</v>
          </cell>
          <cell r="D7">
            <v>37234</v>
          </cell>
          <cell r="E7">
            <v>74135.999999999971</v>
          </cell>
          <cell r="F7">
            <v>16339.999999999982</v>
          </cell>
          <cell r="G7">
            <v>29018.247714964258</v>
          </cell>
          <cell r="H7">
            <v>79699.999999999927</v>
          </cell>
          <cell r="I7">
            <v>17580.000000000004</v>
          </cell>
          <cell r="J7">
            <v>19551.999999999967</v>
          </cell>
          <cell r="K7">
            <v>45858</v>
          </cell>
          <cell r="L7">
            <v>29841.000000000015</v>
          </cell>
          <cell r="M7">
            <v>63822.000000000029</v>
          </cell>
          <cell r="N7">
            <v>11887.000000000025</v>
          </cell>
          <cell r="O7">
            <v>332198</v>
          </cell>
          <cell r="P7">
            <v>1426</v>
          </cell>
          <cell r="Q7">
            <v>69238</v>
          </cell>
          <cell r="R7">
            <v>82381</v>
          </cell>
          <cell r="S7">
            <v>93953</v>
          </cell>
          <cell r="T7">
            <v>110284</v>
          </cell>
        </row>
        <row r="8">
          <cell r="B8">
            <v>48447</v>
          </cell>
          <cell r="C8">
            <v>34410.999999999913</v>
          </cell>
          <cell r="D8">
            <v>47104.999999999971</v>
          </cell>
          <cell r="E8">
            <v>75988.999999999767</v>
          </cell>
          <cell r="F8">
            <v>17810.000000000011</v>
          </cell>
          <cell r="G8">
            <v>29775.679412457437</v>
          </cell>
          <cell r="H8">
            <v>84924.000000000044</v>
          </cell>
          <cell r="I8">
            <v>18572.000000000022</v>
          </cell>
          <cell r="J8">
            <v>21395.999999999989</v>
          </cell>
          <cell r="K8">
            <v>49355.000000000007</v>
          </cell>
          <cell r="L8">
            <v>33568</v>
          </cell>
          <cell r="M8">
            <v>69620.000000000204</v>
          </cell>
          <cell r="N8">
            <v>13086.999999999809</v>
          </cell>
          <cell r="O8">
            <v>357176</v>
          </cell>
          <cell r="P8">
            <v>1544</v>
          </cell>
          <cell r="Q8">
            <v>74864</v>
          </cell>
          <cell r="R8">
            <v>88904</v>
          </cell>
          <cell r="S8">
            <v>97516</v>
          </cell>
          <cell r="T8">
            <v>119088</v>
          </cell>
        </row>
        <row r="9">
          <cell r="B9">
            <v>56740</v>
          </cell>
          <cell r="C9">
            <v>37709.000000000044</v>
          </cell>
          <cell r="D9">
            <v>70547.999999999927</v>
          </cell>
          <cell r="E9">
            <v>81816.000000000233</v>
          </cell>
          <cell r="F9">
            <v>19318.999999999967</v>
          </cell>
          <cell r="G9">
            <v>34464.505541656908</v>
          </cell>
          <cell r="H9">
            <v>93022.000000000218</v>
          </cell>
          <cell r="I9">
            <v>19611.99999999988</v>
          </cell>
          <cell r="J9">
            <v>24355.999999999985</v>
          </cell>
          <cell r="K9">
            <v>52966.000000000007</v>
          </cell>
          <cell r="L9">
            <v>38276.000000000073</v>
          </cell>
          <cell r="M9">
            <v>75681.999999999869</v>
          </cell>
          <cell r="N9">
            <v>14509.999999999985</v>
          </cell>
          <cell r="O9">
            <v>397889</v>
          </cell>
          <cell r="P9">
            <v>1830</v>
          </cell>
          <cell r="Q9">
            <v>82635</v>
          </cell>
          <cell r="R9">
            <v>119326</v>
          </cell>
          <cell r="S9">
            <v>125005</v>
          </cell>
          <cell r="T9">
            <v>142348</v>
          </cell>
        </row>
        <row r="10">
          <cell r="B10">
            <v>60149</v>
          </cell>
          <cell r="C10">
            <v>37209.000000000015</v>
          </cell>
          <cell r="D10">
            <v>74558.000000000029</v>
          </cell>
          <cell r="E10">
            <v>87240.999999999854</v>
          </cell>
          <cell r="F10">
            <v>20466</v>
          </cell>
          <cell r="G10">
            <v>40385.054618790047</v>
          </cell>
          <cell r="H10">
            <v>98509</v>
          </cell>
          <cell r="I10">
            <v>20701.999999999964</v>
          </cell>
          <cell r="J10">
            <v>27532.999999999967</v>
          </cell>
          <cell r="K10">
            <v>56927.999999999964</v>
          </cell>
          <cell r="L10">
            <v>43077.99999999992</v>
          </cell>
          <cell r="M10">
            <v>84162.999999999898</v>
          </cell>
          <cell r="N10">
            <v>15584.999999999793</v>
          </cell>
          <cell r="O10">
            <v>435245</v>
          </cell>
          <cell r="P10">
            <v>2201</v>
          </cell>
          <cell r="Q10">
            <v>89815</v>
          </cell>
          <cell r="R10">
            <v>125378</v>
          </cell>
          <cell r="S10">
            <v>133461</v>
          </cell>
          <cell r="T10">
            <v>147329</v>
          </cell>
        </row>
        <row r="11">
          <cell r="B11">
            <v>60759</v>
          </cell>
          <cell r="C11">
            <v>38509.000000000015</v>
          </cell>
          <cell r="D11">
            <v>73340.000000000015</v>
          </cell>
          <cell r="E11">
            <v>90421.000000000058</v>
          </cell>
          <cell r="F11">
            <v>21767.000000000004</v>
          </cell>
          <cell r="G11">
            <v>48319.449631938507</v>
          </cell>
          <cell r="H11">
            <v>109807.99999999999</v>
          </cell>
          <cell r="I11">
            <v>22091.999999999978</v>
          </cell>
          <cell r="J11">
            <v>29618.999999999993</v>
          </cell>
          <cell r="K11">
            <v>60921.999999999985</v>
          </cell>
          <cell r="L11">
            <v>48022</v>
          </cell>
          <cell r="M11">
            <v>93615</v>
          </cell>
          <cell r="N11">
            <v>16900.000000000007</v>
          </cell>
          <cell r="O11">
            <v>465538</v>
          </cell>
          <cell r="P11">
            <v>2435</v>
          </cell>
          <cell r="Q11">
            <v>100668</v>
          </cell>
          <cell r="R11">
            <v>129154</v>
          </cell>
          <cell r="S11">
            <v>142106</v>
          </cell>
          <cell r="T11">
            <v>158404</v>
          </cell>
        </row>
        <row r="12">
          <cell r="B12">
            <v>68151</v>
          </cell>
          <cell r="C12">
            <v>41555</v>
          </cell>
          <cell r="D12">
            <v>64274</v>
          </cell>
          <cell r="E12">
            <v>93603</v>
          </cell>
          <cell r="F12">
            <v>22947</v>
          </cell>
          <cell r="G12">
            <v>55568</v>
          </cell>
          <cell r="H12">
            <v>120677</v>
          </cell>
          <cell r="I12">
            <v>23336</v>
          </cell>
          <cell r="J12">
            <v>31839</v>
          </cell>
          <cell r="K12">
            <v>65194</v>
          </cell>
          <cell r="L12">
            <v>55216</v>
          </cell>
          <cell r="M12">
            <v>102459</v>
          </cell>
          <cell r="N12">
            <v>18084</v>
          </cell>
          <cell r="O12">
            <v>500228</v>
          </cell>
          <cell r="P12">
            <v>3066</v>
          </cell>
          <cell r="Q12">
            <v>108666</v>
          </cell>
          <cell r="R12">
            <v>126907</v>
          </cell>
          <cell r="S12">
            <v>159086</v>
          </cell>
          <cell r="T12">
            <v>183122</v>
          </cell>
        </row>
        <row r="13">
          <cell r="B13">
            <v>74149</v>
          </cell>
          <cell r="C13">
            <v>48124</v>
          </cell>
          <cell r="D13">
            <v>47627</v>
          </cell>
          <cell r="E13">
            <v>99789</v>
          </cell>
          <cell r="F13">
            <v>24599</v>
          </cell>
          <cell r="G13">
            <v>58042</v>
          </cell>
          <cell r="H13">
            <v>135429</v>
          </cell>
          <cell r="I13">
            <v>23961</v>
          </cell>
          <cell r="J13">
            <v>34696</v>
          </cell>
          <cell r="K13">
            <v>69825</v>
          </cell>
          <cell r="L13">
            <v>57392</v>
          </cell>
          <cell r="M13">
            <v>112077</v>
          </cell>
          <cell r="N13">
            <v>18982</v>
          </cell>
          <cell r="O13">
            <v>547843</v>
          </cell>
          <cell r="P13">
            <v>3170</v>
          </cell>
          <cell r="Q13">
            <v>119188</v>
          </cell>
          <cell r="R13">
            <v>125936</v>
          </cell>
          <cell r="S13">
            <v>182750</v>
          </cell>
          <cell r="T13">
            <v>191305</v>
          </cell>
        </row>
        <row r="14">
          <cell r="B14">
            <v>76063</v>
          </cell>
          <cell r="C14">
            <v>57065</v>
          </cell>
          <cell r="D14">
            <v>40999</v>
          </cell>
          <cell r="E14">
            <v>106226</v>
          </cell>
          <cell r="F14">
            <v>27624</v>
          </cell>
          <cell r="G14">
            <v>64325</v>
          </cell>
          <cell r="H14">
            <v>152684</v>
          </cell>
          <cell r="I14">
            <v>25122</v>
          </cell>
          <cell r="J14">
            <v>34324</v>
          </cell>
          <cell r="K14">
            <v>75645</v>
          </cell>
          <cell r="L14">
            <v>59643</v>
          </cell>
          <cell r="M14">
            <v>123511</v>
          </cell>
          <cell r="N14">
            <v>20551</v>
          </cell>
          <cell r="O14">
            <v>593017</v>
          </cell>
          <cell r="P14">
            <v>3508</v>
          </cell>
          <cell r="Q14">
            <v>125605</v>
          </cell>
          <cell r="R14">
            <v>127124</v>
          </cell>
          <cell r="S14">
            <v>185588</v>
          </cell>
          <cell r="T14">
            <v>200116</v>
          </cell>
        </row>
        <row r="15">
          <cell r="B15">
            <v>84565</v>
          </cell>
          <cell r="C15">
            <v>58815</v>
          </cell>
          <cell r="D15">
            <v>47538</v>
          </cell>
          <cell r="E15">
            <v>105022</v>
          </cell>
          <cell r="F15">
            <v>29789</v>
          </cell>
          <cell r="G15">
            <v>64474</v>
          </cell>
          <cell r="H15">
            <v>163052</v>
          </cell>
          <cell r="I15">
            <v>26821</v>
          </cell>
          <cell r="J15">
            <v>39060</v>
          </cell>
          <cell r="K15">
            <v>80976</v>
          </cell>
          <cell r="L15">
            <v>62898</v>
          </cell>
          <cell r="M15">
            <v>135235</v>
          </cell>
          <cell r="N15">
            <v>22226</v>
          </cell>
          <cell r="O15">
            <v>627075</v>
          </cell>
          <cell r="P15">
            <v>3561</v>
          </cell>
          <cell r="Q15">
            <v>136972</v>
          </cell>
          <cell r="R15">
            <v>139408</v>
          </cell>
          <cell r="S15">
            <v>185361</v>
          </cell>
          <cell r="T15">
            <v>198816</v>
          </cell>
        </row>
        <row r="16">
          <cell r="B16">
            <v>91135</v>
          </cell>
          <cell r="C16">
            <v>61497</v>
          </cell>
          <cell r="D16">
            <v>57788</v>
          </cell>
          <cell r="E16">
            <v>110157</v>
          </cell>
          <cell r="F16">
            <v>32616</v>
          </cell>
          <cell r="G16">
            <v>65110</v>
          </cell>
          <cell r="H16">
            <v>173708</v>
          </cell>
          <cell r="I16">
            <v>28348</v>
          </cell>
          <cell r="J16">
            <v>42627</v>
          </cell>
          <cell r="K16">
            <v>86825</v>
          </cell>
          <cell r="L16">
            <v>67597</v>
          </cell>
          <cell r="M16">
            <v>147217</v>
          </cell>
          <cell r="N16">
            <v>23166</v>
          </cell>
          <cell r="O16">
            <v>669031</v>
          </cell>
          <cell r="P16">
            <v>3836</v>
          </cell>
          <cell r="Q16">
            <v>152332</v>
          </cell>
          <cell r="R16">
            <v>157056</v>
          </cell>
          <cell r="S16">
            <v>203831</v>
          </cell>
          <cell r="T16">
            <v>209367</v>
          </cell>
        </row>
        <row r="17">
          <cell r="B17">
            <v>100276</v>
          </cell>
          <cell r="C17">
            <v>67958</v>
          </cell>
          <cell r="D17">
            <v>58317</v>
          </cell>
          <cell r="E17">
            <v>115833</v>
          </cell>
          <cell r="F17">
            <v>36124</v>
          </cell>
          <cell r="G17">
            <v>65277</v>
          </cell>
          <cell r="H17">
            <v>188266</v>
          </cell>
          <cell r="I17">
            <v>29381</v>
          </cell>
          <cell r="J17">
            <v>46984</v>
          </cell>
          <cell r="K17">
            <v>92388</v>
          </cell>
          <cell r="L17">
            <v>72457</v>
          </cell>
          <cell r="M17">
            <v>159760</v>
          </cell>
          <cell r="N17">
            <v>27047</v>
          </cell>
          <cell r="O17">
            <v>723792</v>
          </cell>
          <cell r="P17">
            <v>4142</v>
          </cell>
          <cell r="Q17">
            <v>167207</v>
          </cell>
          <cell r="R17">
            <v>168212</v>
          </cell>
          <cell r="S17">
            <v>229934</v>
          </cell>
          <cell r="T17">
            <v>226649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F97-EC03-4808-91C9-510FC3EDA127}">
  <dimension ref="A1:AR113"/>
  <sheetViews>
    <sheetView tabSelected="1" topLeftCell="E81" workbookViewId="0">
      <selection activeCell="V101" sqref="V101"/>
    </sheetView>
  </sheetViews>
  <sheetFormatPr baseColWidth="10" defaultRowHeight="15" x14ac:dyDescent="0.25"/>
  <cols>
    <col min="22" max="22" width="20.28515625" bestFit="1" customWidth="1"/>
  </cols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7720.9230669187264</v>
      </c>
      <c r="D3" s="11">
        <v>5892.0942487513139</v>
      </c>
      <c r="E3" s="12">
        <v>4995.6466714844664</v>
      </c>
      <c r="F3" s="11">
        <v>12196.408778199861</v>
      </c>
      <c r="G3" s="11">
        <v>2834.2235393827182</v>
      </c>
      <c r="H3" s="11">
        <v>3549.9627888762634</v>
      </c>
      <c r="I3" s="11">
        <v>12547.3817404816</v>
      </c>
      <c r="J3" s="11">
        <v>2698.0220382018288</v>
      </c>
      <c r="K3" s="11">
        <v>2841.5331186017866</v>
      </c>
      <c r="L3" s="11">
        <v>7921.6160337620577</v>
      </c>
      <c r="M3" s="11">
        <v>3717.5408542997047</v>
      </c>
      <c r="N3" s="11">
        <v>9584.1663388381094</v>
      </c>
      <c r="O3" s="13">
        <v>1999.9622252433082</v>
      </c>
      <c r="P3" s="14">
        <v>52849.842776908867</v>
      </c>
      <c r="Q3" s="15">
        <v>170.25928669325089</v>
      </c>
      <c r="R3" s="15">
        <v>9666.8110461915876</v>
      </c>
      <c r="S3" s="15">
        <v>12767.480728857397</v>
      </c>
      <c r="T3" s="15">
        <v>15075.866084890706</v>
      </c>
      <c r="U3" s="15">
        <v>18112.526135669363</v>
      </c>
      <c r="V3" s="49">
        <f>SUM(C3:O3)-SUM(P3:S3,U3)+T3</f>
        <v>8.4275536119857861</v>
      </c>
    </row>
    <row r="4" spans="1:41" x14ac:dyDescent="0.25">
      <c r="A4" s="8">
        <v>2005</v>
      </c>
      <c r="B4" s="9">
        <v>2</v>
      </c>
      <c r="C4" s="10">
        <v>6605.2468972839288</v>
      </c>
      <c r="D4" s="11">
        <v>6239.3014897998091</v>
      </c>
      <c r="E4" s="12">
        <v>5524.916756275572</v>
      </c>
      <c r="F4" s="11">
        <v>13456.265620086451</v>
      </c>
      <c r="G4" s="11">
        <v>2959.1038903318863</v>
      </c>
      <c r="H4" s="11">
        <v>2958.6029500655332</v>
      </c>
      <c r="I4" s="11">
        <v>13366.047666978948</v>
      </c>
      <c r="J4" s="11">
        <v>2986.0341429926202</v>
      </c>
      <c r="K4" s="11">
        <v>2891.7092779488657</v>
      </c>
      <c r="L4" s="11">
        <v>8053.8410134862452</v>
      </c>
      <c r="M4" s="11">
        <v>3975.5692163830599</v>
      </c>
      <c r="N4" s="11">
        <v>10386.65935563224</v>
      </c>
      <c r="O4" s="13">
        <v>1955.5959901067622</v>
      </c>
      <c r="P4" s="14">
        <v>55250.834857810114</v>
      </c>
      <c r="Q4" s="15">
        <v>202.14338500804277</v>
      </c>
      <c r="R4" s="15">
        <v>11406.063727036761</v>
      </c>
      <c r="S4" s="15">
        <v>14659.191024424805</v>
      </c>
      <c r="T4" s="15">
        <v>17002.357509498856</v>
      </c>
      <c r="U4" s="15">
        <v>16844.847974735902</v>
      </c>
      <c r="V4" s="16">
        <f t="shared" ref="V4:V62" si="0">SUM(C4:O4)-SUM(P4:S4,U4)+T4</f>
        <v>-1.829192144847184</v>
      </c>
      <c r="W4" s="115">
        <f t="shared" ref="W4:W35" si="1">(C4/C3)+1*100</f>
        <v>100.85549963910208</v>
      </c>
      <c r="X4" s="115">
        <f t="shared" ref="X4:X35" si="2">D4/D3*100</f>
        <v>105.89276454839597</v>
      </c>
      <c r="Y4" s="115">
        <f t="shared" ref="Y4:Y35" si="3">E4/E3*100</f>
        <v>110.59462607338145</v>
      </c>
      <c r="Z4" s="115">
        <f t="shared" ref="Z4:Z35" si="4">F4/F3*100</f>
        <v>110.3297361116535</v>
      </c>
      <c r="AA4" s="115">
        <f t="shared" ref="AA4:AA35" si="5">G4/G3*100</f>
        <v>104.40615742597234</v>
      </c>
      <c r="AB4" s="115">
        <f t="shared" ref="AB4:AB35" si="6">H4/H3*100</f>
        <v>83.341801760183401</v>
      </c>
      <c r="AC4" s="115">
        <f t="shared" ref="AC4:AC35" si="7">I4/I3*100</f>
        <v>106.52459567605317</v>
      </c>
      <c r="AD4" s="115">
        <f t="shared" ref="AD4:AD35" si="8">J4/J3*100</f>
        <v>110.67493521968208</v>
      </c>
      <c r="AE4" s="115">
        <f t="shared" ref="AE4:AE35" si="9">K4/K3*100</f>
        <v>101.76581293452492</v>
      </c>
      <c r="AF4" s="115">
        <f t="shared" ref="AF4:AF35" si="10">L4/L3*100</f>
        <v>101.66916673517932</v>
      </c>
      <c r="AG4" s="115">
        <f t="shared" ref="AG4:AG35" si="11">M4/M3*100</f>
        <v>106.94083460535262</v>
      </c>
      <c r="AH4" s="115">
        <f t="shared" ref="AH4:AH35" si="12">N4/N3*100</f>
        <v>108.3731123649448</v>
      </c>
      <c r="AI4" s="115">
        <f t="shared" ref="AI4:AI35" si="13">O4/O3*100</f>
        <v>97.781646344287893</v>
      </c>
      <c r="AJ4" s="115">
        <f t="shared" ref="AJ4:AJ35" si="14">P4/P3*100</f>
        <v>104.54304488858439</v>
      </c>
      <c r="AK4" s="115">
        <f t="shared" ref="AK4:AK35" si="15">Q4/Q3*100</f>
        <v>118.72678955376816</v>
      </c>
      <c r="AL4" s="115">
        <f t="shared" ref="AL4:AL35" si="16">R4/R3*100</f>
        <v>117.99200038703957</v>
      </c>
      <c r="AM4" s="115">
        <f t="shared" ref="AM4:AM35" si="17">S4/S3*100</f>
        <v>114.81662933934737</v>
      </c>
      <c r="AN4" s="115">
        <f t="shared" ref="AN4:AN35" si="18">T4/T3*100</f>
        <v>112.77864511239532</v>
      </c>
      <c r="AO4" s="115">
        <f t="shared" ref="AO4:AO35" si="19">U4/U3*100</f>
        <v>93.001096857290406</v>
      </c>
    </row>
    <row r="5" spans="1:41" x14ac:dyDescent="0.25">
      <c r="A5" s="8">
        <v>2005</v>
      </c>
      <c r="B5" s="9">
        <v>3</v>
      </c>
      <c r="C5" s="10">
        <v>8388.035781323093</v>
      </c>
      <c r="D5" s="11">
        <v>6716.2533287852648</v>
      </c>
      <c r="E5" s="12">
        <v>5775.655393041613</v>
      </c>
      <c r="F5" s="11">
        <v>14058.615910295637</v>
      </c>
      <c r="G5" s="11">
        <v>3098.5144428289977</v>
      </c>
      <c r="H5" s="11">
        <v>3423.4651019745725</v>
      </c>
      <c r="I5" s="11">
        <v>13869.743956892396</v>
      </c>
      <c r="J5" s="11">
        <v>2884.8225519187649</v>
      </c>
      <c r="K5" s="11">
        <v>3062.244105417898</v>
      </c>
      <c r="L5" s="11">
        <v>8186.5850680807416</v>
      </c>
      <c r="M5" s="11">
        <v>4120.7887149175485</v>
      </c>
      <c r="N5" s="11">
        <v>10580.087975689827</v>
      </c>
      <c r="O5" s="13">
        <v>2003.1986711125983</v>
      </c>
      <c r="P5" s="14">
        <v>56892.270407039279</v>
      </c>
      <c r="Q5" s="15">
        <v>202.50914803239147</v>
      </c>
      <c r="R5" s="15">
        <v>11386.747958136193</v>
      </c>
      <c r="S5" s="15">
        <v>15157.709024894966</v>
      </c>
      <c r="T5" s="15">
        <v>17929.996611394556</v>
      </c>
      <c r="U5" s="15">
        <v>20461.054313427248</v>
      </c>
      <c r="V5" s="16">
        <f t="shared" si="0"/>
        <v>-2.2832378565799445</v>
      </c>
      <c r="W5" s="115">
        <f t="shared" si="1"/>
        <v>101.26990495764393</v>
      </c>
      <c r="X5" s="115">
        <f t="shared" si="2"/>
        <v>107.64431466831969</v>
      </c>
      <c r="Y5" s="115">
        <f t="shared" si="3"/>
        <v>104.53832424680851</v>
      </c>
      <c r="Z5" s="115">
        <f t="shared" si="4"/>
        <v>104.47635552994765</v>
      </c>
      <c r="AA5" s="115">
        <f t="shared" si="5"/>
        <v>104.71124224305201</v>
      </c>
      <c r="AB5" s="115">
        <f t="shared" si="6"/>
        <v>115.71221822444078</v>
      </c>
      <c r="AC5" s="115">
        <f t="shared" si="7"/>
        <v>103.76847593591813</v>
      </c>
      <c r="AD5" s="115">
        <f t="shared" si="8"/>
        <v>96.610501212406746</v>
      </c>
      <c r="AE5" s="115">
        <f t="shared" si="9"/>
        <v>105.89737110744394</v>
      </c>
      <c r="AF5" s="115">
        <f t="shared" si="10"/>
        <v>101.64820803356082</v>
      </c>
      <c r="AG5" s="115">
        <f t="shared" si="11"/>
        <v>103.6527976405504</v>
      </c>
      <c r="AH5" s="115">
        <f t="shared" si="12"/>
        <v>101.8622794243531</v>
      </c>
      <c r="AI5" s="115">
        <f t="shared" si="13"/>
        <v>102.43417767507476</v>
      </c>
      <c r="AJ5" s="115">
        <f t="shared" si="14"/>
        <v>102.97087917938879</v>
      </c>
      <c r="AK5" s="115">
        <f t="shared" si="15"/>
        <v>100.18094236639708</v>
      </c>
      <c r="AL5" s="115">
        <f t="shared" si="16"/>
        <v>99.83065350709218</v>
      </c>
      <c r="AM5" s="115">
        <f t="shared" si="17"/>
        <v>103.40071972347957</v>
      </c>
      <c r="AN5" s="115">
        <f t="shared" si="18"/>
        <v>105.45594398528233</v>
      </c>
      <c r="AO5" s="115">
        <f t="shared" si="19"/>
        <v>121.46772914849085</v>
      </c>
    </row>
    <row r="6" spans="1:41" x14ac:dyDescent="0.25">
      <c r="A6" s="8">
        <v>2005</v>
      </c>
      <c r="B6" s="9">
        <v>4</v>
      </c>
      <c r="C6" s="10">
        <v>7546.7942544742418</v>
      </c>
      <c r="D6" s="11">
        <v>6591.3509326635312</v>
      </c>
      <c r="E6" s="12">
        <v>5774.7811791985077</v>
      </c>
      <c r="F6" s="11">
        <v>14331.709691418188</v>
      </c>
      <c r="G6" s="11">
        <v>3143.1581274563928</v>
      </c>
      <c r="H6" s="11">
        <v>4482.9691590833818</v>
      </c>
      <c r="I6" s="11">
        <v>15134.82663564723</v>
      </c>
      <c r="J6" s="11">
        <v>3704.1212668867429</v>
      </c>
      <c r="K6" s="11">
        <v>3050.5134980315092</v>
      </c>
      <c r="L6" s="11">
        <v>8393.957884670981</v>
      </c>
      <c r="M6" s="11">
        <v>4870.1012143997323</v>
      </c>
      <c r="N6" s="11">
        <v>12797.086329839824</v>
      </c>
      <c r="O6" s="13">
        <v>2110.2431135373554</v>
      </c>
      <c r="P6" s="14">
        <v>63532.051958241726</v>
      </c>
      <c r="Q6" s="15">
        <v>266.0881802663182</v>
      </c>
      <c r="R6" s="15">
        <v>14706.377268635435</v>
      </c>
      <c r="S6" s="15">
        <v>14770.619221822833</v>
      </c>
      <c r="T6" s="15">
        <v>19109.77979421588</v>
      </c>
      <c r="U6" s="15">
        <v>17770.57157616812</v>
      </c>
      <c r="V6" s="16">
        <f t="shared" si="0"/>
        <v>-4.3151236109551974</v>
      </c>
      <c r="W6" s="115">
        <f t="shared" si="1"/>
        <v>100.89970935403947</v>
      </c>
      <c r="X6" s="115">
        <f t="shared" si="2"/>
        <v>98.140296531305438</v>
      </c>
      <c r="Y6" s="115">
        <f t="shared" si="3"/>
        <v>99.984863815729753</v>
      </c>
      <c r="Z6" s="115">
        <f t="shared" si="4"/>
        <v>101.94253675372519</v>
      </c>
      <c r="AA6" s="115">
        <f t="shared" si="5"/>
        <v>101.4408093120468</v>
      </c>
      <c r="AB6" s="115">
        <f t="shared" si="6"/>
        <v>130.94829436110544</v>
      </c>
      <c r="AC6" s="115">
        <f t="shared" si="7"/>
        <v>109.12116822550402</v>
      </c>
      <c r="AD6" s="115">
        <f t="shared" si="8"/>
        <v>128.40031579838569</v>
      </c>
      <c r="AE6" s="115">
        <f t="shared" si="9"/>
        <v>99.616927750285029</v>
      </c>
      <c r="AF6" s="115">
        <f t="shared" si="10"/>
        <v>102.53308082510229</v>
      </c>
      <c r="AG6" s="115">
        <f t="shared" si="11"/>
        <v>118.18371557778779</v>
      </c>
      <c r="AH6" s="115">
        <f t="shared" si="12"/>
        <v>120.95444158162066</v>
      </c>
      <c r="AI6" s="115">
        <f t="shared" si="13"/>
        <v>105.34367579054471</v>
      </c>
      <c r="AJ6" s="115">
        <f t="shared" si="14"/>
        <v>111.67079728704394</v>
      </c>
      <c r="AK6" s="115">
        <f t="shared" si="15"/>
        <v>131.39563464251859</v>
      </c>
      <c r="AL6" s="115">
        <f t="shared" si="16"/>
        <v>129.15344506354214</v>
      </c>
      <c r="AM6" s="115">
        <f t="shared" si="17"/>
        <v>97.446251261081883</v>
      </c>
      <c r="AN6" s="115">
        <f t="shared" si="18"/>
        <v>106.57994091349448</v>
      </c>
      <c r="AO6" s="115">
        <f t="shared" si="19"/>
        <v>86.85071308620914</v>
      </c>
    </row>
    <row r="7" spans="1:41" x14ac:dyDescent="0.25">
      <c r="A7" s="8">
        <f>A3+1</f>
        <v>2006</v>
      </c>
      <c r="B7" s="9">
        <f>B3</f>
        <v>1</v>
      </c>
      <c r="C7" s="10">
        <v>8898.7790544325308</v>
      </c>
      <c r="D7" s="11">
        <v>6123.4531505122204</v>
      </c>
      <c r="E7" s="11">
        <v>5837.7705831010344</v>
      </c>
      <c r="F7" s="11">
        <v>13204.228208334438</v>
      </c>
      <c r="G7" s="11">
        <v>3094.3871540040759</v>
      </c>
      <c r="H7" s="11">
        <v>3843.4203485371286</v>
      </c>
      <c r="I7" s="11">
        <v>13840.35723245189</v>
      </c>
      <c r="J7" s="11">
        <v>3269.2811424200236</v>
      </c>
      <c r="K7" s="11">
        <v>3218.4541132246618</v>
      </c>
      <c r="L7" s="11">
        <v>8682.4123244600669</v>
      </c>
      <c r="M7" s="11">
        <v>4239.0625454077572</v>
      </c>
      <c r="N7" s="11">
        <v>10391.448369971917</v>
      </c>
      <c r="O7" s="13">
        <v>2188.8389029346654</v>
      </c>
      <c r="P7" s="14">
        <v>58800.18819594002</v>
      </c>
      <c r="Q7" s="15">
        <v>194.56181373915243</v>
      </c>
      <c r="R7" s="15">
        <v>10691.957965731464</v>
      </c>
      <c r="S7" s="15">
        <v>14701.952242731371</v>
      </c>
      <c r="T7" s="15">
        <v>17414.224926838029</v>
      </c>
      <c r="U7" s="15">
        <v>19848.62153471413</v>
      </c>
      <c r="V7" s="16">
        <f t="shared" si="0"/>
        <v>8.8363037743147288</v>
      </c>
      <c r="W7" s="115">
        <f t="shared" si="1"/>
        <v>101.17914690057394</v>
      </c>
      <c r="X7" s="115">
        <f t="shared" si="2"/>
        <v>92.901337116908209</v>
      </c>
      <c r="Y7" s="115">
        <f t="shared" si="3"/>
        <v>101.09076693900407</v>
      </c>
      <c r="Z7" s="115">
        <f t="shared" si="4"/>
        <v>92.13295896051477</v>
      </c>
      <c r="AA7" s="115">
        <f t="shared" si="5"/>
        <v>98.448344897881896</v>
      </c>
      <c r="AB7" s="115">
        <f t="shared" si="6"/>
        <v>85.733811948038934</v>
      </c>
      <c r="AC7" s="115">
        <f t="shared" si="7"/>
        <v>91.447081394731924</v>
      </c>
      <c r="AD7" s="115">
        <f t="shared" si="8"/>
        <v>88.26064015900333</v>
      </c>
      <c r="AE7" s="115">
        <f t="shared" si="9"/>
        <v>105.50532280226015</v>
      </c>
      <c r="AF7" s="115">
        <f t="shared" si="10"/>
        <v>103.43645326498314</v>
      </c>
      <c r="AG7" s="115">
        <f t="shared" si="11"/>
        <v>87.042596422305479</v>
      </c>
      <c r="AH7" s="115">
        <f t="shared" si="12"/>
        <v>81.201674366621106</v>
      </c>
      <c r="AI7" s="115">
        <f t="shared" si="13"/>
        <v>103.72448979423805</v>
      </c>
      <c r="AJ7" s="115">
        <f t="shared" si="14"/>
        <v>92.552005457950798</v>
      </c>
      <c r="AK7" s="115">
        <f t="shared" si="15"/>
        <v>73.119299603771353</v>
      </c>
      <c r="AL7" s="115">
        <f t="shared" si="16"/>
        <v>72.702867405247389</v>
      </c>
      <c r="AM7" s="115">
        <f t="shared" si="17"/>
        <v>99.535111033192095</v>
      </c>
      <c r="AN7" s="115">
        <f t="shared" si="18"/>
        <v>91.127292487739396</v>
      </c>
      <c r="AO7" s="115">
        <f t="shared" si="19"/>
        <v>111.69377107336746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7375.8555806736194</v>
      </c>
      <c r="D8" s="11">
        <v>6514.2133283789099</v>
      </c>
      <c r="E8" s="11">
        <v>6790.6627455765665</v>
      </c>
      <c r="F8" s="11">
        <v>14564.528808694058</v>
      </c>
      <c r="G8" s="11">
        <v>3185.832707372102</v>
      </c>
      <c r="H8" s="11">
        <v>3646.0767580811171</v>
      </c>
      <c r="I8" s="11">
        <v>14786.508167291329</v>
      </c>
      <c r="J8" s="11">
        <v>3563.0031823387217</v>
      </c>
      <c r="K8" s="11">
        <v>3026.8176279641334</v>
      </c>
      <c r="L8" s="11">
        <v>8882.0797637998694</v>
      </c>
      <c r="M8" s="11">
        <v>4605.6914136062533</v>
      </c>
      <c r="N8" s="11">
        <v>11224.739682384741</v>
      </c>
      <c r="O8" s="13">
        <v>2172.282180525232</v>
      </c>
      <c r="P8" s="14">
        <v>61725.670414383108</v>
      </c>
      <c r="Q8" s="15">
        <v>229.61482283174382</v>
      </c>
      <c r="R8" s="15">
        <v>12385.672173062367</v>
      </c>
      <c r="S8" s="15">
        <v>17250.926618451285</v>
      </c>
      <c r="T8" s="15">
        <v>20703.334350875728</v>
      </c>
      <c r="U8" s="15">
        <v>19451.593904099736</v>
      </c>
      <c r="V8" s="16">
        <f t="shared" si="0"/>
        <v>-1.8516352658589312</v>
      </c>
      <c r="W8" s="115">
        <f t="shared" si="1"/>
        <v>100.82886152533472</v>
      </c>
      <c r="X8" s="115">
        <f t="shared" si="2"/>
        <v>106.381369600811</v>
      </c>
      <c r="Y8" s="115">
        <f t="shared" si="3"/>
        <v>116.32287786769027</v>
      </c>
      <c r="Z8" s="115">
        <f t="shared" si="4"/>
        <v>110.30200765161726</v>
      </c>
      <c r="AA8" s="115">
        <f t="shared" si="5"/>
        <v>102.95520724514699</v>
      </c>
      <c r="AB8" s="115">
        <f t="shared" si="6"/>
        <v>94.865417452162788</v>
      </c>
      <c r="AC8" s="115">
        <f t="shared" si="7"/>
        <v>106.83617423270672</v>
      </c>
      <c r="AD8" s="115">
        <f t="shared" si="8"/>
        <v>108.98430043557758</v>
      </c>
      <c r="AE8" s="115">
        <f t="shared" si="9"/>
        <v>94.045697763000817</v>
      </c>
      <c r="AF8" s="115">
        <f t="shared" si="10"/>
        <v>102.29967700079506</v>
      </c>
      <c r="AG8" s="115">
        <f t="shared" si="11"/>
        <v>108.64881950363461</v>
      </c>
      <c r="AH8" s="115">
        <f t="shared" si="12"/>
        <v>108.01901027407092</v>
      </c>
      <c r="AI8" s="115">
        <f t="shared" si="13"/>
        <v>99.243584240611085</v>
      </c>
      <c r="AJ8" s="115">
        <f t="shared" si="14"/>
        <v>104.97529397132965</v>
      </c>
      <c r="AK8" s="115">
        <f t="shared" si="15"/>
        <v>118.01638688442056</v>
      </c>
      <c r="AL8" s="115">
        <f t="shared" si="16"/>
        <v>115.84101071814334</v>
      </c>
      <c r="AM8" s="115">
        <f t="shared" si="17"/>
        <v>117.33765920087329</v>
      </c>
      <c r="AN8" s="115">
        <f t="shared" si="18"/>
        <v>118.88748674061669</v>
      </c>
      <c r="AO8" s="115">
        <f t="shared" si="19"/>
        <v>97.999721895447436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10021.252977754355</v>
      </c>
      <c r="D9" s="11">
        <v>7468.9699205111101</v>
      </c>
      <c r="E9" s="11">
        <v>7062.9731188333071</v>
      </c>
      <c r="F9" s="11">
        <v>16315.929473965214</v>
      </c>
      <c r="G9" s="11">
        <v>3421.1664789404454</v>
      </c>
      <c r="H9" s="11">
        <v>4461.4842924857649</v>
      </c>
      <c r="I9" s="11">
        <v>16027.453940966672</v>
      </c>
      <c r="J9" s="11">
        <v>3373.6433989232273</v>
      </c>
      <c r="K9" s="11">
        <v>3054.3097818756073</v>
      </c>
      <c r="L9" s="11">
        <v>9065.2017607627422</v>
      </c>
      <c r="M9" s="11">
        <v>4846.1810177874977</v>
      </c>
      <c r="N9" s="11">
        <v>11628.537818214554</v>
      </c>
      <c r="O9" s="13">
        <v>2211.6433682017419</v>
      </c>
      <c r="P9" s="14">
        <v>64302.640120522847</v>
      </c>
      <c r="Q9" s="15">
        <v>241.44321845828853</v>
      </c>
      <c r="R9" s="15">
        <v>12829.41791093483</v>
      </c>
      <c r="S9" s="15">
        <v>18156.016281320328</v>
      </c>
      <c r="T9" s="15">
        <v>22848.43897223254</v>
      </c>
      <c r="U9" s="15">
        <v>26280.068648007567</v>
      </c>
      <c r="V9" s="16">
        <f t="shared" si="0"/>
        <v>-2.3998577890633896</v>
      </c>
      <c r="W9" s="115">
        <f t="shared" si="1"/>
        <v>101.35865634408736</v>
      </c>
      <c r="X9" s="115">
        <f t="shared" si="2"/>
        <v>114.656514056315</v>
      </c>
      <c r="Y9" s="115">
        <f t="shared" si="3"/>
        <v>104.01007064346</v>
      </c>
      <c r="Z9" s="115">
        <f t="shared" si="4"/>
        <v>112.02511037793195</v>
      </c>
      <c r="AA9" s="115">
        <f t="shared" si="5"/>
        <v>107.38688415822257</v>
      </c>
      <c r="AB9" s="115">
        <f t="shared" si="6"/>
        <v>122.36397060477098</v>
      </c>
      <c r="AC9" s="115">
        <f t="shared" si="7"/>
        <v>108.39241935712984</v>
      </c>
      <c r="AD9" s="115">
        <f t="shared" si="8"/>
        <v>94.685388316403333</v>
      </c>
      <c r="AE9" s="115">
        <f t="shared" si="9"/>
        <v>100.90828577372748</v>
      </c>
      <c r="AF9" s="115">
        <f t="shared" si="10"/>
        <v>102.06170178418361</v>
      </c>
      <c r="AG9" s="115">
        <f t="shared" si="11"/>
        <v>105.22157440836753</v>
      </c>
      <c r="AH9" s="115">
        <f t="shared" si="12"/>
        <v>103.59739421363601</v>
      </c>
      <c r="AI9" s="115">
        <f t="shared" si="13"/>
        <v>101.81197397048081</v>
      </c>
      <c r="AJ9" s="115">
        <f t="shared" si="14"/>
        <v>104.17487519996098</v>
      </c>
      <c r="AK9" s="115">
        <f t="shared" si="15"/>
        <v>105.15140768382025</v>
      </c>
      <c r="AL9" s="115">
        <f t="shared" si="16"/>
        <v>103.58273440207442</v>
      </c>
      <c r="AM9" s="115">
        <f t="shared" si="17"/>
        <v>105.24661476387578</v>
      </c>
      <c r="AN9" s="115">
        <f t="shared" si="18"/>
        <v>110.36115528543388</v>
      </c>
      <c r="AO9" s="115">
        <f t="shared" si="19"/>
        <v>135.10496249085594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9533.1123871394466</v>
      </c>
      <c r="D10" s="11">
        <v>7318.3636005976969</v>
      </c>
      <c r="E10" s="11">
        <v>6435.5935524892875</v>
      </c>
      <c r="F10" s="11">
        <v>16890.313509006312</v>
      </c>
      <c r="G10" s="11">
        <v>3588.6136596833812</v>
      </c>
      <c r="H10" s="11">
        <v>5624.0186008956935</v>
      </c>
      <c r="I10" s="11">
        <v>17497.680659290429</v>
      </c>
      <c r="J10" s="11">
        <v>3800.0722763180206</v>
      </c>
      <c r="K10" s="11">
        <v>3180.4184769356439</v>
      </c>
      <c r="L10" s="11">
        <v>9291.3061509773579</v>
      </c>
      <c r="M10" s="11">
        <v>5753.0650231985546</v>
      </c>
      <c r="N10" s="11">
        <v>14281.274129428763</v>
      </c>
      <c r="O10" s="13">
        <v>2281.2355483383826</v>
      </c>
      <c r="P10" s="14">
        <v>71242.501269154018</v>
      </c>
      <c r="Q10" s="15">
        <v>329.38014497081235</v>
      </c>
      <c r="R10" s="15">
        <v>17061.951950271345</v>
      </c>
      <c r="S10" s="15">
        <v>17544.104857497012</v>
      </c>
      <c r="T10" s="15">
        <v>22654.001750053707</v>
      </c>
      <c r="U10" s="15">
        <v>21955.715913179323</v>
      </c>
      <c r="V10" s="16">
        <f t="shared" si="0"/>
        <v>-4.5848107198398793</v>
      </c>
      <c r="W10" s="115">
        <f t="shared" si="1"/>
        <v>100.95128946532948</v>
      </c>
      <c r="X10" s="115">
        <f t="shared" si="2"/>
        <v>97.983573082817998</v>
      </c>
      <c r="Y10" s="115">
        <f t="shared" si="3"/>
        <v>91.117344554644816</v>
      </c>
      <c r="Z10" s="115">
        <f t="shared" si="4"/>
        <v>103.52038807202264</v>
      </c>
      <c r="AA10" s="115">
        <f t="shared" si="5"/>
        <v>104.89444701898269</v>
      </c>
      <c r="AB10" s="115">
        <f t="shared" si="6"/>
        <v>126.05711983269607</v>
      </c>
      <c r="AC10" s="115">
        <f t="shared" si="7"/>
        <v>109.17317699828675</v>
      </c>
      <c r="AD10" s="115">
        <f t="shared" si="8"/>
        <v>112.64001042703259</v>
      </c>
      <c r="AE10" s="115">
        <f t="shared" si="9"/>
        <v>104.12887703167408</v>
      </c>
      <c r="AF10" s="115">
        <f t="shared" si="10"/>
        <v>102.49420141086402</v>
      </c>
      <c r="AG10" s="115">
        <f t="shared" si="11"/>
        <v>118.71337455374483</v>
      </c>
      <c r="AH10" s="115">
        <f t="shared" si="12"/>
        <v>122.81229465547294</v>
      </c>
      <c r="AI10" s="115">
        <f t="shared" si="13"/>
        <v>103.14662757735779</v>
      </c>
      <c r="AJ10" s="115">
        <f t="shared" si="14"/>
        <v>110.79249799949697</v>
      </c>
      <c r="AK10" s="115">
        <f t="shared" si="15"/>
        <v>136.42136941100947</v>
      </c>
      <c r="AL10" s="115">
        <f t="shared" si="16"/>
        <v>132.99085015953079</v>
      </c>
      <c r="AM10" s="115">
        <f t="shared" si="17"/>
        <v>96.629704367180608</v>
      </c>
      <c r="AN10" s="115">
        <f t="shared" si="18"/>
        <v>99.149013101441511</v>
      </c>
      <c r="AO10" s="115">
        <f t="shared" si="19"/>
        <v>83.545123900747129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10938.53570584404</v>
      </c>
      <c r="D11" s="11">
        <v>6843.1698678383063</v>
      </c>
      <c r="E11" s="11">
        <v>6150.9953200219297</v>
      </c>
      <c r="F11" s="11">
        <v>15824.459305183471</v>
      </c>
      <c r="G11" s="11">
        <v>3587.0172432236923</v>
      </c>
      <c r="H11" s="11">
        <v>4629.9099225581085</v>
      </c>
      <c r="I11" s="11">
        <v>16506.504546081371</v>
      </c>
      <c r="J11" s="11">
        <v>3571.1787629260202</v>
      </c>
      <c r="K11" s="11">
        <v>3539.2419990082144</v>
      </c>
      <c r="L11" s="11">
        <v>9442.6478036640819</v>
      </c>
      <c r="M11" s="11">
        <v>5020.8668573599289</v>
      </c>
      <c r="N11" s="11">
        <v>11418.969570243993</v>
      </c>
      <c r="O11" s="13">
        <v>2450.8259413770379</v>
      </c>
      <c r="P11" s="14">
        <v>66280.468728146778</v>
      </c>
      <c r="Q11" s="15">
        <v>225.74832671470423</v>
      </c>
      <c r="R11" s="15">
        <v>11723.63473741238</v>
      </c>
      <c r="S11" s="15">
        <v>16139.264590290173</v>
      </c>
      <c r="T11" s="15">
        <v>21238.205683628879</v>
      </c>
      <c r="U11" s="15">
        <v>26783.36680179114</v>
      </c>
      <c r="V11" s="16">
        <f t="shared" si="0"/>
        <v>10.045344603899139</v>
      </c>
      <c r="W11" s="115">
        <f t="shared" si="1"/>
        <v>101.14742544319529</v>
      </c>
      <c r="X11" s="115">
        <f t="shared" si="2"/>
        <v>93.506830779484901</v>
      </c>
      <c r="Y11" s="115">
        <f t="shared" si="3"/>
        <v>95.577746945232818</v>
      </c>
      <c r="Z11" s="115">
        <f t="shared" si="4"/>
        <v>93.689553463560628</v>
      </c>
      <c r="AA11" s="115">
        <f t="shared" si="5"/>
        <v>99.955514396057069</v>
      </c>
      <c r="AB11" s="115">
        <f t="shared" si="6"/>
        <v>82.323872858826235</v>
      </c>
      <c r="AC11" s="115">
        <f t="shared" si="7"/>
        <v>94.335385743351125</v>
      </c>
      <c r="AD11" s="115">
        <f t="shared" si="8"/>
        <v>93.97660105523623</v>
      </c>
      <c r="AE11" s="115">
        <f t="shared" si="9"/>
        <v>111.28227384775791</v>
      </c>
      <c r="AF11" s="115">
        <f t="shared" si="10"/>
        <v>101.62885228650876</v>
      </c>
      <c r="AG11" s="115">
        <f t="shared" si="11"/>
        <v>87.272903002380062</v>
      </c>
      <c r="AH11" s="115">
        <f t="shared" si="12"/>
        <v>79.957638700551584</v>
      </c>
      <c r="AI11" s="115">
        <f t="shared" si="13"/>
        <v>107.43414651600456</v>
      </c>
      <c r="AJ11" s="115">
        <f t="shared" si="14"/>
        <v>93.035010769399165</v>
      </c>
      <c r="AK11" s="115">
        <f t="shared" si="15"/>
        <v>68.537320831742505</v>
      </c>
      <c r="AL11" s="115">
        <f t="shared" si="16"/>
        <v>68.712154222342264</v>
      </c>
      <c r="AM11" s="115">
        <f t="shared" si="17"/>
        <v>91.992522396453197</v>
      </c>
      <c r="AN11" s="115">
        <f t="shared" si="18"/>
        <v>93.750348913866972</v>
      </c>
      <c r="AO11" s="115">
        <f t="shared" si="19"/>
        <v>121.98812786475312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8696.3646467885628</v>
      </c>
      <c r="D12" s="11">
        <v>7027.9510601684124</v>
      </c>
      <c r="E12" s="11">
        <v>5785.5973164334173</v>
      </c>
      <c r="F12" s="11">
        <v>16626.440995058329</v>
      </c>
      <c r="G12" s="11">
        <v>3640.3644992307409</v>
      </c>
      <c r="H12" s="11">
        <v>4800.0967242621655</v>
      </c>
      <c r="I12" s="11">
        <v>17232.499965176547</v>
      </c>
      <c r="J12" s="11">
        <v>3805.050690181557</v>
      </c>
      <c r="K12" s="11">
        <v>3700.666801227776</v>
      </c>
      <c r="L12" s="11">
        <v>9671.9149851377733</v>
      </c>
      <c r="M12" s="11">
        <v>5429.5493987527425</v>
      </c>
      <c r="N12" s="11">
        <v>12369.811133571968</v>
      </c>
      <c r="O12" s="13">
        <v>2413.1935862351856</v>
      </c>
      <c r="P12" s="14">
        <v>69186.360112529743</v>
      </c>
      <c r="Q12" s="15">
        <v>266.75011668459121</v>
      </c>
      <c r="R12" s="15">
        <v>13647.372151438123</v>
      </c>
      <c r="S12" s="15">
        <v>15615.880623101637</v>
      </c>
      <c r="T12" s="15">
        <v>20904.683277791686</v>
      </c>
      <c r="U12" s="15">
        <v>23389.801043557618</v>
      </c>
      <c r="V12" s="16">
        <f t="shared" si="0"/>
        <v>-1.9789672948390944</v>
      </c>
      <c r="W12" s="115">
        <f t="shared" si="1"/>
        <v>100.79502091327841</v>
      </c>
      <c r="X12" s="115">
        <f t="shared" si="2"/>
        <v>102.70022805072463</v>
      </c>
      <c r="Y12" s="115">
        <f t="shared" si="3"/>
        <v>94.059530456817029</v>
      </c>
      <c r="Z12" s="115">
        <f t="shared" si="4"/>
        <v>105.06798794453698</v>
      </c>
      <c r="AA12" s="115">
        <f t="shared" si="5"/>
        <v>101.48723165766287</v>
      </c>
      <c r="AB12" s="115">
        <f t="shared" si="6"/>
        <v>103.67581237109739</v>
      </c>
      <c r="AC12" s="115">
        <f t="shared" si="7"/>
        <v>104.39823838577335</v>
      </c>
      <c r="AD12" s="115">
        <f t="shared" si="8"/>
        <v>106.5488720330515</v>
      </c>
      <c r="AE12" s="115">
        <f t="shared" si="9"/>
        <v>104.56099928359792</v>
      </c>
      <c r="AF12" s="115">
        <f t="shared" si="10"/>
        <v>102.42799674668292</v>
      </c>
      <c r="AG12" s="115">
        <f t="shared" si="11"/>
        <v>108.13968091573149</v>
      </c>
      <c r="AH12" s="115">
        <f t="shared" si="12"/>
        <v>108.32685959515749</v>
      </c>
      <c r="AI12" s="115">
        <f t="shared" si="13"/>
        <v>98.464503149468555</v>
      </c>
      <c r="AJ12" s="115">
        <f t="shared" si="14"/>
        <v>104.38423481327757</v>
      </c>
      <c r="AK12" s="115">
        <f t="shared" si="15"/>
        <v>118.16261080052395</v>
      </c>
      <c r="AL12" s="115">
        <f t="shared" si="16"/>
        <v>116.4090527990157</v>
      </c>
      <c r="AM12" s="115">
        <f t="shared" si="17"/>
        <v>96.757076728865215</v>
      </c>
      <c r="AN12" s="115">
        <f t="shared" si="18"/>
        <v>98.42961118841464</v>
      </c>
      <c r="AO12" s="115">
        <f t="shared" si="19"/>
        <v>87.329577407697016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11284.323891410348</v>
      </c>
      <c r="D13" s="11">
        <v>8037.9937297645074</v>
      </c>
      <c r="E13" s="11">
        <v>6810.0173045096726</v>
      </c>
      <c r="F13" s="11">
        <v>17889.524873973562</v>
      </c>
      <c r="G13" s="11">
        <v>3705.9171577814259</v>
      </c>
      <c r="H13" s="11">
        <v>5205.2347562158757</v>
      </c>
      <c r="I13" s="11">
        <v>18074.362914882957</v>
      </c>
      <c r="J13" s="11">
        <v>4146.1515625385473</v>
      </c>
      <c r="K13" s="11">
        <v>3591.0384236315026</v>
      </c>
      <c r="L13" s="11">
        <v>9869.8414064067692</v>
      </c>
      <c r="M13" s="11">
        <v>5766.5218733090351</v>
      </c>
      <c r="N13" s="11">
        <v>12921.389314002927</v>
      </c>
      <c r="O13" s="13">
        <v>2467.5137848662707</v>
      </c>
      <c r="P13" s="14">
        <v>71708.119247389724</v>
      </c>
      <c r="Q13" s="15">
        <v>281.72108932613287</v>
      </c>
      <c r="R13" s="15">
        <v>14419.01581716197</v>
      </c>
      <c r="S13" s="15">
        <v>18164.61298469847</v>
      </c>
      <c r="T13" s="15">
        <v>22527.926555453567</v>
      </c>
      <c r="U13" s="15">
        <v>27727.120577378049</v>
      </c>
      <c r="V13" s="16">
        <f t="shared" si="0"/>
        <v>-2.8321672073943773</v>
      </c>
      <c r="W13" s="115">
        <f t="shared" si="1"/>
        <v>101.29759093020294</v>
      </c>
      <c r="X13" s="115">
        <f t="shared" si="2"/>
        <v>114.37179429607313</v>
      </c>
      <c r="Y13" s="115">
        <f t="shared" si="3"/>
        <v>117.70638245365765</v>
      </c>
      <c r="Z13" s="115">
        <f t="shared" si="4"/>
        <v>107.59683854945652</v>
      </c>
      <c r="AA13" s="115">
        <f t="shared" si="5"/>
        <v>101.80071689427082</v>
      </c>
      <c r="AB13" s="115">
        <f t="shared" si="6"/>
        <v>108.4402055880652</v>
      </c>
      <c r="AC13" s="115">
        <f t="shared" si="7"/>
        <v>104.88532105850949</v>
      </c>
      <c r="AD13" s="115">
        <f t="shared" si="8"/>
        <v>108.96442387054546</v>
      </c>
      <c r="AE13" s="115">
        <f t="shared" si="9"/>
        <v>97.037604748422595</v>
      </c>
      <c r="AF13" s="115">
        <f t="shared" si="10"/>
        <v>102.0464036498784</v>
      </c>
      <c r="AG13" s="115">
        <f t="shared" si="11"/>
        <v>106.2062696148174</v>
      </c>
      <c r="AH13" s="115">
        <f t="shared" si="12"/>
        <v>104.4590671148888</v>
      </c>
      <c r="AI13" s="115">
        <f t="shared" si="13"/>
        <v>102.25096730494091</v>
      </c>
      <c r="AJ13" s="115">
        <f t="shared" si="14"/>
        <v>103.64487903505606</v>
      </c>
      <c r="AK13" s="115">
        <f t="shared" si="15"/>
        <v>105.61235842278695</v>
      </c>
      <c r="AL13" s="115">
        <f t="shared" si="16"/>
        <v>105.65415566573036</v>
      </c>
      <c r="AM13" s="115">
        <f t="shared" si="17"/>
        <v>116.3214129456543</v>
      </c>
      <c r="AN13" s="115">
        <f t="shared" si="18"/>
        <v>107.76497426959992</v>
      </c>
      <c r="AO13" s="115">
        <f t="shared" si="19"/>
        <v>118.54363585967775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9923.7757559570273</v>
      </c>
      <c r="D14" s="11">
        <v>7805.8853422287211</v>
      </c>
      <c r="E14" s="11">
        <v>7696.3900590352841</v>
      </c>
      <c r="F14" s="11">
        <v>18881.574825784683</v>
      </c>
      <c r="G14" s="11">
        <v>3823.7010997641328</v>
      </c>
      <c r="H14" s="11">
        <v>5975.7585969635238</v>
      </c>
      <c r="I14" s="11">
        <v>19578.632573859511</v>
      </c>
      <c r="J14" s="11">
        <v>4402.618984353855</v>
      </c>
      <c r="K14" s="11">
        <v>4063.052776132547</v>
      </c>
      <c r="L14" s="11">
        <v>10071.595804791419</v>
      </c>
      <c r="M14" s="11">
        <v>6851.06187057838</v>
      </c>
      <c r="N14" s="11">
        <v>15913.829982180992</v>
      </c>
      <c r="O14" s="13">
        <v>2624.4666875214989</v>
      </c>
      <c r="P14" s="14">
        <v>78986.051911933755</v>
      </c>
      <c r="Q14" s="15">
        <v>370.78046727457877</v>
      </c>
      <c r="R14" s="15">
        <v>19043.977293987489</v>
      </c>
      <c r="S14" s="15">
        <v>20497.241801909713</v>
      </c>
      <c r="T14" s="15">
        <v>23883.184483125864</v>
      </c>
      <c r="U14" s="15">
        <v>22602.711577274058</v>
      </c>
      <c r="V14" s="16">
        <f t="shared" si="0"/>
        <v>-5.2342101021495182</v>
      </c>
      <c r="W14" s="115">
        <f t="shared" si="1"/>
        <v>100.87943024778924</v>
      </c>
      <c r="X14" s="115">
        <f t="shared" si="2"/>
        <v>97.112359186393817</v>
      </c>
      <c r="Y14" s="115">
        <f t="shared" si="3"/>
        <v>113.01571956268958</v>
      </c>
      <c r="Z14" s="115">
        <f t="shared" si="4"/>
        <v>105.54542369794515</v>
      </c>
      <c r="AA14" s="115">
        <f t="shared" si="5"/>
        <v>103.17826699756071</v>
      </c>
      <c r="AB14" s="115">
        <f t="shared" si="6"/>
        <v>114.80286436317826</v>
      </c>
      <c r="AC14" s="115">
        <f t="shared" si="7"/>
        <v>108.32267043690871</v>
      </c>
      <c r="AD14" s="115">
        <f t="shared" si="8"/>
        <v>106.18567406296845</v>
      </c>
      <c r="AE14" s="115">
        <f t="shared" si="9"/>
        <v>113.14423007548082</v>
      </c>
      <c r="AF14" s="115">
        <f t="shared" si="10"/>
        <v>102.04415035740783</v>
      </c>
      <c r="AG14" s="115">
        <f t="shared" si="11"/>
        <v>118.80752420777686</v>
      </c>
      <c r="AH14" s="115">
        <f t="shared" si="12"/>
        <v>123.15881516653286</v>
      </c>
      <c r="AI14" s="115">
        <f t="shared" si="13"/>
        <v>106.36077105699874</v>
      </c>
      <c r="AJ14" s="115">
        <f t="shared" si="14"/>
        <v>110.14938439458368</v>
      </c>
      <c r="AK14" s="115">
        <f t="shared" si="15"/>
        <v>131.61260598610946</v>
      </c>
      <c r="AL14" s="115">
        <f t="shared" si="16"/>
        <v>132.07543105210235</v>
      </c>
      <c r="AM14" s="115">
        <f t="shared" si="17"/>
        <v>112.84161032869903</v>
      </c>
      <c r="AN14" s="115">
        <f t="shared" si="18"/>
        <v>106.0159017490414</v>
      </c>
      <c r="AO14" s="115">
        <f t="shared" si="19"/>
        <v>81.518423502349236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11761.726078205234</v>
      </c>
      <c r="D15" s="11">
        <v>7499.6479661664234</v>
      </c>
      <c r="E15" s="11">
        <v>8455.8916341185086</v>
      </c>
      <c r="F15" s="11">
        <v>17155.516031507446</v>
      </c>
      <c r="G15" s="11">
        <v>3729.3098849189473</v>
      </c>
      <c r="H15" s="11">
        <v>5278.8308631353029</v>
      </c>
      <c r="I15" s="11">
        <v>17708.233803034636</v>
      </c>
      <c r="J15" s="11">
        <v>3939.7344293372471</v>
      </c>
      <c r="K15" s="11">
        <v>4384.8269087994922</v>
      </c>
      <c r="L15" s="11">
        <v>10194.38888950123</v>
      </c>
      <c r="M15" s="11">
        <v>5854.9970794571746</v>
      </c>
      <c r="N15" s="11">
        <v>12646.867097611515</v>
      </c>
      <c r="O15" s="13">
        <v>2729.6627246200928</v>
      </c>
      <c r="P15" s="14">
        <v>73188.552249019878</v>
      </c>
      <c r="Q15" s="15">
        <v>235.10709755524329</v>
      </c>
      <c r="R15" s="15">
        <v>12666.594751063276</v>
      </c>
      <c r="S15" s="15">
        <v>19857.434287059357</v>
      </c>
      <c r="T15" s="15">
        <v>21789.807151261935</v>
      </c>
      <c r="U15" s="15">
        <v>27171.655841914264</v>
      </c>
      <c r="V15" s="16">
        <f t="shared" si="0"/>
        <v>10.096315063157817</v>
      </c>
      <c r="W15" s="115">
        <f t="shared" si="1"/>
        <v>101.18520675672714</v>
      </c>
      <c r="X15" s="115">
        <f t="shared" si="2"/>
        <v>96.076839940171837</v>
      </c>
      <c r="Y15" s="115">
        <f t="shared" si="3"/>
        <v>109.86828330239832</v>
      </c>
      <c r="Z15" s="115">
        <f t="shared" si="4"/>
        <v>90.85850195122427</v>
      </c>
      <c r="AA15" s="115">
        <f t="shared" si="5"/>
        <v>97.531417535460392</v>
      </c>
      <c r="AB15" s="115">
        <f t="shared" si="6"/>
        <v>88.33741821193459</v>
      </c>
      <c r="AC15" s="115">
        <f t="shared" si="7"/>
        <v>90.446734398999112</v>
      </c>
      <c r="AD15" s="115">
        <f t="shared" si="8"/>
        <v>89.486154567051585</v>
      </c>
      <c r="AE15" s="115">
        <f t="shared" si="9"/>
        <v>107.91951644234435</v>
      </c>
      <c r="AF15" s="115">
        <f t="shared" si="10"/>
        <v>101.21920187316684</v>
      </c>
      <c r="AG15" s="115">
        <f t="shared" si="11"/>
        <v>85.461161934637204</v>
      </c>
      <c r="AH15" s="115">
        <f t="shared" si="12"/>
        <v>79.470920022222458</v>
      </c>
      <c r="AI15" s="115">
        <f t="shared" si="13"/>
        <v>104.00828242929383</v>
      </c>
      <c r="AJ15" s="115">
        <f t="shared" si="14"/>
        <v>92.66009691258165</v>
      </c>
      <c r="AK15" s="115">
        <f t="shared" si="15"/>
        <v>63.40870631168832</v>
      </c>
      <c r="AL15" s="115">
        <f t="shared" si="16"/>
        <v>66.512339074581533</v>
      </c>
      <c r="AM15" s="115">
        <f t="shared" si="17"/>
        <v>96.878567755439434</v>
      </c>
      <c r="AN15" s="115">
        <f t="shared" si="18"/>
        <v>91.234932119948425</v>
      </c>
      <c r="AO15" s="115">
        <f t="shared" si="19"/>
        <v>120.21414222368816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9229.82085624508</v>
      </c>
      <c r="D16" s="11">
        <v>7391.0094365230671</v>
      </c>
      <c r="E16" s="11">
        <v>9237.2772990689937</v>
      </c>
      <c r="F16" s="11">
        <v>17913.621313737902</v>
      </c>
      <c r="G16" s="11">
        <v>3962.2175740647367</v>
      </c>
      <c r="H16" s="11">
        <v>6160.7276244064324</v>
      </c>
      <c r="I16" s="11">
        <v>18107.356767513444</v>
      </c>
      <c r="J16" s="11">
        <v>4136.0636616156226</v>
      </c>
      <c r="K16" s="11">
        <v>4263.6706720099864</v>
      </c>
      <c r="L16" s="11">
        <v>10450.28754679492</v>
      </c>
      <c r="M16" s="11">
        <v>6225.3715833013375</v>
      </c>
      <c r="N16" s="11">
        <v>13719.188906888394</v>
      </c>
      <c r="O16" s="13">
        <v>2671.7481515279824</v>
      </c>
      <c r="P16" s="14">
        <v>75332.026638974625</v>
      </c>
      <c r="Q16" s="15">
        <v>276.07746243927016</v>
      </c>
      <c r="R16" s="15">
        <v>15015.033138120274</v>
      </c>
      <c r="S16" s="15">
        <v>21000.418563722666</v>
      </c>
      <c r="T16" s="15">
        <v>22305.46614329709</v>
      </c>
      <c r="U16" s="15">
        <v>24152.431421023779</v>
      </c>
      <c r="V16" s="16">
        <f t="shared" si="0"/>
        <v>-2.1596872856025584</v>
      </c>
      <c r="W16" s="115">
        <f t="shared" si="1"/>
        <v>100.78473353272086</v>
      </c>
      <c r="X16" s="115">
        <f t="shared" si="2"/>
        <v>98.551418278118348</v>
      </c>
      <c r="Y16" s="115">
        <f t="shared" si="3"/>
        <v>109.24072467766366</v>
      </c>
      <c r="Z16" s="115">
        <f t="shared" si="4"/>
        <v>104.41901765495211</v>
      </c>
      <c r="AA16" s="115">
        <f t="shared" si="5"/>
        <v>106.24532946665684</v>
      </c>
      <c r="AB16" s="115">
        <f t="shared" si="6"/>
        <v>116.70628940642619</v>
      </c>
      <c r="AC16" s="115">
        <f t="shared" si="7"/>
        <v>102.25388352626341</v>
      </c>
      <c r="AD16" s="115">
        <f t="shared" si="8"/>
        <v>104.98331133226668</v>
      </c>
      <c r="AE16" s="115">
        <f t="shared" si="9"/>
        <v>97.236920879445236</v>
      </c>
      <c r="AF16" s="115">
        <f t="shared" si="10"/>
        <v>102.51019124409927</v>
      </c>
      <c r="AG16" s="115">
        <f t="shared" si="11"/>
        <v>106.32578460446476</v>
      </c>
      <c r="AH16" s="115">
        <f t="shared" si="12"/>
        <v>108.47895214680794</v>
      </c>
      <c r="AI16" s="115">
        <f t="shared" si="13"/>
        <v>97.87832494579817</v>
      </c>
      <c r="AJ16" s="115">
        <f t="shared" si="14"/>
        <v>102.9287017219055</v>
      </c>
      <c r="AK16" s="115">
        <f t="shared" si="15"/>
        <v>117.42625608076338</v>
      </c>
      <c r="AL16" s="115">
        <f t="shared" si="16"/>
        <v>118.54040831976458</v>
      </c>
      <c r="AM16" s="115">
        <f t="shared" si="17"/>
        <v>105.75595144941845</v>
      </c>
      <c r="AN16" s="115">
        <f t="shared" si="18"/>
        <v>102.36651471238602</v>
      </c>
      <c r="AO16" s="115">
        <f t="shared" si="19"/>
        <v>88.888331140154108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11942.277597776612</v>
      </c>
      <c r="D17" s="11">
        <v>8807.579531928166</v>
      </c>
      <c r="E17" s="11">
        <v>11331.982842515357</v>
      </c>
      <c r="F17" s="11">
        <v>18879.13265802255</v>
      </c>
      <c r="G17" s="11">
        <v>4040.0121795745408</v>
      </c>
      <c r="H17" s="11">
        <v>7039.0782452334915</v>
      </c>
      <c r="I17" s="11">
        <v>18997.111644042867</v>
      </c>
      <c r="J17" s="11">
        <v>4411.0696514165729</v>
      </c>
      <c r="K17" s="11">
        <v>4415.6508357392704</v>
      </c>
      <c r="L17" s="11">
        <v>10673.369200170466</v>
      </c>
      <c r="M17" s="11">
        <v>6577.0816587910049</v>
      </c>
      <c r="N17" s="11">
        <v>13941.182278789278</v>
      </c>
      <c r="O17" s="13">
        <v>2732.006749464862</v>
      </c>
      <c r="P17" s="14">
        <v>78545.176614366967</v>
      </c>
      <c r="Q17" s="15">
        <v>275.22309605910107</v>
      </c>
      <c r="R17" s="15">
        <v>14973.659957341844</v>
      </c>
      <c r="S17" s="15">
        <v>23613.508529929059</v>
      </c>
      <c r="T17" s="15">
        <v>25703.896622515098</v>
      </c>
      <c r="U17" s="15">
        <v>32086.562283423671</v>
      </c>
      <c r="V17" s="16">
        <f t="shared" si="0"/>
        <v>-2.6987851404810499</v>
      </c>
      <c r="W17" s="115">
        <f t="shared" si="1"/>
        <v>101.29387967369878</v>
      </c>
      <c r="X17" s="115">
        <f t="shared" si="2"/>
        <v>119.16612483817219</v>
      </c>
      <c r="Y17" s="115">
        <f t="shared" si="3"/>
        <v>122.6766554215871</v>
      </c>
      <c r="Z17" s="115">
        <f t="shared" si="4"/>
        <v>105.38981665055185</v>
      </c>
      <c r="AA17" s="115">
        <f t="shared" si="5"/>
        <v>101.96341074298947</v>
      </c>
      <c r="AB17" s="115">
        <f t="shared" si="6"/>
        <v>114.25725457082979</v>
      </c>
      <c r="AC17" s="115">
        <f t="shared" si="7"/>
        <v>104.9137755883053</v>
      </c>
      <c r="AD17" s="115">
        <f t="shared" si="8"/>
        <v>106.64897864975144</v>
      </c>
      <c r="AE17" s="115">
        <f t="shared" si="9"/>
        <v>103.56453805700798</v>
      </c>
      <c r="AF17" s="115">
        <f t="shared" si="10"/>
        <v>102.13469392470415</v>
      </c>
      <c r="AG17" s="115">
        <f t="shared" si="11"/>
        <v>105.64962381415238</v>
      </c>
      <c r="AH17" s="115">
        <f t="shared" si="12"/>
        <v>101.61812315150367</v>
      </c>
      <c r="AI17" s="115">
        <f t="shared" si="13"/>
        <v>102.25539963047856</v>
      </c>
      <c r="AJ17" s="115">
        <f t="shared" si="14"/>
        <v>104.26531731422975</v>
      </c>
      <c r="AK17" s="115">
        <f t="shared" si="15"/>
        <v>99.6905338187984</v>
      </c>
      <c r="AL17" s="115">
        <f t="shared" si="16"/>
        <v>99.724454948598208</v>
      </c>
      <c r="AM17" s="115">
        <f t="shared" si="17"/>
        <v>112.443037543644</v>
      </c>
      <c r="AN17" s="115">
        <f t="shared" si="18"/>
        <v>115.23586396888305</v>
      </c>
      <c r="AO17" s="115">
        <f t="shared" si="19"/>
        <v>132.85023658319358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10766.175467773117</v>
      </c>
      <c r="D18" s="11">
        <v>8170.7630653822825</v>
      </c>
      <c r="E18" s="11">
        <v>9649.8482242975206</v>
      </c>
      <c r="F18" s="11">
        <v>19315.729996732269</v>
      </c>
      <c r="G18" s="11">
        <v>4163.4603614417556</v>
      </c>
      <c r="H18" s="11">
        <v>6809.3632672242547</v>
      </c>
      <c r="I18" s="11">
        <v>20823.297785409439</v>
      </c>
      <c r="J18" s="11">
        <v>4637.132257630471</v>
      </c>
      <c r="K18" s="11">
        <v>4919.8515834513219</v>
      </c>
      <c r="L18" s="11">
        <v>10917.954363533441</v>
      </c>
      <c r="M18" s="11">
        <v>7753.5496784505249</v>
      </c>
      <c r="N18" s="11">
        <v>17181.761716710804</v>
      </c>
      <c r="O18" s="13">
        <v>2849.5823743870751</v>
      </c>
      <c r="P18" s="14">
        <v>86693.24449763853</v>
      </c>
      <c r="Q18" s="15">
        <v>378.59234394638531</v>
      </c>
      <c r="R18" s="15">
        <v>19982.712153474546</v>
      </c>
      <c r="S18" s="15">
        <v>21830.638619288911</v>
      </c>
      <c r="T18" s="15">
        <v>30553.830082925877</v>
      </c>
      <c r="U18" s="15">
        <v>29632.350453639065</v>
      </c>
      <c r="V18" s="16">
        <f t="shared" si="0"/>
        <v>-5.2378426372633839</v>
      </c>
      <c r="W18" s="115">
        <f t="shared" si="1"/>
        <v>100.90151776992502</v>
      </c>
      <c r="X18" s="115">
        <f t="shared" si="2"/>
        <v>92.769676796702498</v>
      </c>
      <c r="Y18" s="115">
        <f t="shared" si="3"/>
        <v>85.155866880535683</v>
      </c>
      <c r="Z18" s="115">
        <f t="shared" si="4"/>
        <v>102.31259214402621</v>
      </c>
      <c r="AA18" s="115">
        <f t="shared" si="5"/>
        <v>103.05563885404463</v>
      </c>
      <c r="AB18" s="115">
        <f t="shared" si="6"/>
        <v>96.736575869649016</v>
      </c>
      <c r="AC18" s="115">
        <f t="shared" si="7"/>
        <v>109.6129673583259</v>
      </c>
      <c r="AD18" s="115">
        <f t="shared" si="8"/>
        <v>105.12489314561833</v>
      </c>
      <c r="AE18" s="115">
        <f t="shared" si="9"/>
        <v>111.4184922329267</v>
      </c>
      <c r="AF18" s="115">
        <f t="shared" si="10"/>
        <v>102.29154598492731</v>
      </c>
      <c r="AG18" s="115">
        <f t="shared" si="11"/>
        <v>117.88738654456326</v>
      </c>
      <c r="AH18" s="115">
        <f t="shared" si="12"/>
        <v>123.24465295064597</v>
      </c>
      <c r="AI18" s="115">
        <f t="shared" si="13"/>
        <v>104.30363596082783</v>
      </c>
      <c r="AJ18" s="115">
        <f t="shared" si="14"/>
        <v>110.37373424376662</v>
      </c>
      <c r="AK18" s="115">
        <f t="shared" si="15"/>
        <v>137.55834788846605</v>
      </c>
      <c r="AL18" s="115">
        <f t="shared" si="16"/>
        <v>133.45242385898231</v>
      </c>
      <c r="AM18" s="115">
        <f t="shared" si="17"/>
        <v>92.449788186366121</v>
      </c>
      <c r="AN18" s="115">
        <f t="shared" si="18"/>
        <v>118.86847559199458</v>
      </c>
      <c r="AO18" s="115">
        <f t="shared" si="19"/>
        <v>92.351278369722749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11735.72054814715</v>
      </c>
      <c r="D19" s="11">
        <v>7955.3847048187599</v>
      </c>
      <c r="E19" s="11">
        <v>7917.7920483878343</v>
      </c>
      <c r="F19" s="11">
        <v>17583.070056889857</v>
      </c>
      <c r="G19" s="11">
        <v>3890.1744659428059</v>
      </c>
      <c r="H19" s="11">
        <v>6050.8963375648364</v>
      </c>
      <c r="I19" s="11">
        <v>18621.586864572975</v>
      </c>
      <c r="J19" s="11">
        <v>4230.6566814022044</v>
      </c>
      <c r="K19" s="11">
        <v>4861.8807979587218</v>
      </c>
      <c r="L19" s="11">
        <v>11127.288724538423</v>
      </c>
      <c r="M19" s="11">
        <v>6593.7162916450779</v>
      </c>
      <c r="N19" s="11">
        <v>13842.010556434872</v>
      </c>
      <c r="O19" s="13">
        <v>2912.010223060779</v>
      </c>
      <c r="P19" s="14">
        <v>78902.591854847065</v>
      </c>
      <c r="Q19" s="15">
        <v>270.36686059788292</v>
      </c>
      <c r="R19" s="15">
        <v>13774.987452618509</v>
      </c>
      <c r="S19" s="15">
        <v>20805.574157211915</v>
      </c>
      <c r="T19" s="15">
        <v>25019.36865700148</v>
      </c>
      <c r="U19" s="15">
        <v>28577.00434062627</v>
      </c>
      <c r="V19" s="16">
        <f t="shared" si="0"/>
        <v>11.032292464104103</v>
      </c>
      <c r="W19" s="115">
        <f t="shared" si="1"/>
        <v>101.09005473515421</v>
      </c>
      <c r="X19" s="115">
        <f t="shared" si="2"/>
        <v>97.364036151335327</v>
      </c>
      <c r="Y19" s="115">
        <f t="shared" si="3"/>
        <v>82.050949034115249</v>
      </c>
      <c r="Z19" s="115">
        <f t="shared" si="4"/>
        <v>91.029798303581927</v>
      </c>
      <c r="AA19" s="115">
        <f t="shared" si="5"/>
        <v>93.436087490351071</v>
      </c>
      <c r="AB19" s="115">
        <f t="shared" si="6"/>
        <v>88.861411854612399</v>
      </c>
      <c r="AC19" s="115">
        <f t="shared" si="7"/>
        <v>89.426694352038865</v>
      </c>
      <c r="AD19" s="115">
        <f t="shared" si="8"/>
        <v>91.234332909970277</v>
      </c>
      <c r="AE19" s="115">
        <f t="shared" si="9"/>
        <v>98.821696457519295</v>
      </c>
      <c r="AF19" s="115">
        <f t="shared" si="10"/>
        <v>101.91734050202818</v>
      </c>
      <c r="AG19" s="115">
        <f t="shared" si="11"/>
        <v>85.041259359839046</v>
      </c>
      <c r="AH19" s="115">
        <f t="shared" si="12"/>
        <v>80.562230955468763</v>
      </c>
      <c r="AI19" s="115">
        <f t="shared" si="13"/>
        <v>102.19077185607352</v>
      </c>
      <c r="AJ19" s="115">
        <f t="shared" si="14"/>
        <v>91.013541265024784</v>
      </c>
      <c r="AK19" s="115">
        <f t="shared" si="15"/>
        <v>71.413715813590557</v>
      </c>
      <c r="AL19" s="115">
        <f t="shared" si="16"/>
        <v>68.934523736425575</v>
      </c>
      <c r="AM19" s="115">
        <f t="shared" si="17"/>
        <v>95.304468733354966</v>
      </c>
      <c r="AN19" s="115">
        <f t="shared" si="18"/>
        <v>81.886194264668731</v>
      </c>
      <c r="AO19" s="115">
        <f t="shared" si="19"/>
        <v>96.43853391021436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8912.8663376386958</v>
      </c>
      <c r="D20" s="11">
        <v>8111.3393133219124</v>
      </c>
      <c r="E20" s="11">
        <v>9027.6716078749578</v>
      </c>
      <c r="F20" s="11">
        <v>17971.560114673113</v>
      </c>
      <c r="G20" s="11">
        <v>3971.0651564343439</v>
      </c>
      <c r="H20" s="11">
        <v>7589.1553916237408</v>
      </c>
      <c r="I20" s="11">
        <v>19198.225491854573</v>
      </c>
      <c r="J20" s="11">
        <v>4360.9391209270998</v>
      </c>
      <c r="K20" s="11">
        <v>4792.8846337616924</v>
      </c>
      <c r="L20" s="11">
        <v>11343.391056432813</v>
      </c>
      <c r="M20" s="11">
        <v>7145.5476788017531</v>
      </c>
      <c r="N20" s="11">
        <v>15228.987684387215</v>
      </c>
      <c r="O20" s="13">
        <v>2888.783189872302</v>
      </c>
      <c r="P20" s="14">
        <v>80818.634306431355</v>
      </c>
      <c r="Q20" s="15">
        <v>335.85051191873623</v>
      </c>
      <c r="R20" s="15">
        <v>16457.546009081329</v>
      </c>
      <c r="S20" s="15">
        <v>20101.74531463291</v>
      </c>
      <c r="T20" s="15">
        <v>22658.840255556071</v>
      </c>
      <c r="U20" s="15">
        <v>25489.748361822916</v>
      </c>
      <c r="V20" s="16">
        <f t="shared" si="0"/>
        <v>-2.2674707269361534</v>
      </c>
      <c r="W20" s="115">
        <f t="shared" si="1"/>
        <v>100.7594647726207</v>
      </c>
      <c r="X20" s="115">
        <f t="shared" si="2"/>
        <v>101.96036539136426</v>
      </c>
      <c r="Y20" s="115">
        <f t="shared" si="3"/>
        <v>114.017538635826</v>
      </c>
      <c r="Z20" s="115">
        <f t="shared" si="4"/>
        <v>102.20945521189589</v>
      </c>
      <c r="AA20" s="115">
        <f t="shared" si="5"/>
        <v>102.07935893877536</v>
      </c>
      <c r="AB20" s="115">
        <f t="shared" si="6"/>
        <v>125.42200309248682</v>
      </c>
      <c r="AC20" s="115">
        <f t="shared" si="7"/>
        <v>103.09661379277316</v>
      </c>
      <c r="AD20" s="115">
        <f t="shared" si="8"/>
        <v>103.07948503828285</v>
      </c>
      <c r="AE20" s="115">
        <f t="shared" si="9"/>
        <v>98.580875034492877</v>
      </c>
      <c r="AF20" s="115">
        <f t="shared" si="10"/>
        <v>101.94209332789066</v>
      </c>
      <c r="AG20" s="115">
        <f t="shared" si="11"/>
        <v>108.3690496034217</v>
      </c>
      <c r="AH20" s="115">
        <f t="shared" si="12"/>
        <v>110.02005541245281</v>
      </c>
      <c r="AI20" s="115">
        <f t="shared" si="13"/>
        <v>99.202371165989135</v>
      </c>
      <c r="AJ20" s="115">
        <f t="shared" si="14"/>
        <v>102.42836440038514</v>
      </c>
      <c r="AK20" s="115">
        <f t="shared" si="15"/>
        <v>124.22029503765523</v>
      </c>
      <c r="AL20" s="115">
        <f t="shared" si="16"/>
        <v>119.47412704142164</v>
      </c>
      <c r="AM20" s="115">
        <f t="shared" si="17"/>
        <v>96.617114061545692</v>
      </c>
      <c r="AN20" s="115">
        <f t="shared" si="18"/>
        <v>90.565195973540952</v>
      </c>
      <c r="AO20" s="115">
        <f t="shared" si="19"/>
        <v>89.196712356534931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12092.229440559562</v>
      </c>
      <c r="D21" s="11">
        <v>9123.8104482529361</v>
      </c>
      <c r="E21" s="11">
        <v>9629.0683795428795</v>
      </c>
      <c r="F21" s="11">
        <v>19117.104834381906</v>
      </c>
      <c r="G21" s="11">
        <v>4141.1111030446882</v>
      </c>
      <c r="H21" s="11">
        <v>7628.215617224495</v>
      </c>
      <c r="I21" s="11">
        <v>20025.769291205761</v>
      </c>
      <c r="J21" s="11">
        <v>4229.8601209826002</v>
      </c>
      <c r="K21" s="11">
        <v>4862.1958653702968</v>
      </c>
      <c r="L21" s="11">
        <v>11565.232097384433</v>
      </c>
      <c r="M21" s="11">
        <v>7398.7069649309688</v>
      </c>
      <c r="N21" s="11">
        <v>15612.259596616668</v>
      </c>
      <c r="O21" s="13">
        <v>2955.0556585580525</v>
      </c>
      <c r="P21" s="14">
        <v>82302.900751626847</v>
      </c>
      <c r="Q21" s="15">
        <v>351.33210616647079</v>
      </c>
      <c r="R21" s="15">
        <v>16863.094413610124</v>
      </c>
      <c r="S21" s="15">
        <v>20213.801483427971</v>
      </c>
      <c r="T21" s="15">
        <v>22443.015124785499</v>
      </c>
      <c r="U21" s="15">
        <v>31095.582967166094</v>
      </c>
      <c r="V21" s="16">
        <f t="shared" si="0"/>
        <v>-3.077179156778584</v>
      </c>
      <c r="W21" s="115">
        <f t="shared" si="1"/>
        <v>101.3567161205475</v>
      </c>
      <c r="X21" s="115">
        <f t="shared" si="2"/>
        <v>112.48216966177411</v>
      </c>
      <c r="Y21" s="115">
        <f t="shared" si="3"/>
        <v>106.66170412250391</v>
      </c>
      <c r="Z21" s="115">
        <f t="shared" si="4"/>
        <v>106.37420854060132</v>
      </c>
      <c r="AA21" s="115">
        <f t="shared" si="5"/>
        <v>104.28212431455117</v>
      </c>
      <c r="AB21" s="115">
        <f t="shared" si="6"/>
        <v>100.51468475192729</v>
      </c>
      <c r="AC21" s="115">
        <f t="shared" si="7"/>
        <v>104.31052234334</v>
      </c>
      <c r="AD21" s="115">
        <f t="shared" si="8"/>
        <v>96.994248341705045</v>
      </c>
      <c r="AE21" s="115">
        <f t="shared" si="9"/>
        <v>101.44612768520167</v>
      </c>
      <c r="AF21" s="115">
        <f t="shared" si="10"/>
        <v>101.95568538409698</v>
      </c>
      <c r="AG21" s="115">
        <f t="shared" si="11"/>
        <v>103.54289548553777</v>
      </c>
      <c r="AH21" s="115">
        <f t="shared" si="12"/>
        <v>102.5167261289625</v>
      </c>
      <c r="AI21" s="115">
        <f t="shared" si="13"/>
        <v>102.29413093090866</v>
      </c>
      <c r="AJ21" s="115">
        <f t="shared" si="14"/>
        <v>101.83653987466276</v>
      </c>
      <c r="AK21" s="115">
        <f t="shared" si="15"/>
        <v>104.60966820008318</v>
      </c>
      <c r="AL21" s="115">
        <f t="shared" si="16"/>
        <v>102.46420945325028</v>
      </c>
      <c r="AM21" s="115">
        <f t="shared" si="17"/>
        <v>100.55744497326553</v>
      </c>
      <c r="AN21" s="115">
        <f t="shared" si="18"/>
        <v>99.047501424007564</v>
      </c>
      <c r="AO21" s="115">
        <f t="shared" si="19"/>
        <v>121.9925066570656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10310.183673654625</v>
      </c>
      <c r="D22" s="11">
        <v>8363.4655336063643</v>
      </c>
      <c r="E22" s="11">
        <v>10659.467964194644</v>
      </c>
      <c r="F22" s="11">
        <v>19461.2649940552</v>
      </c>
      <c r="G22" s="11">
        <v>4338.6492745781479</v>
      </c>
      <c r="H22" s="11">
        <v>7750.7326535864686</v>
      </c>
      <c r="I22" s="11">
        <v>21857.418352366913</v>
      </c>
      <c r="J22" s="11">
        <v>4758.5440766881329</v>
      </c>
      <c r="K22" s="11">
        <v>5035.038702909369</v>
      </c>
      <c r="L22" s="11">
        <v>11822.08812164437</v>
      </c>
      <c r="M22" s="11">
        <v>8702.029064622202</v>
      </c>
      <c r="N22" s="11">
        <v>19137.742162561222</v>
      </c>
      <c r="O22" s="13">
        <v>3132.150928508891</v>
      </c>
      <c r="P22" s="14">
        <v>90173.873087094704</v>
      </c>
      <c r="Q22" s="15">
        <v>468.45052131690994</v>
      </c>
      <c r="R22" s="15">
        <v>22142.372124689991</v>
      </c>
      <c r="S22" s="15">
        <v>21259.879044727208</v>
      </c>
      <c r="T22" s="15">
        <v>23831.77596265695</v>
      </c>
      <c r="U22" s="15">
        <v>25121.664330385433</v>
      </c>
      <c r="V22" s="16">
        <f t="shared" si="0"/>
        <v>-5.6876425807386113</v>
      </c>
      <c r="W22" s="115">
        <f t="shared" si="1"/>
        <v>100.85262884932305</v>
      </c>
      <c r="X22" s="115">
        <f t="shared" si="2"/>
        <v>91.666366602430173</v>
      </c>
      <c r="Y22" s="115">
        <f t="shared" si="3"/>
        <v>110.7009270683015</v>
      </c>
      <c r="Z22" s="115">
        <f t="shared" si="4"/>
        <v>101.80027343394762</v>
      </c>
      <c r="AA22" s="115">
        <f t="shared" si="5"/>
        <v>104.77017318825914</v>
      </c>
      <c r="AB22" s="115">
        <f t="shared" si="6"/>
        <v>101.60610347831975</v>
      </c>
      <c r="AC22" s="115">
        <f t="shared" si="7"/>
        <v>109.14646041570803</v>
      </c>
      <c r="AD22" s="115">
        <f t="shared" si="8"/>
        <v>112.49885198526894</v>
      </c>
      <c r="AE22" s="115">
        <f t="shared" si="9"/>
        <v>103.55483082798247</v>
      </c>
      <c r="AF22" s="115">
        <f t="shared" si="10"/>
        <v>102.22093272402226</v>
      </c>
      <c r="AG22" s="115">
        <f t="shared" si="11"/>
        <v>117.61553884846138</v>
      </c>
      <c r="AH22" s="115">
        <f t="shared" si="12"/>
        <v>122.58150105772366</v>
      </c>
      <c r="AI22" s="115">
        <f t="shared" si="13"/>
        <v>105.99295886146705</v>
      </c>
      <c r="AJ22" s="115">
        <f t="shared" si="14"/>
        <v>109.56342032126038</v>
      </c>
      <c r="AK22" s="115">
        <f t="shared" si="15"/>
        <v>133.33552871907051</v>
      </c>
      <c r="AL22" s="115">
        <f t="shared" si="16"/>
        <v>131.30669604043126</v>
      </c>
      <c r="AM22" s="115">
        <f t="shared" si="17"/>
        <v>105.17506596746213</v>
      </c>
      <c r="AN22" s="115">
        <f t="shared" si="18"/>
        <v>106.18794235155033</v>
      </c>
      <c r="AO22" s="115">
        <f t="shared" si="19"/>
        <v>80.788529859406282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12774.565370712204</v>
      </c>
      <c r="D23" s="11">
        <v>7846.3717701646401</v>
      </c>
      <c r="E23" s="11">
        <v>10770.322719068892</v>
      </c>
      <c r="F23" s="11">
        <v>17795.495262161683</v>
      </c>
      <c r="G23" s="11">
        <v>4314.6727307727724</v>
      </c>
      <c r="H23" s="11">
        <v>6453.0287628356273</v>
      </c>
      <c r="I23" s="11">
        <v>19960.631537478344</v>
      </c>
      <c r="J23" s="11">
        <v>4355.562940458698</v>
      </c>
      <c r="K23" s="11">
        <v>5010.9088272592535</v>
      </c>
      <c r="L23" s="11">
        <v>12000.931553265333</v>
      </c>
      <c r="M23" s="11">
        <v>7448.6154505109544</v>
      </c>
      <c r="N23" s="11">
        <v>15313.425373558472</v>
      </c>
      <c r="O23" s="13">
        <v>3239.0403775479876</v>
      </c>
      <c r="P23" s="14">
        <v>83443.490012666356</v>
      </c>
      <c r="Q23" s="15">
        <v>303.74870346397051</v>
      </c>
      <c r="R23" s="15">
        <v>14854.311035761228</v>
      </c>
      <c r="S23" s="15">
        <v>20735.460186879507</v>
      </c>
      <c r="T23" s="15">
        <v>21981.510360379914</v>
      </c>
      <c r="U23" s="15">
        <v>29917.354783800787</v>
      </c>
      <c r="V23" s="16">
        <f t="shared" si="0"/>
        <v>10.718313602941635</v>
      </c>
      <c r="W23" s="115">
        <f t="shared" si="1"/>
        <v>101.23902403439763</v>
      </c>
      <c r="X23" s="115">
        <f t="shared" si="2"/>
        <v>93.817230891142913</v>
      </c>
      <c r="Y23" s="115">
        <f t="shared" si="3"/>
        <v>101.03996517693577</v>
      </c>
      <c r="Z23" s="115">
        <f t="shared" si="4"/>
        <v>91.440588613318013</v>
      </c>
      <c r="AA23" s="115">
        <f t="shared" si="5"/>
        <v>99.447373081159995</v>
      </c>
      <c r="AB23" s="115">
        <f t="shared" si="6"/>
        <v>83.257016481527586</v>
      </c>
      <c r="AC23" s="115">
        <f t="shared" si="7"/>
        <v>91.321999770008659</v>
      </c>
      <c r="AD23" s="115">
        <f t="shared" si="8"/>
        <v>91.53141949018358</v>
      </c>
      <c r="AE23" s="115">
        <f t="shared" si="9"/>
        <v>99.520760870493945</v>
      </c>
      <c r="AF23" s="115">
        <f t="shared" si="10"/>
        <v>101.51279054749666</v>
      </c>
      <c r="AG23" s="115">
        <f t="shared" si="11"/>
        <v>85.596306277498456</v>
      </c>
      <c r="AH23" s="115">
        <f t="shared" si="12"/>
        <v>80.01688623183469</v>
      </c>
      <c r="AI23" s="115">
        <f t="shared" si="13"/>
        <v>103.41265320474142</v>
      </c>
      <c r="AJ23" s="115">
        <f t="shared" si="14"/>
        <v>92.536216041283055</v>
      </c>
      <c r="AK23" s="115">
        <f t="shared" si="15"/>
        <v>64.841149628795577</v>
      </c>
      <c r="AL23" s="115">
        <f t="shared" si="16"/>
        <v>67.085454765697094</v>
      </c>
      <c r="AM23" s="115">
        <f t="shared" si="17"/>
        <v>97.533293313925213</v>
      </c>
      <c r="AN23" s="115">
        <f t="shared" si="18"/>
        <v>92.23614049923809</v>
      </c>
      <c r="AO23" s="115">
        <f t="shared" si="19"/>
        <v>119.089859614177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10217.776298978344</v>
      </c>
      <c r="D24" s="11">
        <v>8220.7233850993689</v>
      </c>
      <c r="E24" s="11">
        <v>11971.773662456899</v>
      </c>
      <c r="F24" s="11">
        <v>18816.262557138994</v>
      </c>
      <c r="G24" s="11">
        <v>4421.1923698909295</v>
      </c>
      <c r="H24" s="11">
        <v>7201.8547309303485</v>
      </c>
      <c r="I24" s="11">
        <v>20294.677613613883</v>
      </c>
      <c r="J24" s="11">
        <v>4607.8147296411043</v>
      </c>
      <c r="K24" s="11">
        <v>5279.539779633853</v>
      </c>
      <c r="L24" s="11">
        <v>12237.291737949397</v>
      </c>
      <c r="M24" s="11">
        <v>8027.9436112195199</v>
      </c>
      <c r="N24" s="11">
        <v>16677.909732771946</v>
      </c>
      <c r="O24" s="13">
        <v>3140.1085623922372</v>
      </c>
      <c r="P24" s="14">
        <v>86090.528835575678</v>
      </c>
      <c r="Q24" s="15">
        <v>365.63585667585528</v>
      </c>
      <c r="R24" s="15">
        <v>17835.852852494081</v>
      </c>
      <c r="S24" s="15">
        <v>22352.025344491714</v>
      </c>
      <c r="T24" s="15">
        <v>23807.873685341183</v>
      </c>
      <c r="U24" s="15">
        <v>28280.990280089482</v>
      </c>
      <c r="V24" s="16">
        <f t="shared" si="0"/>
        <v>-2.2907122687902302</v>
      </c>
      <c r="W24" s="115">
        <f t="shared" si="1"/>
        <v>100.79985314587722</v>
      </c>
      <c r="X24" s="115">
        <f t="shared" si="2"/>
        <v>104.77101552029664</v>
      </c>
      <c r="Y24" s="115">
        <f t="shared" si="3"/>
        <v>111.1551991033735</v>
      </c>
      <c r="Z24" s="115">
        <f t="shared" si="4"/>
        <v>105.73609938885913</v>
      </c>
      <c r="AA24" s="115">
        <f t="shared" si="5"/>
        <v>102.4687767940879</v>
      </c>
      <c r="AB24" s="115">
        <f t="shared" si="6"/>
        <v>111.60425585590707</v>
      </c>
      <c r="AC24" s="115">
        <f t="shared" si="7"/>
        <v>101.67352458517323</v>
      </c>
      <c r="AD24" s="115">
        <f t="shared" si="8"/>
        <v>105.7914853402587</v>
      </c>
      <c r="AE24" s="115">
        <f t="shared" si="9"/>
        <v>105.3609227713993</v>
      </c>
      <c r="AF24" s="115">
        <f t="shared" si="10"/>
        <v>101.9695153133321</v>
      </c>
      <c r="AG24" s="115">
        <f t="shared" si="11"/>
        <v>107.77766236635058</v>
      </c>
      <c r="AH24" s="115">
        <f t="shared" si="12"/>
        <v>108.91037978719977</v>
      </c>
      <c r="AI24" s="115">
        <f t="shared" si="13"/>
        <v>96.945644276572935</v>
      </c>
      <c r="AJ24" s="115">
        <f t="shared" si="14"/>
        <v>103.17225324888437</v>
      </c>
      <c r="AK24" s="115">
        <f t="shared" si="15"/>
        <v>120.37445839475839</v>
      </c>
      <c r="AL24" s="115">
        <f t="shared" si="16"/>
        <v>120.07189569112225</v>
      </c>
      <c r="AM24" s="115">
        <f t="shared" si="17"/>
        <v>107.79613832074534</v>
      </c>
      <c r="AN24" s="115">
        <f t="shared" si="18"/>
        <v>108.30863437051694</v>
      </c>
      <c r="AO24" s="115">
        <f t="shared" si="19"/>
        <v>94.530383733667051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13685.648205861251</v>
      </c>
      <c r="D25" s="11">
        <v>9209.7562308455854</v>
      </c>
      <c r="E25" s="11">
        <v>11364.197251321622</v>
      </c>
      <c r="F25" s="11">
        <v>19349.663164897007</v>
      </c>
      <c r="G25" s="11">
        <v>4477.7475091319639</v>
      </c>
      <c r="H25" s="11">
        <v>7518.7237664938984</v>
      </c>
      <c r="I25" s="11">
        <v>21230.211938869561</v>
      </c>
      <c r="J25" s="11">
        <v>4622.4463056404129</v>
      </c>
      <c r="K25" s="11">
        <v>5425.9276288036053</v>
      </c>
      <c r="L25" s="11">
        <v>12450.138176287463</v>
      </c>
      <c r="M25" s="11">
        <v>8286.041545482678</v>
      </c>
      <c r="N25" s="11">
        <v>16828.890871098236</v>
      </c>
      <c r="O25" s="13">
        <v>3267.5857765018086</v>
      </c>
      <c r="P25" s="14">
        <v>88944.365488348762</v>
      </c>
      <c r="Q25" s="15">
        <v>369.87414755349801</v>
      </c>
      <c r="R25" s="15">
        <v>18028.225744604832</v>
      </c>
      <c r="S25" s="15">
        <v>21621.719108625366</v>
      </c>
      <c r="T25" s="15">
        <v>24763.851126952472</v>
      </c>
      <c r="U25" s="15">
        <v>33519.552803846847</v>
      </c>
      <c r="V25" s="16">
        <f t="shared" si="0"/>
        <v>-2.9077947917721758</v>
      </c>
      <c r="W25" s="115">
        <f t="shared" si="1"/>
        <v>101.33939595127265</v>
      </c>
      <c r="X25" s="115">
        <f t="shared" si="2"/>
        <v>112.03097099142039</v>
      </c>
      <c r="Y25" s="115">
        <f t="shared" si="3"/>
        <v>94.924925677131569</v>
      </c>
      <c r="Z25" s="115">
        <f t="shared" si="4"/>
        <v>102.83478510218617</v>
      </c>
      <c r="AA25" s="115">
        <f t="shared" si="5"/>
        <v>101.2791829558511</v>
      </c>
      <c r="AB25" s="115">
        <f t="shared" si="6"/>
        <v>104.39982542556253</v>
      </c>
      <c r="AC25" s="115">
        <f t="shared" si="7"/>
        <v>104.60975208903103</v>
      </c>
      <c r="AD25" s="115">
        <f t="shared" si="8"/>
        <v>100.3175382878393</v>
      </c>
      <c r="AE25" s="115">
        <f t="shared" si="9"/>
        <v>102.77273882345679</v>
      </c>
      <c r="AF25" s="115">
        <f t="shared" si="10"/>
        <v>101.7393263386702</v>
      </c>
      <c r="AG25" s="115">
        <f t="shared" si="11"/>
        <v>103.21499435923356</v>
      </c>
      <c r="AH25" s="115">
        <f t="shared" si="12"/>
        <v>100.9052761451851</v>
      </c>
      <c r="AI25" s="115">
        <f t="shared" si="13"/>
        <v>104.05964353068275</v>
      </c>
      <c r="AJ25" s="115">
        <f t="shared" si="14"/>
        <v>103.31492522043119</v>
      </c>
      <c r="AK25" s="115">
        <f t="shared" si="15"/>
        <v>101.15915624801536</v>
      </c>
      <c r="AL25" s="115">
        <f t="shared" si="16"/>
        <v>101.07857411530421</v>
      </c>
      <c r="AM25" s="115">
        <f t="shared" si="17"/>
        <v>96.732706658073283</v>
      </c>
      <c r="AN25" s="115">
        <f t="shared" si="18"/>
        <v>104.01538354178979</v>
      </c>
      <c r="AO25" s="115">
        <f t="shared" si="19"/>
        <v>118.52326411443042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11769.010124448158</v>
      </c>
      <c r="D26" s="11">
        <v>9134.1486138903037</v>
      </c>
      <c r="E26" s="11">
        <v>12998.706367152949</v>
      </c>
      <c r="F26" s="11">
        <v>20027.57901580225</v>
      </c>
      <c r="G26" s="11">
        <v>4595.3873902043297</v>
      </c>
      <c r="H26" s="11">
        <v>8602.3927397397383</v>
      </c>
      <c r="I26" s="11">
        <v>23440.478910038404</v>
      </c>
      <c r="J26" s="11">
        <v>4986.1760242597975</v>
      </c>
      <c r="K26" s="11">
        <v>5679.6237643033655</v>
      </c>
      <c r="L26" s="11">
        <v>12666.638532497849</v>
      </c>
      <c r="M26" s="11">
        <v>9804.3993927868796</v>
      </c>
      <c r="N26" s="11">
        <v>20799.774022571277</v>
      </c>
      <c r="O26" s="13">
        <v>3440.2652835579738</v>
      </c>
      <c r="P26" s="14">
        <v>98697.615663409233</v>
      </c>
      <c r="Q26" s="15">
        <v>504.74129230667597</v>
      </c>
      <c r="R26" s="15">
        <v>24145.610367139849</v>
      </c>
      <c r="S26" s="15">
        <v>24194.795360003412</v>
      </c>
      <c r="T26" s="15">
        <v>26962.764827326439</v>
      </c>
      <c r="U26" s="15">
        <v>27370.102132263681</v>
      </c>
      <c r="V26" s="16">
        <f t="shared" si="0"/>
        <v>-5.5198065431577561</v>
      </c>
      <c r="W26" s="115">
        <f t="shared" si="1"/>
        <v>100.85995269989533</v>
      </c>
      <c r="X26" s="115">
        <f t="shared" si="2"/>
        <v>99.179048662525346</v>
      </c>
      <c r="Y26" s="115">
        <f t="shared" si="3"/>
        <v>114.38297030299466</v>
      </c>
      <c r="Z26" s="115">
        <f t="shared" si="4"/>
        <v>103.50350207715799</v>
      </c>
      <c r="AA26" s="115">
        <f t="shared" si="5"/>
        <v>102.62721113310766</v>
      </c>
      <c r="AB26" s="115">
        <f t="shared" si="6"/>
        <v>114.41293771258168</v>
      </c>
      <c r="AC26" s="115">
        <f t="shared" si="7"/>
        <v>110.4109510424724</v>
      </c>
      <c r="AD26" s="115">
        <f t="shared" si="8"/>
        <v>107.86877109152255</v>
      </c>
      <c r="AE26" s="115">
        <f t="shared" si="9"/>
        <v>104.6756269684286</v>
      </c>
      <c r="AF26" s="115">
        <f t="shared" si="10"/>
        <v>101.73893938480725</v>
      </c>
      <c r="AG26" s="115">
        <f t="shared" si="11"/>
        <v>118.32428475008032</v>
      </c>
      <c r="AH26" s="115">
        <f t="shared" si="12"/>
        <v>123.59563195155418</v>
      </c>
      <c r="AI26" s="115">
        <f t="shared" si="13"/>
        <v>105.28462047723292</v>
      </c>
      <c r="AJ26" s="115">
        <f t="shared" si="14"/>
        <v>110.96556271047669</v>
      </c>
      <c r="AK26" s="115">
        <f t="shared" si="15"/>
        <v>136.46298224551393</v>
      </c>
      <c r="AL26" s="115">
        <f t="shared" si="16"/>
        <v>133.9322610510672</v>
      </c>
      <c r="AM26" s="115">
        <f t="shared" si="17"/>
        <v>111.90042400630202</v>
      </c>
      <c r="AN26" s="115">
        <f t="shared" si="18"/>
        <v>108.87953044581468</v>
      </c>
      <c r="AO26" s="115">
        <f t="shared" si="19"/>
        <v>81.654138682669327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14959.964849042761</v>
      </c>
      <c r="D27" s="11">
        <v>9225.8943787372064</v>
      </c>
      <c r="E27" s="11">
        <v>14590.56780153458</v>
      </c>
      <c r="F27" s="11">
        <v>19024.509374251575</v>
      </c>
      <c r="G27" s="11">
        <v>4656.6562977699459</v>
      </c>
      <c r="H27" s="11">
        <v>7181.5955763990578</v>
      </c>
      <c r="I27" s="11">
        <v>21756.376173606375</v>
      </c>
      <c r="J27" s="11">
        <v>4574.5269162018185</v>
      </c>
      <c r="K27" s="11">
        <v>5840.0198240887466</v>
      </c>
      <c r="L27" s="11">
        <v>12849.872713702633</v>
      </c>
      <c r="M27" s="11">
        <v>8417.2097194415583</v>
      </c>
      <c r="N27" s="11">
        <v>16661.346177428171</v>
      </c>
      <c r="O27" s="13">
        <v>3547.3421823239532</v>
      </c>
      <c r="P27" s="14">
        <v>91454.765532153673</v>
      </c>
      <c r="Q27" s="15">
        <v>339.17181144786827</v>
      </c>
      <c r="R27" s="15">
        <v>16134.44242653304</v>
      </c>
      <c r="S27" s="15">
        <v>26718.408071927744</v>
      </c>
      <c r="T27" s="15">
        <v>27153.156277002287</v>
      </c>
      <c r="U27" s="15">
        <v>35781.683877275806</v>
      </c>
      <c r="V27" s="16">
        <f t="shared" si="0"/>
        <v>10.566542192493216</v>
      </c>
      <c r="W27" s="115">
        <f t="shared" si="1"/>
        <v>101.27113195509671</v>
      </c>
      <c r="X27" s="115">
        <f t="shared" si="2"/>
        <v>101.00442601412665</v>
      </c>
      <c r="Y27" s="115">
        <f t="shared" si="3"/>
        <v>112.24630658943249</v>
      </c>
      <c r="Z27" s="115">
        <f t="shared" si="4"/>
        <v>94.991558187041832</v>
      </c>
      <c r="AA27" s="115">
        <f t="shared" si="5"/>
        <v>101.33326969770206</v>
      </c>
      <c r="AB27" s="115">
        <f t="shared" si="6"/>
        <v>83.483698009076647</v>
      </c>
      <c r="AC27" s="115">
        <f t="shared" si="7"/>
        <v>92.815408154008267</v>
      </c>
      <c r="AD27" s="115">
        <f t="shared" si="8"/>
        <v>91.744192221551415</v>
      </c>
      <c r="AE27" s="115">
        <f t="shared" si="9"/>
        <v>102.82406135408961</v>
      </c>
      <c r="AF27" s="115">
        <f t="shared" si="10"/>
        <v>101.4465888541358</v>
      </c>
      <c r="AG27" s="115">
        <f t="shared" si="11"/>
        <v>85.851354909451359</v>
      </c>
      <c r="AH27" s="115">
        <f t="shared" si="12"/>
        <v>80.10349612138954</v>
      </c>
      <c r="AI27" s="115">
        <f t="shared" si="13"/>
        <v>103.11246052092933</v>
      </c>
      <c r="AJ27" s="115">
        <f t="shared" si="14"/>
        <v>92.66157537588748</v>
      </c>
      <c r="AK27" s="115">
        <f t="shared" si="15"/>
        <v>67.197159538473173</v>
      </c>
      <c r="AL27" s="115">
        <f t="shared" si="16"/>
        <v>66.821431229962457</v>
      </c>
      <c r="AM27" s="115">
        <f t="shared" si="17"/>
        <v>110.43039494393135</v>
      </c>
      <c r="AN27" s="115">
        <f t="shared" si="18"/>
        <v>100.706127323719</v>
      </c>
      <c r="AO27" s="115">
        <f t="shared" si="19"/>
        <v>130.73273787713276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12299.75513743708</v>
      </c>
      <c r="D28" s="11">
        <v>8848.2491505396374</v>
      </c>
      <c r="E28" s="11">
        <v>18298.511861812491</v>
      </c>
      <c r="F28" s="11">
        <v>19768.306638450562</v>
      </c>
      <c r="G28" s="11">
        <v>4698.9962778699119</v>
      </c>
      <c r="H28" s="11">
        <v>8341.0876462724864</v>
      </c>
      <c r="I28" s="11">
        <v>22415.595771174478</v>
      </c>
      <c r="J28" s="11">
        <v>4691.4570256091793</v>
      </c>
      <c r="K28" s="11">
        <v>5965.866104017693</v>
      </c>
      <c r="L28" s="11">
        <v>13115.932786489997</v>
      </c>
      <c r="M28" s="11">
        <v>9061.3015619294601</v>
      </c>
      <c r="N28" s="11">
        <v>17955.093720598448</v>
      </c>
      <c r="O28" s="13">
        <v>3528.9470544541246</v>
      </c>
      <c r="P28" s="14">
        <v>96311.92099807637</v>
      </c>
      <c r="Q28" s="15">
        <v>427.33529191876903</v>
      </c>
      <c r="R28" s="15">
        <v>19747.04342775208</v>
      </c>
      <c r="S28" s="15">
        <v>29855.478642409875</v>
      </c>
      <c r="T28" s="15">
        <v>30606.292725602834</v>
      </c>
      <c r="U28" s="15">
        <v>33255.81903328441</v>
      </c>
      <c r="V28" s="16">
        <f t="shared" si="0"/>
        <v>-2.2039311831176747</v>
      </c>
      <c r="W28" s="115">
        <f t="shared" si="1"/>
        <v>100.82217807739195</v>
      </c>
      <c r="X28" s="115">
        <f t="shared" si="2"/>
        <v>95.906681643051073</v>
      </c>
      <c r="Y28" s="115">
        <f t="shared" si="3"/>
        <v>125.41329515557251</v>
      </c>
      <c r="Z28" s="115">
        <f t="shared" si="4"/>
        <v>103.90967908589363</v>
      </c>
      <c r="AA28" s="115">
        <f t="shared" si="5"/>
        <v>100.90923567024352</v>
      </c>
      <c r="AB28" s="115">
        <f t="shared" si="6"/>
        <v>116.14532672493949</v>
      </c>
      <c r="AC28" s="115">
        <f t="shared" si="7"/>
        <v>103.03000643263299</v>
      </c>
      <c r="AD28" s="115">
        <f t="shared" si="8"/>
        <v>102.55611370420019</v>
      </c>
      <c r="AE28" s="115">
        <f t="shared" si="9"/>
        <v>102.15489473871064</v>
      </c>
      <c r="AF28" s="115">
        <f t="shared" si="10"/>
        <v>102.07052691271912</v>
      </c>
      <c r="AG28" s="115">
        <f t="shared" si="11"/>
        <v>107.65208262543604</v>
      </c>
      <c r="AH28" s="115">
        <f t="shared" si="12"/>
        <v>107.76496406348588</v>
      </c>
      <c r="AI28" s="115">
        <f t="shared" si="13"/>
        <v>99.481439147272297</v>
      </c>
      <c r="AJ28" s="115">
        <f t="shared" si="14"/>
        <v>105.31099220216689</v>
      </c>
      <c r="AK28" s="115">
        <f t="shared" si="15"/>
        <v>125.99375227986826</v>
      </c>
      <c r="AL28" s="115">
        <f t="shared" si="16"/>
        <v>122.3906157133644</v>
      </c>
      <c r="AM28" s="115">
        <f t="shared" si="17"/>
        <v>111.741233093068</v>
      </c>
      <c r="AN28" s="115">
        <f t="shared" si="18"/>
        <v>112.71725619435713</v>
      </c>
      <c r="AO28" s="115">
        <f t="shared" si="19"/>
        <v>92.940900007236607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15488.27846845038</v>
      </c>
      <c r="D29" s="11">
        <v>9859.8835756017525</v>
      </c>
      <c r="E29" s="11">
        <v>17673.994733424544</v>
      </c>
      <c r="F29" s="11">
        <v>21198.924944589049</v>
      </c>
      <c r="G29" s="11">
        <v>4936.9586379046723</v>
      </c>
      <c r="H29" s="11">
        <v>9133.2579486580526</v>
      </c>
      <c r="I29" s="11">
        <v>23482.132573232539</v>
      </c>
      <c r="J29" s="11">
        <v>4942.1055609953573</v>
      </c>
      <c r="K29" s="11">
        <v>6025.5320010088544</v>
      </c>
      <c r="L29" s="11">
        <v>13365.277804009711</v>
      </c>
      <c r="M29" s="11">
        <v>9483.7381901366807</v>
      </c>
      <c r="N29" s="11">
        <v>18247.637313273081</v>
      </c>
      <c r="O29" s="13">
        <v>3693.087004654617</v>
      </c>
      <c r="P29" s="14">
        <v>99305.678366984546</v>
      </c>
      <c r="Q29" s="15">
        <v>443.50869888367083</v>
      </c>
      <c r="R29" s="15">
        <v>19984.580053905058</v>
      </c>
      <c r="S29" s="15">
        <v>29281.600263915556</v>
      </c>
      <c r="T29" s="15">
        <v>32035.702679776226</v>
      </c>
      <c r="U29" s="15">
        <v>40553.953630401149</v>
      </c>
      <c r="V29" s="16">
        <f t="shared" si="0"/>
        <v>-2.8095783744756773</v>
      </c>
      <c r="W29" s="115">
        <f t="shared" si="1"/>
        <v>101.25923469982816</v>
      </c>
      <c r="X29" s="115">
        <f t="shared" si="2"/>
        <v>111.43315934995364</v>
      </c>
      <c r="Y29" s="115">
        <f t="shared" si="3"/>
        <v>96.587060559327426</v>
      </c>
      <c r="Z29" s="115">
        <f t="shared" si="4"/>
        <v>107.23692895048404</v>
      </c>
      <c r="AA29" s="115">
        <f t="shared" si="5"/>
        <v>105.06411041769606</v>
      </c>
      <c r="AB29" s="115">
        <f t="shared" si="6"/>
        <v>109.49720631145239</v>
      </c>
      <c r="AC29" s="115">
        <f t="shared" si="7"/>
        <v>104.75801229173476</v>
      </c>
      <c r="AD29" s="115">
        <f t="shared" si="8"/>
        <v>105.34265866697632</v>
      </c>
      <c r="AE29" s="115">
        <f t="shared" si="9"/>
        <v>101.00012128919519</v>
      </c>
      <c r="AF29" s="115">
        <f t="shared" si="10"/>
        <v>101.90108489863985</v>
      </c>
      <c r="AG29" s="115">
        <f t="shared" si="11"/>
        <v>104.66198619834113</v>
      </c>
      <c r="AH29" s="115">
        <f t="shared" si="12"/>
        <v>101.62930696562738</v>
      </c>
      <c r="AI29" s="115">
        <f t="shared" si="13"/>
        <v>104.65124434194388</v>
      </c>
      <c r="AJ29" s="115">
        <f t="shared" si="14"/>
        <v>103.10839752533643</v>
      </c>
      <c r="AK29" s="115">
        <f t="shared" si="15"/>
        <v>103.78471127256583</v>
      </c>
      <c r="AL29" s="115">
        <f t="shared" si="16"/>
        <v>101.20289716798389</v>
      </c>
      <c r="AM29" s="115">
        <f t="shared" si="17"/>
        <v>98.077812165171181</v>
      </c>
      <c r="AN29" s="115">
        <f t="shared" si="18"/>
        <v>104.67031393507406</v>
      </c>
      <c r="AO29" s="115">
        <f t="shared" si="19"/>
        <v>121.94543634547786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13992.001545069688</v>
      </c>
      <c r="D30" s="11">
        <v>9774.972895121331</v>
      </c>
      <c r="E30" s="11">
        <v>19984.925603229069</v>
      </c>
      <c r="F30" s="11">
        <v>21828.259042708883</v>
      </c>
      <c r="G30" s="11">
        <v>5025.3887864554245</v>
      </c>
      <c r="H30" s="11">
        <v>9806.0588286699112</v>
      </c>
      <c r="I30" s="11">
        <v>25369.895481986969</v>
      </c>
      <c r="J30" s="11">
        <v>5403.9104971936295</v>
      </c>
      <c r="K30" s="11">
        <v>6525.582070884795</v>
      </c>
      <c r="L30" s="11">
        <v>13634.916695797729</v>
      </c>
      <c r="M30" s="11">
        <v>11312.75052849237</v>
      </c>
      <c r="N30" s="11">
        <v>22817.922788700282</v>
      </c>
      <c r="O30" s="13">
        <v>3740.6237585673534</v>
      </c>
      <c r="P30" s="14">
        <v>110816.63510278535</v>
      </c>
      <c r="Q30" s="15">
        <v>619.98419774969761</v>
      </c>
      <c r="R30" s="15">
        <v>26768.934091809893</v>
      </c>
      <c r="S30" s="15">
        <v>33470.51302174681</v>
      </c>
      <c r="T30" s="15">
        <v>35209.848317618656</v>
      </c>
      <c r="U30" s="15">
        <v>32756.543459039705</v>
      </c>
      <c r="V30" s="16">
        <f t="shared" si="0"/>
        <v>-5.5530326353327837</v>
      </c>
      <c r="W30" s="115">
        <f t="shared" si="1"/>
        <v>100.90339294800073</v>
      </c>
      <c r="X30" s="115">
        <f t="shared" si="2"/>
        <v>99.138826743446216</v>
      </c>
      <c r="Y30" s="115">
        <f t="shared" si="3"/>
        <v>113.07531718018542</v>
      </c>
      <c r="Z30" s="115">
        <f t="shared" si="4"/>
        <v>102.96870761024354</v>
      </c>
      <c r="AA30" s="115">
        <f t="shared" si="5"/>
        <v>101.79118674140409</v>
      </c>
      <c r="AB30" s="115">
        <f t="shared" si="6"/>
        <v>107.36649379437173</v>
      </c>
      <c r="AC30" s="115">
        <f t="shared" si="7"/>
        <v>108.03914594582567</v>
      </c>
      <c r="AD30" s="115">
        <f t="shared" si="8"/>
        <v>109.34429527048108</v>
      </c>
      <c r="AE30" s="115">
        <f t="shared" si="9"/>
        <v>108.2988534421893</v>
      </c>
      <c r="AF30" s="115">
        <f t="shared" si="10"/>
        <v>102.01745819085872</v>
      </c>
      <c r="AG30" s="115">
        <f t="shared" si="11"/>
        <v>119.28577425574557</v>
      </c>
      <c r="AH30" s="115">
        <f t="shared" si="12"/>
        <v>125.0459026391479</v>
      </c>
      <c r="AI30" s="115">
        <f t="shared" si="13"/>
        <v>101.28718207431406</v>
      </c>
      <c r="AJ30" s="115">
        <f t="shared" si="14"/>
        <v>111.59143860158936</v>
      </c>
      <c r="AK30" s="115">
        <f t="shared" si="15"/>
        <v>139.79076381370257</v>
      </c>
      <c r="AL30" s="115">
        <f t="shared" si="16"/>
        <v>133.94794396282123</v>
      </c>
      <c r="AM30" s="115">
        <f t="shared" si="17"/>
        <v>114.30561417435014</v>
      </c>
      <c r="AN30" s="115">
        <f t="shared" si="18"/>
        <v>109.90815050810868</v>
      </c>
      <c r="AO30" s="115">
        <f t="shared" si="19"/>
        <v>80.772749699264494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16424.77562713065</v>
      </c>
      <c r="D31" s="11">
        <v>9123.7645148513329</v>
      </c>
      <c r="E31" s="11">
        <v>18399.104415249891</v>
      </c>
      <c r="F31" s="11">
        <v>20614.895430914003</v>
      </c>
      <c r="G31" s="11">
        <v>5004.7420018569019</v>
      </c>
      <c r="H31" s="11">
        <v>9262.5733782025418</v>
      </c>
      <c r="I31" s="11">
        <v>23483.127289880915</v>
      </c>
      <c r="J31" s="11">
        <v>4897.7563356970441</v>
      </c>
      <c r="K31" s="11">
        <v>6664.1389622880224</v>
      </c>
      <c r="L31" s="11">
        <v>13822.363954031734</v>
      </c>
      <c r="M31" s="11">
        <v>9621.0277918462471</v>
      </c>
      <c r="N31" s="11">
        <v>18353.28424455487</v>
      </c>
      <c r="O31" s="13">
        <v>3822.8822775512931</v>
      </c>
      <c r="P31" s="14">
        <v>102698.41636695663</v>
      </c>
      <c r="Q31" s="15">
        <v>417.05069382733024</v>
      </c>
      <c r="R31" s="15">
        <v>17559.382484438942</v>
      </c>
      <c r="S31" s="15">
        <v>31540.801713803834</v>
      </c>
      <c r="T31" s="15">
        <v>31493.145989551678</v>
      </c>
      <c r="U31" s="15">
        <v>38761.738612185763</v>
      </c>
      <c r="V31" s="16">
        <f t="shared" si="0"/>
        <v>10.192342394617299</v>
      </c>
      <c r="W31" s="115">
        <f t="shared" si="1"/>
        <v>101.1738689117654</v>
      </c>
      <c r="X31" s="115">
        <f t="shared" si="2"/>
        <v>93.338003212315655</v>
      </c>
      <c r="Y31" s="115">
        <f t="shared" si="3"/>
        <v>92.064913227783308</v>
      </c>
      <c r="Z31" s="115">
        <f t="shared" si="4"/>
        <v>94.44131751679862</v>
      </c>
      <c r="AA31" s="115">
        <f t="shared" si="5"/>
        <v>99.589150502063234</v>
      </c>
      <c r="AB31" s="115">
        <f t="shared" si="6"/>
        <v>94.457656638991551</v>
      </c>
      <c r="AC31" s="115">
        <f t="shared" si="7"/>
        <v>92.562964268237963</v>
      </c>
      <c r="AD31" s="115">
        <f t="shared" si="8"/>
        <v>90.633557647569432</v>
      </c>
      <c r="AE31" s="115">
        <f t="shared" si="9"/>
        <v>102.12328785230405</v>
      </c>
      <c r="AF31" s="115">
        <f t="shared" si="10"/>
        <v>101.37475910132827</v>
      </c>
      <c r="AG31" s="115">
        <f t="shared" si="11"/>
        <v>85.045876045924118</v>
      </c>
      <c r="AH31" s="115">
        <f t="shared" si="12"/>
        <v>80.43363287057683</v>
      </c>
      <c r="AI31" s="115">
        <f t="shared" si="13"/>
        <v>102.19905888143759</v>
      </c>
      <c r="AJ31" s="115">
        <f t="shared" si="14"/>
        <v>92.674187653957489</v>
      </c>
      <c r="AK31" s="115">
        <f t="shared" si="15"/>
        <v>67.267955431938859</v>
      </c>
      <c r="AL31" s="115">
        <f t="shared" si="16"/>
        <v>65.59612132562026</v>
      </c>
      <c r="AM31" s="115">
        <f t="shared" si="17"/>
        <v>94.234592978335343</v>
      </c>
      <c r="AN31" s="115">
        <f t="shared" si="18"/>
        <v>89.444139905007276</v>
      </c>
      <c r="AO31" s="115">
        <f t="shared" si="19"/>
        <v>118.33281084939632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13246.665302310787</v>
      </c>
      <c r="D32" s="11">
        <v>9015.7317541441535</v>
      </c>
      <c r="E32" s="11">
        <v>19660.695151110856</v>
      </c>
      <c r="F32" s="11">
        <v>21196.274414515949</v>
      </c>
      <c r="G32" s="11">
        <v>4947.8662428106736</v>
      </c>
      <c r="H32" s="11">
        <v>10604.017436042168</v>
      </c>
      <c r="I32" s="11">
        <v>23635.724092182947</v>
      </c>
      <c r="J32" s="11">
        <v>4987.7278250091786</v>
      </c>
      <c r="K32" s="11">
        <v>6876.8846525776089</v>
      </c>
      <c r="L32" s="11">
        <v>14096.573865843204</v>
      </c>
      <c r="M32" s="11">
        <v>10271.606245070281</v>
      </c>
      <c r="N32" s="11">
        <v>19924.527402241034</v>
      </c>
      <c r="O32" s="13">
        <v>3724.6895742595025</v>
      </c>
      <c r="P32" s="14">
        <v>105384.74374451122</v>
      </c>
      <c r="Q32" s="15">
        <v>524.87859832682102</v>
      </c>
      <c r="R32" s="15">
        <v>21365.523793820223</v>
      </c>
      <c r="S32" s="15">
        <v>31272.102124041568</v>
      </c>
      <c r="T32" s="15">
        <v>33118.778844560933</v>
      </c>
      <c r="U32" s="15">
        <v>36762.719253465373</v>
      </c>
      <c r="V32" s="16">
        <f t="shared" si="0"/>
        <v>-2.2047114859160502</v>
      </c>
      <c r="W32" s="115">
        <f t="shared" si="1"/>
        <v>100.80650509955397</v>
      </c>
      <c r="X32" s="115">
        <f t="shared" si="2"/>
        <v>98.815919015321725</v>
      </c>
      <c r="Y32" s="115">
        <f t="shared" si="3"/>
        <v>106.85680513240258</v>
      </c>
      <c r="Z32" s="115">
        <f t="shared" si="4"/>
        <v>102.82018885591877</v>
      </c>
      <c r="AA32" s="115">
        <f t="shared" si="5"/>
        <v>98.863562616711803</v>
      </c>
      <c r="AB32" s="115">
        <f t="shared" si="6"/>
        <v>114.48241220950999</v>
      </c>
      <c r="AC32" s="115">
        <f t="shared" si="7"/>
        <v>100.64981465380799</v>
      </c>
      <c r="AD32" s="115">
        <f t="shared" si="8"/>
        <v>101.83699398551909</v>
      </c>
      <c r="AE32" s="115">
        <f t="shared" si="9"/>
        <v>103.19239576925845</v>
      </c>
      <c r="AF32" s="115">
        <f t="shared" si="10"/>
        <v>101.98381342528235</v>
      </c>
      <c r="AG32" s="115">
        <f t="shared" si="11"/>
        <v>106.76204733319028</v>
      </c>
      <c r="AH32" s="115">
        <f t="shared" si="12"/>
        <v>108.56110076403533</v>
      </c>
      <c r="AI32" s="115">
        <f t="shared" si="13"/>
        <v>97.431448416070836</v>
      </c>
      <c r="AJ32" s="115">
        <f t="shared" si="14"/>
        <v>102.6157437208729</v>
      </c>
      <c r="AK32" s="115">
        <f t="shared" si="15"/>
        <v>125.85486754858015</v>
      </c>
      <c r="AL32" s="115">
        <f t="shared" si="16"/>
        <v>121.67582665708359</v>
      </c>
      <c r="AM32" s="115">
        <f t="shared" si="17"/>
        <v>99.148088903381719</v>
      </c>
      <c r="AN32" s="115">
        <f t="shared" si="18"/>
        <v>105.16186237967011</v>
      </c>
      <c r="AO32" s="115">
        <f t="shared" si="19"/>
        <v>94.84280264432735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16474.717219274673</v>
      </c>
      <c r="D33" s="11">
        <v>9992.5425770201527</v>
      </c>
      <c r="E33" s="11">
        <v>17353.088095064319</v>
      </c>
      <c r="F33" s="11">
        <v>22623.990663503937</v>
      </c>
      <c r="G33" s="11">
        <v>5205.5294047751231</v>
      </c>
      <c r="H33" s="11">
        <v>9438.576890330165</v>
      </c>
      <c r="I33" s="11">
        <v>24506.860482199034</v>
      </c>
      <c r="J33" s="11">
        <v>5101.3190566727872</v>
      </c>
      <c r="K33" s="11">
        <v>6828.9222339944445</v>
      </c>
      <c r="L33" s="11">
        <v>14368.989501664882</v>
      </c>
      <c r="M33" s="11">
        <v>10607.148966940322</v>
      </c>
      <c r="N33" s="11">
        <v>20412.640016289217</v>
      </c>
      <c r="O33" s="13">
        <v>4026.2054425352126</v>
      </c>
      <c r="P33" s="14">
        <v>108193.43921838177</v>
      </c>
      <c r="Q33" s="15">
        <v>530.78314371867225</v>
      </c>
      <c r="R33" s="15">
        <v>21457.4151188016</v>
      </c>
      <c r="S33" s="15">
        <v>30542.491053651724</v>
      </c>
      <c r="T33" s="15">
        <v>34444.615787612194</v>
      </c>
      <c r="U33" s="15">
        <v>40663.571883019504</v>
      </c>
      <c r="V33" s="16">
        <f t="shared" si="0"/>
        <v>-2.5540796967616188</v>
      </c>
      <c r="W33" s="115">
        <f t="shared" si="1"/>
        <v>101.24368788999303</v>
      </c>
      <c r="X33" s="115">
        <f t="shared" si="2"/>
        <v>110.83451515099705</v>
      </c>
      <c r="Y33" s="115">
        <f t="shared" si="3"/>
        <v>88.262840971235164</v>
      </c>
      <c r="Z33" s="115">
        <f t="shared" si="4"/>
        <v>106.73569430677988</v>
      </c>
      <c r="AA33" s="115">
        <f t="shared" si="5"/>
        <v>105.20756118536627</v>
      </c>
      <c r="AB33" s="115">
        <f t="shared" si="6"/>
        <v>89.009443328989931</v>
      </c>
      <c r="AC33" s="115">
        <f t="shared" si="7"/>
        <v>103.68567676039252</v>
      </c>
      <c r="AD33" s="115">
        <f t="shared" si="8"/>
        <v>102.27741439887809</v>
      </c>
      <c r="AE33" s="115">
        <f t="shared" si="9"/>
        <v>99.302556011824521</v>
      </c>
      <c r="AF33" s="115">
        <f t="shared" si="10"/>
        <v>101.93249535961186</v>
      </c>
      <c r="AG33" s="115">
        <f t="shared" si="11"/>
        <v>103.26670156414026</v>
      </c>
      <c r="AH33" s="115">
        <f t="shared" si="12"/>
        <v>102.44980773794052</v>
      </c>
      <c r="AI33" s="115">
        <f t="shared" si="13"/>
        <v>108.09506033360255</v>
      </c>
      <c r="AJ33" s="115">
        <f t="shared" si="14"/>
        <v>102.6651822399263</v>
      </c>
      <c r="AK33" s="115">
        <f t="shared" si="15"/>
        <v>101.12493544424814</v>
      </c>
      <c r="AL33" s="115">
        <f t="shared" si="16"/>
        <v>100.43009160865017</v>
      </c>
      <c r="AM33" s="115">
        <f t="shared" si="17"/>
        <v>97.666894705396444</v>
      </c>
      <c r="AN33" s="115">
        <f t="shared" si="18"/>
        <v>104.0032784701209</v>
      </c>
      <c r="AO33" s="115">
        <f t="shared" si="19"/>
        <v>110.61089252581995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14002.841851283854</v>
      </c>
      <c r="D34" s="11">
        <v>9076.9611539842408</v>
      </c>
      <c r="E34" s="11">
        <v>19144.112338575695</v>
      </c>
      <c r="F34" s="11">
        <v>22805.839491066115</v>
      </c>
      <c r="G34" s="11">
        <v>5308.8623505572396</v>
      </c>
      <c r="H34" s="11">
        <v>11079.832295424618</v>
      </c>
      <c r="I34" s="11">
        <v>26882.288135737286</v>
      </c>
      <c r="J34" s="11">
        <v>5715.1967826209866</v>
      </c>
      <c r="K34" s="11">
        <v>7163.0541511400188</v>
      </c>
      <c r="L34" s="11">
        <v>14640.072678460236</v>
      </c>
      <c r="M34" s="11">
        <v>12578.216996143208</v>
      </c>
      <c r="N34" s="11">
        <v>25473.548336914828</v>
      </c>
      <c r="O34" s="13">
        <v>4012.2227056540096</v>
      </c>
      <c r="P34" s="14">
        <v>118968.40067015043</v>
      </c>
      <c r="Q34" s="15">
        <v>728.28756412718246</v>
      </c>
      <c r="R34" s="15">
        <v>29432.678602939253</v>
      </c>
      <c r="S34" s="15">
        <v>32022.605108502874</v>
      </c>
      <c r="T34" s="15">
        <v>34404.459378275191</v>
      </c>
      <c r="U34" s="15">
        <v>31140.970251330844</v>
      </c>
      <c r="V34" s="16">
        <f t="shared" si="0"/>
        <v>-5.4335512130492134</v>
      </c>
      <c r="W34" s="115">
        <f t="shared" si="1"/>
        <v>100.84995946606605</v>
      </c>
      <c r="X34" s="115">
        <f t="shared" si="2"/>
        <v>90.837352796059392</v>
      </c>
      <c r="Y34" s="115">
        <f t="shared" si="3"/>
        <v>110.32106927423939</v>
      </c>
      <c r="Z34" s="115">
        <f t="shared" si="4"/>
        <v>100.80378758224795</v>
      </c>
      <c r="AA34" s="115">
        <f t="shared" si="5"/>
        <v>101.98506122522961</v>
      </c>
      <c r="AB34" s="115">
        <f t="shared" si="6"/>
        <v>117.38880155519971</v>
      </c>
      <c r="AC34" s="115">
        <f t="shared" si="7"/>
        <v>109.69290887041072</v>
      </c>
      <c r="AD34" s="115">
        <f t="shared" si="8"/>
        <v>112.0337057754742</v>
      </c>
      <c r="AE34" s="115">
        <f t="shared" si="9"/>
        <v>104.89289386665237</v>
      </c>
      <c r="AF34" s="115">
        <f t="shared" si="10"/>
        <v>101.8865848344029</v>
      </c>
      <c r="AG34" s="115">
        <f t="shared" si="11"/>
        <v>118.58244883093643</v>
      </c>
      <c r="AH34" s="115">
        <f t="shared" si="12"/>
        <v>124.79301215612986</v>
      </c>
      <c r="AI34" s="115">
        <f t="shared" si="13"/>
        <v>99.652706820832321</v>
      </c>
      <c r="AJ34" s="115">
        <f t="shared" si="14"/>
        <v>109.95897859390537</v>
      </c>
      <c r="AK34" s="115">
        <f t="shared" si="15"/>
        <v>137.21000237965211</v>
      </c>
      <c r="AL34" s="115">
        <f t="shared" si="16"/>
        <v>137.16786686551774</v>
      </c>
      <c r="AM34" s="115">
        <f t="shared" si="17"/>
        <v>104.84608165146432</v>
      </c>
      <c r="AN34" s="115">
        <f t="shared" si="18"/>
        <v>99.883417456055795</v>
      </c>
      <c r="AO34" s="115">
        <f t="shared" si="19"/>
        <v>76.581984339488983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16247.826545841577</v>
      </c>
      <c r="D35" s="11">
        <v>8947.811351616836</v>
      </c>
      <c r="E35" s="11">
        <v>17678.688861228602</v>
      </c>
      <c r="F35" s="11">
        <v>20474.073291351342</v>
      </c>
      <c r="G35" s="11">
        <v>5238.3355773180147</v>
      </c>
      <c r="H35" s="11">
        <v>10196.438300323323</v>
      </c>
      <c r="I35" s="11">
        <v>25346.863664194207</v>
      </c>
      <c r="J35" s="11">
        <v>5195.7010800788948</v>
      </c>
      <c r="K35" s="11">
        <v>7380.8837174961882</v>
      </c>
      <c r="L35" s="11">
        <v>14794.670028146191</v>
      </c>
      <c r="M35" s="11">
        <v>10458.81457421628</v>
      </c>
      <c r="N35" s="11">
        <v>20101.131720601257</v>
      </c>
      <c r="O35" s="13">
        <v>4092.6266157079008</v>
      </c>
      <c r="P35" s="14">
        <v>109495.00963187643</v>
      </c>
      <c r="Q35" s="15">
        <v>454.97887757075478</v>
      </c>
      <c r="R35" s="15">
        <v>19323.679582089382</v>
      </c>
      <c r="S35" s="15">
        <v>29483.112649380557</v>
      </c>
      <c r="T35" s="15">
        <v>32232.370560894615</v>
      </c>
      <c r="U35" s="15">
        <v>39618.516272658409</v>
      </c>
      <c r="V35" s="16">
        <f t="shared" si="0"/>
        <v>10.938875439733238</v>
      </c>
      <c r="W35" s="115">
        <f t="shared" si="1"/>
        <v>101.16032350564267</v>
      </c>
      <c r="X35" s="115">
        <f t="shared" si="2"/>
        <v>98.577169162933828</v>
      </c>
      <c r="Y35" s="115">
        <f t="shared" si="3"/>
        <v>92.345304648081068</v>
      </c>
      <c r="Z35" s="115">
        <f t="shared" si="4"/>
        <v>89.77557392426526</v>
      </c>
      <c r="AA35" s="115">
        <f t="shared" si="5"/>
        <v>98.671527559349471</v>
      </c>
      <c r="AB35" s="115">
        <f t="shared" si="6"/>
        <v>92.027009330582658</v>
      </c>
      <c r="AC35" s="115">
        <f t="shared" si="7"/>
        <v>94.288341588371381</v>
      </c>
      <c r="AD35" s="115">
        <f t="shared" si="8"/>
        <v>90.910274443711259</v>
      </c>
      <c r="AE35" s="115">
        <f t="shared" si="9"/>
        <v>103.0410152116678</v>
      </c>
      <c r="AF35" s="115">
        <f t="shared" si="10"/>
        <v>101.05598758340464</v>
      </c>
      <c r="AG35" s="115">
        <f t="shared" si="11"/>
        <v>83.150215785140375</v>
      </c>
      <c r="AH35" s="115">
        <f t="shared" si="12"/>
        <v>78.909822278162295</v>
      </c>
      <c r="AI35" s="115">
        <f t="shared" si="13"/>
        <v>102.00397425448458</v>
      </c>
      <c r="AJ35" s="115">
        <f t="shared" si="14"/>
        <v>92.037052709030064</v>
      </c>
      <c r="AK35" s="115">
        <f t="shared" si="15"/>
        <v>62.472421606707648</v>
      </c>
      <c r="AL35" s="115">
        <f t="shared" si="16"/>
        <v>65.653825948956097</v>
      </c>
      <c r="AM35" s="115">
        <f t="shared" si="17"/>
        <v>92.069688114012891</v>
      </c>
      <c r="AN35" s="115">
        <f t="shared" si="18"/>
        <v>93.686606746240145</v>
      </c>
      <c r="AO35" s="115">
        <f t="shared" si="19"/>
        <v>127.22312745205897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13108.219814505916</v>
      </c>
      <c r="D36" s="11">
        <v>9960.6483921511244</v>
      </c>
      <c r="E36" s="11">
        <v>18806.238529534454</v>
      </c>
      <c r="F36" s="11">
        <v>22556.403048548716</v>
      </c>
      <c r="G36" s="11">
        <v>5455.6911565971968</v>
      </c>
      <c r="H36" s="11">
        <v>12222.587301931351</v>
      </c>
      <c r="I36" s="11">
        <v>26368.357670519265</v>
      </c>
      <c r="J36" s="11">
        <v>5318.3202879116134</v>
      </c>
      <c r="K36" s="11">
        <v>7421.4182619354906</v>
      </c>
      <c r="L36" s="11">
        <v>15096.748397872068</v>
      </c>
      <c r="M36" s="11">
        <v>11309.902864458738</v>
      </c>
      <c r="N36" s="11">
        <v>22282.548542376022</v>
      </c>
      <c r="O36" s="13">
        <v>4005.5192123306624</v>
      </c>
      <c r="P36" s="14">
        <v>113557.18920416046</v>
      </c>
      <c r="Q36" s="15">
        <v>565.84550623971006</v>
      </c>
      <c r="R36" s="15">
        <v>24125.470311034635</v>
      </c>
      <c r="S36" s="15">
        <v>33051.389490450347</v>
      </c>
      <c r="T36" s="15">
        <v>35368.284469898412</v>
      </c>
      <c r="U36" s="15">
        <v>37983.104844170906</v>
      </c>
      <c r="V36" s="16">
        <f t="shared" si="0"/>
        <v>-2.111405485047726</v>
      </c>
      <c r="W36" s="115">
        <f t="shared" ref="W36:W62" si="22">(C36/C35)+1*100</f>
        <v>100.80676758688446</v>
      </c>
      <c r="X36" s="115">
        <f t="shared" ref="X36:X58" si="23">D36/D35*100</f>
        <v>111.31938303942084</v>
      </c>
      <c r="Y36" s="115">
        <f t="shared" ref="Y36:Y58" si="24">E36/E35*100</f>
        <v>106.37801636284634</v>
      </c>
      <c r="Z36" s="115">
        <f t="shared" ref="Z36:Z58" si="25">F36/F35*100</f>
        <v>110.1705690292561</v>
      </c>
      <c r="AA36" s="115">
        <f t="shared" ref="AA36:AA58" si="26">G36/G35*100</f>
        <v>104.14932522117009</v>
      </c>
      <c r="AB36" s="115">
        <f t="shared" ref="AB36:AB58" si="27">H36/H35*100</f>
        <v>119.87114462845111</v>
      </c>
      <c r="AC36" s="115">
        <f t="shared" ref="AC36:AC58" si="28">I36/I35*100</f>
        <v>104.03006075961996</v>
      </c>
      <c r="AD36" s="115">
        <f t="shared" ref="AD36:AD58" si="29">J36/J35*100</f>
        <v>102.36001274790152</v>
      </c>
      <c r="AE36" s="115">
        <f t="shared" ref="AE36:AE58" si="30">K36/K35*100</f>
        <v>100.54918280778786</v>
      </c>
      <c r="AF36" s="115">
        <f t="shared" ref="AF36:AF58" si="31">L36/L35*100</f>
        <v>102.04180538769157</v>
      </c>
      <c r="AG36" s="115">
        <f t="shared" ref="AG36:AG58" si="32">M36/M35*100</f>
        <v>108.13752155373912</v>
      </c>
      <c r="AH36" s="115">
        <f t="shared" ref="AH36:AH58" si="33">N36/N35*100</f>
        <v>110.85220898054746</v>
      </c>
      <c r="AI36" s="115">
        <f t="shared" ref="AI36:AI58" si="34">O36/O35*100</f>
        <v>97.871601502983154</v>
      </c>
      <c r="AJ36" s="115">
        <f t="shared" ref="AJ36:AJ58" si="35">P36/P35*100</f>
        <v>103.70992211055201</v>
      </c>
      <c r="AK36" s="115">
        <f t="shared" ref="AK36:AK58" si="36">Q36/Q35*100</f>
        <v>124.36742322212841</v>
      </c>
      <c r="AL36" s="115">
        <f t="shared" ref="AL36:AL58" si="37">R36/R35*100</f>
        <v>124.84925662603052</v>
      </c>
      <c r="AM36" s="115">
        <f t="shared" ref="AM36:AM58" si="38">S36/S35*100</f>
        <v>112.10278196710264</v>
      </c>
      <c r="AN36" s="115">
        <f t="shared" ref="AN36:AN58" si="39">T36/T35*100</f>
        <v>109.7290824547928</v>
      </c>
      <c r="AO36" s="115">
        <f t="shared" ref="AO36:AO58" si="40">U36/U35*100</f>
        <v>95.872103293236805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17196.332198228723</v>
      </c>
      <c r="D37" s="11">
        <v>10294.762768782479</v>
      </c>
      <c r="E37" s="11">
        <v>18584.053083352977</v>
      </c>
      <c r="F37" s="11">
        <v>23547.354012637068</v>
      </c>
      <c r="G37" s="11">
        <v>5510.2684244593511</v>
      </c>
      <c r="H37" s="11">
        <v>12842.300812733585</v>
      </c>
      <c r="I37" s="11">
        <v>27668.45650910513</v>
      </c>
      <c r="J37" s="11">
        <v>5562.7395196995685</v>
      </c>
      <c r="K37" s="11">
        <v>7132.6495993296576</v>
      </c>
      <c r="L37" s="11">
        <v>15371.096716463695</v>
      </c>
      <c r="M37" s="11">
        <v>11904.075225564746</v>
      </c>
      <c r="N37" s="11">
        <v>22762.436482943784</v>
      </c>
      <c r="O37" s="13">
        <v>4308.9263478423945</v>
      </c>
      <c r="P37" s="14">
        <v>115585.94193225926</v>
      </c>
      <c r="Q37" s="15">
        <v>580.52702811967197</v>
      </c>
      <c r="R37" s="15">
        <v>24307.832956107704</v>
      </c>
      <c r="S37" s="15">
        <v>32070.147642569023</v>
      </c>
      <c r="T37" s="15">
        <v>36956.888563278168</v>
      </c>
      <c r="U37" s="15">
        <v>47100.670813589611</v>
      </c>
      <c r="V37" s="16">
        <f t="shared" si="0"/>
        <v>-2.7801082240112009</v>
      </c>
      <c r="W37" s="115">
        <f t="shared" si="22"/>
        <v>101.31187395707225</v>
      </c>
      <c r="X37" s="115">
        <f t="shared" si="23"/>
        <v>103.35434364789577</v>
      </c>
      <c r="Y37" s="115">
        <f t="shared" si="24"/>
        <v>98.818554567238195</v>
      </c>
      <c r="Z37" s="115">
        <f t="shared" si="25"/>
        <v>104.39321358975322</v>
      </c>
      <c r="AA37" s="115">
        <f t="shared" si="26"/>
        <v>101.00037312039112</v>
      </c>
      <c r="AB37" s="115">
        <f t="shared" si="27"/>
        <v>105.0702318215744</v>
      </c>
      <c r="AC37" s="115">
        <f t="shared" si="28"/>
        <v>104.93052640908091</v>
      </c>
      <c r="AD37" s="115">
        <f t="shared" si="29"/>
        <v>104.59579751794026</v>
      </c>
      <c r="AE37" s="115">
        <f t="shared" si="30"/>
        <v>96.108982779114754</v>
      </c>
      <c r="AF37" s="115">
        <f t="shared" si="31"/>
        <v>101.81726760863484</v>
      </c>
      <c r="AG37" s="115">
        <f t="shared" si="32"/>
        <v>105.25355848079994</v>
      </c>
      <c r="AH37" s="115">
        <f t="shared" si="33"/>
        <v>102.15364925450574</v>
      </c>
      <c r="AI37" s="115">
        <f t="shared" si="34"/>
        <v>107.57472675646437</v>
      </c>
      <c r="AJ37" s="115">
        <f t="shared" si="35"/>
        <v>101.78654715066202</v>
      </c>
      <c r="AK37" s="115">
        <f t="shared" si="36"/>
        <v>102.59461667859253</v>
      </c>
      <c r="AL37" s="115">
        <f t="shared" si="37"/>
        <v>100.75589260114717</v>
      </c>
      <c r="AM37" s="115">
        <f t="shared" si="38"/>
        <v>97.031163097803088</v>
      </c>
      <c r="AN37" s="115">
        <f t="shared" si="39"/>
        <v>104.49160629979608</v>
      </c>
      <c r="AO37" s="115">
        <f t="shared" si="40"/>
        <v>124.00426717832661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14206.6214414236</v>
      </c>
      <c r="D38" s="11">
        <v>9305.7774874494644</v>
      </c>
      <c r="E38" s="11">
        <v>18271.019525884622</v>
      </c>
      <c r="F38" s="11">
        <v>23843.16964746299</v>
      </c>
      <c r="G38" s="11">
        <v>5562.7048416253674</v>
      </c>
      <c r="H38" s="11">
        <v>13058.673585010971</v>
      </c>
      <c r="I38" s="11">
        <v>30423.322156181741</v>
      </c>
      <c r="J38" s="11">
        <v>6015.2391123099205</v>
      </c>
      <c r="K38" s="11">
        <v>7684.0484212388228</v>
      </c>
      <c r="L38" s="11">
        <v>15659.484857518109</v>
      </c>
      <c r="M38" s="11">
        <v>14349.207335760293</v>
      </c>
      <c r="N38" s="11">
        <v>28468.883254078919</v>
      </c>
      <c r="O38" s="13">
        <v>4492.9278241190677</v>
      </c>
      <c r="P38" s="14">
        <v>126899.85923170384</v>
      </c>
      <c r="Q38" s="15">
        <v>833.64858806985706</v>
      </c>
      <c r="R38" s="15">
        <v>32911.017150768239</v>
      </c>
      <c r="S38" s="15">
        <v>34549.350217600077</v>
      </c>
      <c r="T38" s="15">
        <v>37548.45640592881</v>
      </c>
      <c r="U38" s="15">
        <v>33701.708069582266</v>
      </c>
      <c r="V38" s="16">
        <f t="shared" si="0"/>
        <v>-6.0473617315728916</v>
      </c>
      <c r="W38" s="115">
        <f t="shared" si="22"/>
        <v>100.82614253305056</v>
      </c>
      <c r="X38" s="115">
        <f t="shared" si="23"/>
        <v>90.393316450846413</v>
      </c>
      <c r="Y38" s="115">
        <f t="shared" si="24"/>
        <v>98.315579728144655</v>
      </c>
      <c r="Z38" s="115">
        <f t="shared" si="25"/>
        <v>101.25625849370239</v>
      </c>
      <c r="AA38" s="115">
        <f t="shared" si="26"/>
        <v>100.95161275507482</v>
      </c>
      <c r="AB38" s="115">
        <f t="shared" si="27"/>
        <v>101.68484429256512</v>
      </c>
      <c r="AC38" s="115">
        <f t="shared" si="28"/>
        <v>109.95670158243212</v>
      </c>
      <c r="AD38" s="115">
        <f t="shared" si="29"/>
        <v>108.13447386863785</v>
      </c>
      <c r="AE38" s="115">
        <f t="shared" si="30"/>
        <v>107.73063101208542</v>
      </c>
      <c r="AF38" s="115">
        <f t="shared" si="31"/>
        <v>101.87617153397733</v>
      </c>
      <c r="AG38" s="115">
        <f t="shared" si="32"/>
        <v>120.54029451144994</v>
      </c>
      <c r="AH38" s="115">
        <f t="shared" si="33"/>
        <v>125.06957801029365</v>
      </c>
      <c r="AI38" s="115">
        <f t="shared" si="34"/>
        <v>104.27023953121891</v>
      </c>
      <c r="AJ38" s="115">
        <f t="shared" si="35"/>
        <v>109.78831604458894</v>
      </c>
      <c r="AK38" s="115">
        <f t="shared" si="36"/>
        <v>143.60202844819236</v>
      </c>
      <c r="AL38" s="115">
        <f t="shared" si="37"/>
        <v>135.39264158263379</v>
      </c>
      <c r="AM38" s="115">
        <f t="shared" si="38"/>
        <v>107.73056177558793</v>
      </c>
      <c r="AN38" s="115">
        <f t="shared" si="39"/>
        <v>101.60069709774876</v>
      </c>
      <c r="AO38" s="115">
        <f t="shared" si="40"/>
        <v>71.552501243482411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18818.202864573872</v>
      </c>
      <c r="D39" s="11">
        <v>9679.9279802665624</v>
      </c>
      <c r="E39" s="11">
        <v>16756.748901257572</v>
      </c>
      <c r="F39" s="11">
        <v>22067.712535696221</v>
      </c>
      <c r="G39" s="11">
        <v>5417.4102866563826</v>
      </c>
      <c r="H39" s="11">
        <v>12762.717421813157</v>
      </c>
      <c r="I39" s="11">
        <v>28164.199871093751</v>
      </c>
      <c r="J39" s="11">
        <v>5590.918435509263</v>
      </c>
      <c r="K39" s="11">
        <v>7938.5389676201194</v>
      </c>
      <c r="L39" s="11">
        <v>15869.18326370678</v>
      </c>
      <c r="M39" s="11">
        <v>12191.866126278335</v>
      </c>
      <c r="N39" s="11">
        <v>22268.977506865485</v>
      </c>
      <c r="O39" s="13">
        <v>4515.5116168722434</v>
      </c>
      <c r="P39" s="14">
        <v>116707.00223572979</v>
      </c>
      <c r="Q39" s="15">
        <v>575.84799984516428</v>
      </c>
      <c r="R39" s="15">
        <v>21080.111253628325</v>
      </c>
      <c r="S39" s="15">
        <v>31087.695018168222</v>
      </c>
      <c r="T39" s="15">
        <v>36491.765408986161</v>
      </c>
      <c r="U39" s="15">
        <v>49070.990620677665</v>
      </c>
      <c r="V39" s="16">
        <f t="shared" si="0"/>
        <v>12.034059146710206</v>
      </c>
      <c r="W39" s="115">
        <f t="shared" si="22"/>
        <v>101.32460789091654</v>
      </c>
      <c r="X39" s="115">
        <f t="shared" si="23"/>
        <v>104.02062582435167</v>
      </c>
      <c r="Y39" s="115">
        <f t="shared" si="24"/>
        <v>91.712172260109639</v>
      </c>
      <c r="Z39" s="115">
        <f t="shared" si="25"/>
        <v>92.553602822032161</v>
      </c>
      <c r="AA39" s="115">
        <f t="shared" si="26"/>
        <v>97.388059242659168</v>
      </c>
      <c r="AB39" s="115">
        <f t="shared" si="27"/>
        <v>97.733642997727429</v>
      </c>
      <c r="AC39" s="115">
        <f t="shared" si="28"/>
        <v>92.574373457670021</v>
      </c>
      <c r="AD39" s="115">
        <f t="shared" si="29"/>
        <v>92.945905077450632</v>
      </c>
      <c r="AE39" s="115">
        <f t="shared" si="30"/>
        <v>103.31193314292348</v>
      </c>
      <c r="AF39" s="115">
        <f t="shared" si="31"/>
        <v>101.33911433292133</v>
      </c>
      <c r="AG39" s="115">
        <f t="shared" si="32"/>
        <v>84.965432870249543</v>
      </c>
      <c r="AH39" s="115">
        <f t="shared" si="33"/>
        <v>78.222167368208474</v>
      </c>
      <c r="AI39" s="115">
        <f t="shared" si="34"/>
        <v>100.50265202641229</v>
      </c>
      <c r="AJ39" s="115">
        <f t="shared" si="35"/>
        <v>91.967794875671899</v>
      </c>
      <c r="AK39" s="115">
        <f t="shared" si="36"/>
        <v>69.075628278627889</v>
      </c>
      <c r="AL39" s="115">
        <f t="shared" si="37"/>
        <v>64.051837586965178</v>
      </c>
      <c r="AM39" s="115">
        <f t="shared" si="38"/>
        <v>89.98054904758115</v>
      </c>
      <c r="AN39" s="115">
        <f t="shared" si="39"/>
        <v>97.185793776662948</v>
      </c>
      <c r="AO39" s="115">
        <f t="shared" si="40"/>
        <v>145.60386826496509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14334.292788861376</v>
      </c>
      <c r="D40" s="11">
        <v>10227.035798418221</v>
      </c>
      <c r="E40" s="11">
        <v>15859.389186127362</v>
      </c>
      <c r="F40" s="11">
        <v>22881.205018279845</v>
      </c>
      <c r="G40" s="11">
        <v>5964.0896284027167</v>
      </c>
      <c r="H40" s="11">
        <v>13864.799894075812</v>
      </c>
      <c r="I40" s="11">
        <v>28810.451981488524</v>
      </c>
      <c r="J40" s="11">
        <v>5763.1979475494181</v>
      </c>
      <c r="K40" s="11">
        <v>8003.3558306813202</v>
      </c>
      <c r="L40" s="11">
        <v>16155.432066945305</v>
      </c>
      <c r="M40" s="11">
        <v>13200.545894003986</v>
      </c>
      <c r="N40" s="11">
        <v>24192.030136504261</v>
      </c>
      <c r="O40" s="13">
        <v>4292.2858159697153</v>
      </c>
      <c r="P40" s="14">
        <v>121503.41878834993</v>
      </c>
      <c r="Q40" s="15">
        <v>731.04467925286121</v>
      </c>
      <c r="R40" s="15">
        <v>24042.49489556743</v>
      </c>
      <c r="S40" s="15">
        <v>30836.970125040032</v>
      </c>
      <c r="T40" s="15">
        <v>38890.394945081149</v>
      </c>
      <c r="U40" s="15">
        <v>45326.870404355912</v>
      </c>
      <c r="V40" s="16">
        <f t="shared" si="0"/>
        <v>-2.291960177157307</v>
      </c>
      <c r="W40" s="115">
        <f t="shared" si="22"/>
        <v>100.76172485183727</v>
      </c>
      <c r="X40" s="115">
        <f t="shared" si="23"/>
        <v>105.65198232122171</v>
      </c>
      <c r="Y40" s="115">
        <f t="shared" si="24"/>
        <v>94.644786286301255</v>
      </c>
      <c r="Z40" s="115">
        <f t="shared" si="25"/>
        <v>103.68634710674129</v>
      </c>
      <c r="AA40" s="115">
        <f t="shared" si="26"/>
        <v>110.09115634259527</v>
      </c>
      <c r="AB40" s="115">
        <f t="shared" si="27"/>
        <v>108.63517098936197</v>
      </c>
      <c r="AC40" s="115">
        <f t="shared" si="28"/>
        <v>102.29458714734534</v>
      </c>
      <c r="AD40" s="115">
        <f t="shared" si="29"/>
        <v>103.08141701631644</v>
      </c>
      <c r="AE40" s="115">
        <f t="shared" si="30"/>
        <v>100.8164835283366</v>
      </c>
      <c r="AF40" s="115">
        <f t="shared" si="31"/>
        <v>101.80380299654857</v>
      </c>
      <c r="AG40" s="115">
        <f t="shared" si="32"/>
        <v>108.27338290363559</v>
      </c>
      <c r="AH40" s="115">
        <f t="shared" si="33"/>
        <v>108.63556770420151</v>
      </c>
      <c r="AI40" s="115">
        <f t="shared" si="34"/>
        <v>95.056467132795248</v>
      </c>
      <c r="AJ40" s="115">
        <f t="shared" si="35"/>
        <v>104.10979329494911</v>
      </c>
      <c r="AK40" s="115">
        <f t="shared" si="36"/>
        <v>126.95098002414295</v>
      </c>
      <c r="AL40" s="115">
        <f t="shared" si="37"/>
        <v>114.05297916266555</v>
      </c>
      <c r="AM40" s="115">
        <f t="shared" si="38"/>
        <v>99.19349153103289</v>
      </c>
      <c r="AN40" s="115">
        <f t="shared" si="39"/>
        <v>106.57307068926931</v>
      </c>
      <c r="AO40" s="115">
        <f t="shared" si="40"/>
        <v>92.369992598551605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18825.805638693968</v>
      </c>
      <c r="D41" s="11">
        <v>10780.772188973338</v>
      </c>
      <c r="E41" s="11">
        <v>16223.742518902927</v>
      </c>
      <c r="F41" s="11">
        <v>24105.02450101369</v>
      </c>
      <c r="G41" s="11">
        <v>5812.1234744890908</v>
      </c>
      <c r="H41" s="11">
        <v>14587.939988833819</v>
      </c>
      <c r="I41" s="11">
        <v>30215.335672685054</v>
      </c>
      <c r="J41" s="11">
        <v>5666.2910653818508</v>
      </c>
      <c r="K41" s="11">
        <v>7838.7214548770971</v>
      </c>
      <c r="L41" s="11">
        <v>16426.095522015163</v>
      </c>
      <c r="M41" s="11">
        <v>13695.121415896005</v>
      </c>
      <c r="N41" s="11">
        <v>24909.520605894166</v>
      </c>
      <c r="O41" s="13">
        <v>4577.0818645306435</v>
      </c>
      <c r="P41" s="14">
        <v>124019.67915492583</v>
      </c>
      <c r="Q41" s="15">
        <v>741.28588790770971</v>
      </c>
      <c r="R41" s="15">
        <v>25041.527959998839</v>
      </c>
      <c r="S41" s="15">
        <v>32207.223674333884</v>
      </c>
      <c r="T41" s="15">
        <v>39136.254154478709</v>
      </c>
      <c r="U41" s="15">
        <v>50793.165917048551</v>
      </c>
      <c r="V41" s="16">
        <f t="shared" si="0"/>
        <v>-3.0525275492836954</v>
      </c>
      <c r="W41" s="115">
        <f t="shared" si="22"/>
        <v>101.31334038699997</v>
      </c>
      <c r="X41" s="115">
        <f t="shared" si="23"/>
        <v>105.41443680720039</v>
      </c>
      <c r="Y41" s="115">
        <f t="shared" si="24"/>
        <v>102.29739826987962</v>
      </c>
      <c r="Z41" s="115">
        <f t="shared" si="25"/>
        <v>105.34857968256537</v>
      </c>
      <c r="AA41" s="115">
        <f t="shared" si="26"/>
        <v>97.451980714878601</v>
      </c>
      <c r="AB41" s="115">
        <f t="shared" si="27"/>
        <v>105.21565475363978</v>
      </c>
      <c r="AC41" s="115">
        <f t="shared" si="28"/>
        <v>104.87629868527992</v>
      </c>
      <c r="AD41" s="115">
        <f t="shared" si="29"/>
        <v>98.318522406318294</v>
      </c>
      <c r="AE41" s="115">
        <f t="shared" si="30"/>
        <v>97.942933198432996</v>
      </c>
      <c r="AF41" s="115">
        <f t="shared" si="31"/>
        <v>101.67537119371536</v>
      </c>
      <c r="AG41" s="115">
        <f t="shared" si="32"/>
        <v>103.74662931263067</v>
      </c>
      <c r="AH41" s="115">
        <f t="shared" si="33"/>
        <v>102.96581339119307</v>
      </c>
      <c r="AI41" s="115">
        <f t="shared" si="34"/>
        <v>106.63506720594718</v>
      </c>
      <c r="AJ41" s="115">
        <f t="shared" si="35"/>
        <v>102.0709379140673</v>
      </c>
      <c r="AK41" s="115">
        <f t="shared" si="36"/>
        <v>101.4009005120337</v>
      </c>
      <c r="AL41" s="115">
        <f t="shared" si="37"/>
        <v>104.15528034328747</v>
      </c>
      <c r="AM41" s="115">
        <f t="shared" si="38"/>
        <v>104.44354144955761</v>
      </c>
      <c r="AN41" s="115">
        <f t="shared" si="39"/>
        <v>100.63218491286794</v>
      </c>
      <c r="AO41" s="115">
        <f t="shared" si="40"/>
        <v>112.0597240972704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16172.69870787071</v>
      </c>
      <c r="D42" s="11">
        <v>10867.264032341809</v>
      </c>
      <c r="E42" s="11">
        <v>15434.119393712459</v>
      </c>
      <c r="F42" s="11">
        <v>24549.057945010307</v>
      </c>
      <c r="G42" s="11">
        <v>5753.3766104516972</v>
      </c>
      <c r="H42" s="11">
        <v>14352.542695276537</v>
      </c>
      <c r="I42" s="11">
        <v>33487.01247473283</v>
      </c>
      <c r="J42" s="11">
        <v>6315.5925515594517</v>
      </c>
      <c r="K42" s="11">
        <v>8058.3837468216052</v>
      </c>
      <c r="L42" s="11">
        <v>16743.289147332835</v>
      </c>
      <c r="M42" s="11">
        <v>16128.466563821688</v>
      </c>
      <c r="N42" s="11">
        <v>31088.471750736004</v>
      </c>
      <c r="O42" s="13">
        <v>4699.1207026274242</v>
      </c>
      <c r="P42" s="14">
        <v>137997.89982099441</v>
      </c>
      <c r="Q42" s="15">
        <v>1017.8214329942641</v>
      </c>
      <c r="R42" s="15">
        <v>38501.865890805348</v>
      </c>
      <c r="S42" s="15">
        <v>32775.111182457877</v>
      </c>
      <c r="T42" s="15">
        <v>44567.585491453967</v>
      </c>
      <c r="U42" s="15">
        <v>37930.973057918491</v>
      </c>
      <c r="V42" s="16">
        <f t="shared" si="0"/>
        <v>-6.6895714210695587</v>
      </c>
      <c r="W42" s="115">
        <f t="shared" si="22"/>
        <v>100.85907073610862</v>
      </c>
      <c r="X42" s="115">
        <f t="shared" si="23"/>
        <v>100.80227874082095</v>
      </c>
      <c r="Y42" s="115">
        <f t="shared" si="24"/>
        <v>95.132916315267906</v>
      </c>
      <c r="Z42" s="115">
        <f t="shared" si="25"/>
        <v>101.84207837655566</v>
      </c>
      <c r="AA42" s="115">
        <f t="shared" si="26"/>
        <v>98.989235787999888</v>
      </c>
      <c r="AB42" s="115">
        <f t="shared" si="27"/>
        <v>98.386356855474702</v>
      </c>
      <c r="AC42" s="115">
        <f t="shared" si="28"/>
        <v>110.82786846219088</v>
      </c>
      <c r="AD42" s="115">
        <f t="shared" si="29"/>
        <v>111.45902105425721</v>
      </c>
      <c r="AE42" s="115">
        <f t="shared" si="30"/>
        <v>102.80227194203768</v>
      </c>
      <c r="AF42" s="115">
        <f t="shared" si="31"/>
        <v>101.93103482743389</v>
      </c>
      <c r="AG42" s="115">
        <f t="shared" si="32"/>
        <v>117.76797060814141</v>
      </c>
      <c r="AH42" s="115">
        <f t="shared" si="33"/>
        <v>124.80558033453184</v>
      </c>
      <c r="AI42" s="115">
        <f t="shared" si="34"/>
        <v>102.66630227967957</v>
      </c>
      <c r="AJ42" s="115">
        <f t="shared" si="35"/>
        <v>111.27096986648944</v>
      </c>
      <c r="AK42" s="115">
        <f t="shared" si="36"/>
        <v>137.3048441360566</v>
      </c>
      <c r="AL42" s="115">
        <f t="shared" si="37"/>
        <v>153.75206318203888</v>
      </c>
      <c r="AM42" s="115">
        <f t="shared" si="38"/>
        <v>101.76323024258855</v>
      </c>
      <c r="AN42" s="115">
        <f t="shared" si="39"/>
        <v>113.87800507308823</v>
      </c>
      <c r="AO42" s="115">
        <f t="shared" si="40"/>
        <v>74.677316078041684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20865.33581328384</v>
      </c>
      <c r="D43" s="11">
        <v>11270.142568189383</v>
      </c>
      <c r="E43" s="11">
        <v>11742.895714492695</v>
      </c>
      <c r="F43" s="11">
        <v>22673.873526334923</v>
      </c>
      <c r="G43" s="11">
        <v>5478.3218304176362</v>
      </c>
      <c r="H43" s="11">
        <v>13250.921837309672</v>
      </c>
      <c r="I43" s="11">
        <v>31109.588401009387</v>
      </c>
      <c r="J43" s="11">
        <v>5628.0255543070771</v>
      </c>
      <c r="K43" s="11">
        <v>8696.6082877783028</v>
      </c>
      <c r="L43" s="11">
        <v>16919.339891829484</v>
      </c>
      <c r="M43" s="11">
        <v>12963.606905241522</v>
      </c>
      <c r="N43" s="11">
        <v>24350.338017249338</v>
      </c>
      <c r="O43" s="13">
        <v>4705.8707895428161</v>
      </c>
      <c r="P43" s="14">
        <v>127229.61957205614</v>
      </c>
      <c r="Q43" s="15">
        <v>623.57867165147627</v>
      </c>
      <c r="R43" s="15">
        <v>22782.97857457009</v>
      </c>
      <c r="S43" s="15">
        <v>29114.074004584203</v>
      </c>
      <c r="T43" s="15">
        <v>40920.24828241831</v>
      </c>
      <c r="U43" s="15">
        <v>50812.071044328441</v>
      </c>
      <c r="V43" s="16">
        <f t="shared" si="0"/>
        <v>12.795552214069176</v>
      </c>
      <c r="W43" s="115">
        <f t="shared" si="22"/>
        <v>101.29015795014652</v>
      </c>
      <c r="X43" s="115">
        <f t="shared" si="23"/>
        <v>103.70726739176095</v>
      </c>
      <c r="Y43" s="115">
        <f t="shared" si="24"/>
        <v>76.084002040806482</v>
      </c>
      <c r="Z43" s="115">
        <f t="shared" si="25"/>
        <v>92.361481149803055</v>
      </c>
      <c r="AA43" s="115">
        <f t="shared" si="26"/>
        <v>95.219246041804553</v>
      </c>
      <c r="AB43" s="115">
        <f t="shared" si="27"/>
        <v>92.324559617374192</v>
      </c>
      <c r="AC43" s="115">
        <f t="shared" si="28"/>
        <v>92.900459318318411</v>
      </c>
      <c r="AD43" s="115">
        <f t="shared" si="29"/>
        <v>89.113183099777387</v>
      </c>
      <c r="AE43" s="115">
        <f t="shared" si="30"/>
        <v>107.92000680295757</v>
      </c>
      <c r="AF43" s="115">
        <f t="shared" si="31"/>
        <v>101.05147049034086</v>
      </c>
      <c r="AG43" s="115">
        <f t="shared" si="32"/>
        <v>80.377181884858345</v>
      </c>
      <c r="AH43" s="115">
        <f t="shared" si="33"/>
        <v>78.325940922692212</v>
      </c>
      <c r="AI43" s="115">
        <f t="shared" si="34"/>
        <v>100.14364574443933</v>
      </c>
      <c r="AJ43" s="115">
        <f t="shared" si="35"/>
        <v>92.196779615554675</v>
      </c>
      <c r="AK43" s="115">
        <f t="shared" si="36"/>
        <v>61.266018914242139</v>
      </c>
      <c r="AL43" s="115">
        <f t="shared" si="37"/>
        <v>59.173699890765306</v>
      </c>
      <c r="AM43" s="115">
        <f t="shared" si="38"/>
        <v>88.829825297943884</v>
      </c>
      <c r="AN43" s="115">
        <f t="shared" si="39"/>
        <v>91.816166012100766</v>
      </c>
      <c r="AO43" s="115">
        <f t="shared" si="40"/>
        <v>133.95931332091382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15088.185399148737</v>
      </c>
      <c r="D44" s="11">
        <v>11183.832834320932</v>
      </c>
      <c r="E44" s="11">
        <v>11955.181383137311</v>
      </c>
      <c r="F44" s="11">
        <v>23831.102725091558</v>
      </c>
      <c r="G44" s="11">
        <v>5647.1710368148124</v>
      </c>
      <c r="H44" s="11">
        <v>14863.433797208745</v>
      </c>
      <c r="I44" s="11">
        <v>31907.38068380233</v>
      </c>
      <c r="J44" s="11">
        <v>5767.0354110000417</v>
      </c>
      <c r="K44" s="11">
        <v>8651.9648521849576</v>
      </c>
      <c r="L44" s="11">
        <v>17252.989666202164</v>
      </c>
      <c r="M44" s="11">
        <v>13695.764071763513</v>
      </c>
      <c r="N44" s="11">
        <v>26951.662044805344</v>
      </c>
      <c r="O44" s="13">
        <v>4525.7481931171924</v>
      </c>
      <c r="P44" s="14">
        <v>132374.90363295676</v>
      </c>
      <c r="Q44" s="15">
        <v>746.03753900866627</v>
      </c>
      <c r="R44" s="15">
        <v>27590.308847618413</v>
      </c>
      <c r="S44" s="15">
        <v>30420.015854164991</v>
      </c>
      <c r="T44" s="15">
        <v>42448.733627921058</v>
      </c>
      <c r="U44" s="15">
        <v>42641.642043492931</v>
      </c>
      <c r="V44" s="16">
        <f t="shared" si="0"/>
        <v>-2.7221907230559736</v>
      </c>
      <c r="W44" s="115">
        <f t="shared" si="22"/>
        <v>100.72312209753858</v>
      </c>
      <c r="X44" s="115">
        <f t="shared" si="23"/>
        <v>99.234173539986386</v>
      </c>
      <c r="Y44" s="115">
        <f t="shared" si="24"/>
        <v>101.80777956141279</v>
      </c>
      <c r="Z44" s="115">
        <f t="shared" si="25"/>
        <v>105.10380018399835</v>
      </c>
      <c r="AA44" s="115">
        <f t="shared" si="26"/>
        <v>103.08213375599192</v>
      </c>
      <c r="AB44" s="115">
        <f t="shared" si="27"/>
        <v>112.16905495102114</v>
      </c>
      <c r="AC44" s="115">
        <f t="shared" si="28"/>
        <v>102.5644578530234</v>
      </c>
      <c r="AD44" s="115">
        <f t="shared" si="29"/>
        <v>102.46995780938808</v>
      </c>
      <c r="AE44" s="115">
        <f t="shared" si="30"/>
        <v>99.486656934335144</v>
      </c>
      <c r="AF44" s="115">
        <f t="shared" si="31"/>
        <v>101.97200231513644</v>
      </c>
      <c r="AG44" s="115">
        <f t="shared" si="32"/>
        <v>105.64778901330278</v>
      </c>
      <c r="AH44" s="115">
        <f t="shared" si="33"/>
        <v>110.68290725867244</v>
      </c>
      <c r="AI44" s="115">
        <f t="shared" si="34"/>
        <v>96.17238542065617</v>
      </c>
      <c r="AJ44" s="115">
        <f t="shared" si="35"/>
        <v>104.04409293858386</v>
      </c>
      <c r="AK44" s="115">
        <f t="shared" si="36"/>
        <v>119.63807822882586</v>
      </c>
      <c r="AL44" s="115">
        <f t="shared" si="37"/>
        <v>121.10053458248944</v>
      </c>
      <c r="AM44" s="115">
        <f t="shared" si="38"/>
        <v>104.48560324939464</v>
      </c>
      <c r="AN44" s="115">
        <f t="shared" si="39"/>
        <v>103.73527876701441</v>
      </c>
      <c r="AO44" s="115">
        <f t="shared" si="40"/>
        <v>83.920299186963604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21072.813801368844</v>
      </c>
      <c r="D45" s="11">
        <v>12778.685295998815</v>
      </c>
      <c r="E45" s="11">
        <v>12518.753078165642</v>
      </c>
      <c r="F45" s="11">
        <v>26227.916787454174</v>
      </c>
      <c r="G45" s="11">
        <v>6110.9253615243615</v>
      </c>
      <c r="H45" s="11">
        <v>14383.902064910384</v>
      </c>
      <c r="I45" s="11">
        <v>34061.82676827519</v>
      </c>
      <c r="J45" s="11">
        <v>5990.2535375392199</v>
      </c>
      <c r="K45" s="11">
        <v>8746.2904079953223</v>
      </c>
      <c r="L45" s="11">
        <v>17593.651897770749</v>
      </c>
      <c r="M45" s="11">
        <v>14406.984575008542</v>
      </c>
      <c r="N45" s="11">
        <v>28563.031468767254</v>
      </c>
      <c r="O45" s="13">
        <v>4780.9811532387821</v>
      </c>
      <c r="P45" s="14">
        <v>136992.00986765508</v>
      </c>
      <c r="Q45" s="15">
        <v>751.08497178904372</v>
      </c>
      <c r="R45" s="15">
        <v>30006.295442004888</v>
      </c>
      <c r="S45" s="15">
        <v>32603.882647424412</v>
      </c>
      <c r="T45" s="15">
        <v>50006.0928692425</v>
      </c>
      <c r="U45" s="15">
        <v>56892.132440547401</v>
      </c>
      <c r="V45" s="16">
        <f t="shared" si="0"/>
        <v>-3.2963021610412397</v>
      </c>
      <c r="W45" s="115">
        <f t="shared" si="22"/>
        <v>101.39664335000535</v>
      </c>
      <c r="X45" s="115">
        <f t="shared" si="23"/>
        <v>114.26033887759483</v>
      </c>
      <c r="Y45" s="115">
        <f t="shared" si="24"/>
        <v>104.71403717741367</v>
      </c>
      <c r="Z45" s="115">
        <f t="shared" si="25"/>
        <v>110.05750380085865</v>
      </c>
      <c r="AA45" s="115">
        <f t="shared" si="26"/>
        <v>108.21215298219693</v>
      </c>
      <c r="AB45" s="115">
        <f t="shared" si="27"/>
        <v>96.773748658345596</v>
      </c>
      <c r="AC45" s="115">
        <f t="shared" si="28"/>
        <v>106.75218723160988</v>
      </c>
      <c r="AD45" s="115">
        <f t="shared" si="29"/>
        <v>103.87058706304131</v>
      </c>
      <c r="AE45" s="115">
        <f t="shared" si="30"/>
        <v>101.09022120896091</v>
      </c>
      <c r="AF45" s="115">
        <f t="shared" si="31"/>
        <v>101.97451130592124</v>
      </c>
      <c r="AG45" s="115">
        <f t="shared" si="32"/>
        <v>105.19299616668593</v>
      </c>
      <c r="AH45" s="115">
        <f t="shared" si="33"/>
        <v>105.97873860722622</v>
      </c>
      <c r="AI45" s="115">
        <f t="shared" si="34"/>
        <v>105.63957492177207</v>
      </c>
      <c r="AJ45" s="115">
        <f t="shared" si="35"/>
        <v>103.48790148886562</v>
      </c>
      <c r="AK45" s="115">
        <f t="shared" si="36"/>
        <v>100.67656552337627</v>
      </c>
      <c r="AL45" s="115">
        <f t="shared" si="37"/>
        <v>108.75664932832029</v>
      </c>
      <c r="AM45" s="115">
        <f t="shared" si="38"/>
        <v>107.17904554596218</v>
      </c>
      <c r="AN45" s="115">
        <f t="shared" si="39"/>
        <v>117.80349752613238</v>
      </c>
      <c r="AO45" s="115">
        <f t="shared" si="40"/>
        <v>133.41918770979663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17122.66498619851</v>
      </c>
      <c r="D46" s="11">
        <v>12891.339301490654</v>
      </c>
      <c r="E46" s="11">
        <v>11410.169824204908</v>
      </c>
      <c r="F46" s="11">
        <v>27056.106961119349</v>
      </c>
      <c r="G46" s="11">
        <v>7362.5817712431099</v>
      </c>
      <c r="H46" s="11">
        <v>15543.74230057016</v>
      </c>
      <c r="I46" s="11">
        <v>38350.204146913355</v>
      </c>
      <c r="J46" s="11">
        <v>6575.6854971536504</v>
      </c>
      <c r="K46" s="11">
        <v>8601.1364520415173</v>
      </c>
      <c r="L46" s="11">
        <v>18059.018544197661</v>
      </c>
      <c r="M46" s="11">
        <v>16325.644447986475</v>
      </c>
      <c r="N46" s="11">
        <v>32211.968469178122</v>
      </c>
      <c r="O46" s="13">
        <v>4969.399864101264</v>
      </c>
      <c r="P46" s="14">
        <v>151246.46692733205</v>
      </c>
      <c r="Q46" s="15">
        <v>1049.298817550814</v>
      </c>
      <c r="R46" s="15">
        <v>38808.417135806565</v>
      </c>
      <c r="S46" s="15">
        <v>33798.027493826383</v>
      </c>
      <c r="T46" s="15">
        <v>49374.925220418147</v>
      </c>
      <c r="U46" s="15">
        <v>40959.154471632159</v>
      </c>
      <c r="V46" s="16">
        <f t="shared" si="0"/>
        <v>-6.7770593311215634</v>
      </c>
      <c r="W46" s="115">
        <f t="shared" si="22"/>
        <v>100.8125476335337</v>
      </c>
      <c r="X46" s="115">
        <f t="shared" si="23"/>
        <v>100.88157743056018</v>
      </c>
      <c r="Y46" s="115">
        <f t="shared" si="24"/>
        <v>91.144619220150204</v>
      </c>
      <c r="Z46" s="115">
        <f t="shared" si="25"/>
        <v>103.15766662055803</v>
      </c>
      <c r="AA46" s="115">
        <f t="shared" si="26"/>
        <v>120.48227290746232</v>
      </c>
      <c r="AB46" s="115">
        <f t="shared" si="27"/>
        <v>108.06346032130749</v>
      </c>
      <c r="AC46" s="115">
        <f t="shared" si="28"/>
        <v>112.58998058974427</v>
      </c>
      <c r="AD46" s="115">
        <f t="shared" si="29"/>
        <v>109.77307481136975</v>
      </c>
      <c r="AE46" s="115">
        <f t="shared" si="30"/>
        <v>98.340394050703893</v>
      </c>
      <c r="AF46" s="115">
        <f t="shared" si="31"/>
        <v>102.64508272148932</v>
      </c>
      <c r="AG46" s="115">
        <f t="shared" si="32"/>
        <v>113.31756734373262</v>
      </c>
      <c r="AH46" s="115">
        <f t="shared" si="33"/>
        <v>112.77503406597742</v>
      </c>
      <c r="AI46" s="115">
        <f t="shared" si="34"/>
        <v>103.9410050954675</v>
      </c>
      <c r="AJ46" s="115">
        <f t="shared" si="35"/>
        <v>110.40532004271482</v>
      </c>
      <c r="AK46" s="115">
        <f t="shared" si="36"/>
        <v>139.70440855066516</v>
      </c>
      <c r="AL46" s="115">
        <f t="shared" si="37"/>
        <v>129.33424991037</v>
      </c>
      <c r="AM46" s="115">
        <f t="shared" si="38"/>
        <v>103.66258478879755</v>
      </c>
      <c r="AN46" s="115">
        <f t="shared" si="39"/>
        <v>98.737818508487052</v>
      </c>
      <c r="AO46" s="115">
        <f t="shared" si="40"/>
        <v>71.994408918376735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21622.446288363793</v>
      </c>
      <c r="D47" s="11">
        <v>13239.866434068434</v>
      </c>
      <c r="E47" s="11">
        <v>9014.6410463148077</v>
      </c>
      <c r="F47" s="11">
        <v>25038.03159296294</v>
      </c>
      <c r="G47" s="11">
        <v>7173.0581179459668</v>
      </c>
      <c r="H47" s="11">
        <v>14679.072326863847</v>
      </c>
      <c r="I47" s="11">
        <v>35811.014692888421</v>
      </c>
      <c r="J47" s="11">
        <v>5867.0645237174704</v>
      </c>
      <c r="K47" s="11">
        <v>8596.6180623390774</v>
      </c>
      <c r="L47" s="11">
        <v>18285.139041904713</v>
      </c>
      <c r="M47" s="11">
        <v>13371.9760862556</v>
      </c>
      <c r="N47" s="11">
        <v>26223.961390817982</v>
      </c>
      <c r="O47" s="13">
        <v>5038.4376399223393</v>
      </c>
      <c r="P47" s="14">
        <v>140832.11553950701</v>
      </c>
      <c r="Q47" s="15">
        <v>681.49110970748018</v>
      </c>
      <c r="R47" s="15">
        <v>23296.132563017418</v>
      </c>
      <c r="S47" s="15">
        <v>29791.744625130032</v>
      </c>
      <c r="T47" s="15">
        <v>46206.821738542552</v>
      </c>
      <c r="U47" s="15">
        <v>55551.5858216938</v>
      </c>
      <c r="V47" s="16">
        <f t="shared" si="0"/>
        <v>15.079323852201924</v>
      </c>
      <c r="W47" s="115">
        <f t="shared" si="22"/>
        <v>101.26279678460054</v>
      </c>
      <c r="X47" s="115">
        <f t="shared" si="23"/>
        <v>102.70357582270353</v>
      </c>
      <c r="Y47" s="115">
        <f t="shared" si="24"/>
        <v>79.005318809468051</v>
      </c>
      <c r="Z47" s="115">
        <f t="shared" si="25"/>
        <v>92.541146547592902</v>
      </c>
      <c r="AA47" s="115">
        <f t="shared" si="26"/>
        <v>97.425853332625962</v>
      </c>
      <c r="AB47" s="115">
        <f t="shared" si="27"/>
        <v>94.437182777569618</v>
      </c>
      <c r="AC47" s="115">
        <f t="shared" si="28"/>
        <v>93.378941493250693</v>
      </c>
      <c r="AD47" s="115">
        <f t="shared" si="29"/>
        <v>89.223618225918599</v>
      </c>
      <c r="AE47" s="115">
        <f t="shared" si="30"/>
        <v>99.947467526789808</v>
      </c>
      <c r="AF47" s="115">
        <f t="shared" si="31"/>
        <v>101.2521195277232</v>
      </c>
      <c r="AG47" s="115">
        <f t="shared" si="32"/>
        <v>81.907799283873501</v>
      </c>
      <c r="AH47" s="115">
        <f t="shared" si="33"/>
        <v>81.410614243926943</v>
      </c>
      <c r="AI47" s="115">
        <f t="shared" si="34"/>
        <v>101.38925781199055</v>
      </c>
      <c r="AJ47" s="115">
        <f t="shared" si="35"/>
        <v>93.114317577528126</v>
      </c>
      <c r="AK47" s="115">
        <f t="shared" si="36"/>
        <v>64.947286541136123</v>
      </c>
      <c r="AL47" s="115">
        <f t="shared" si="37"/>
        <v>60.028556386349628</v>
      </c>
      <c r="AM47" s="115">
        <f t="shared" si="38"/>
        <v>88.146400350055501</v>
      </c>
      <c r="AN47" s="115">
        <f t="shared" si="39"/>
        <v>93.583578166989341</v>
      </c>
      <c r="AO47" s="115">
        <f t="shared" si="40"/>
        <v>135.62678853678045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16429.228967167182</v>
      </c>
      <c r="D48" s="11">
        <v>13536.793526163039</v>
      </c>
      <c r="E48" s="11">
        <v>9739.6523232577201</v>
      </c>
      <c r="F48" s="11">
        <v>26366.228607460678</v>
      </c>
      <c r="G48" s="11">
        <v>6347.4683334102765</v>
      </c>
      <c r="H48" s="11">
        <v>16235.482939524307</v>
      </c>
      <c r="I48" s="11">
        <v>36321.665380352744</v>
      </c>
      <c r="J48" s="11">
        <v>6119.3226447023617</v>
      </c>
      <c r="K48" s="11">
        <v>8408.7785319831637</v>
      </c>
      <c r="L48" s="11">
        <v>18773.345898822707</v>
      </c>
      <c r="M48" s="11">
        <v>14313.39326938468</v>
      </c>
      <c r="N48" s="11">
        <v>29948.216314076311</v>
      </c>
      <c r="O48" s="13">
        <v>4910.0518309747649</v>
      </c>
      <c r="P48" s="14">
        <v>143886.16273331453</v>
      </c>
      <c r="Q48" s="15">
        <v>851.38988251164824</v>
      </c>
      <c r="R48" s="15">
        <v>29389.901104481829</v>
      </c>
      <c r="S48" s="15">
        <v>30185.502477625127</v>
      </c>
      <c r="T48" s="15">
        <v>45729.255765268681</v>
      </c>
      <c r="U48" s="15">
        <v>48867.757367510996</v>
      </c>
      <c r="V48" s="16">
        <f t="shared" si="0"/>
        <v>-1.8292328954994446</v>
      </c>
      <c r="W48" s="115">
        <f t="shared" si="22"/>
        <v>100.75982285945179</v>
      </c>
      <c r="X48" s="115">
        <f t="shared" si="23"/>
        <v>102.24267437721699</v>
      </c>
      <c r="Y48" s="115">
        <f t="shared" si="24"/>
        <v>108.04259729497822</v>
      </c>
      <c r="Z48" s="115">
        <f t="shared" si="25"/>
        <v>105.30471818268268</v>
      </c>
      <c r="AA48" s="115">
        <f t="shared" si="26"/>
        <v>88.490407146288376</v>
      </c>
      <c r="AB48" s="115">
        <f t="shared" si="27"/>
        <v>110.60292216022472</v>
      </c>
      <c r="AC48" s="115">
        <f t="shared" si="28"/>
        <v>101.42595983901492</v>
      </c>
      <c r="AD48" s="115">
        <f t="shared" si="29"/>
        <v>104.29956275348846</v>
      </c>
      <c r="AE48" s="115">
        <f t="shared" si="30"/>
        <v>97.81496015068042</v>
      </c>
      <c r="AF48" s="115">
        <f t="shared" si="31"/>
        <v>102.66996524226121</v>
      </c>
      <c r="AG48" s="115">
        <f t="shared" si="32"/>
        <v>107.04022484826845</v>
      </c>
      <c r="AH48" s="115">
        <f t="shared" si="33"/>
        <v>114.20172516179167</v>
      </c>
      <c r="AI48" s="115">
        <f t="shared" si="34"/>
        <v>97.451872621578119</v>
      </c>
      <c r="AJ48" s="115">
        <f t="shared" si="35"/>
        <v>102.16857297222862</v>
      </c>
      <c r="AK48" s="115">
        <f t="shared" si="36"/>
        <v>124.93044595652827</v>
      </c>
      <c r="AL48" s="115">
        <f t="shared" si="37"/>
        <v>126.1578548498572</v>
      </c>
      <c r="AM48" s="115">
        <f t="shared" si="38"/>
        <v>101.32170122109247</v>
      </c>
      <c r="AN48" s="115">
        <f t="shared" si="39"/>
        <v>98.966460026235652</v>
      </c>
      <c r="AO48" s="115">
        <f t="shared" si="40"/>
        <v>87.96824905118612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20541.030414535137</v>
      </c>
      <c r="D49" s="11">
        <v>15147.073223497942</v>
      </c>
      <c r="E49" s="11">
        <v>10296.319714835898</v>
      </c>
      <c r="F49" s="11">
        <v>27109.843177897827</v>
      </c>
      <c r="G49" s="11">
        <v>6751.1362707972021</v>
      </c>
      <c r="H49" s="11">
        <v>16884.795764422961</v>
      </c>
      <c r="I49" s="11">
        <v>38251.733128447828</v>
      </c>
      <c r="J49" s="11">
        <v>6314.4304311220312</v>
      </c>
      <c r="K49" s="11">
        <v>8491.4062270442264</v>
      </c>
      <c r="L49" s="11">
        <v>19104.029066771236</v>
      </c>
      <c r="M49" s="11">
        <v>14801.656832603352</v>
      </c>
      <c r="N49" s="11">
        <v>30545.572937113728</v>
      </c>
      <c r="O49" s="13">
        <v>5224.0242591433625</v>
      </c>
      <c r="P49" s="14">
        <v>147400.82001147137</v>
      </c>
      <c r="Q49" s="15">
        <v>831.44925541137741</v>
      </c>
      <c r="R49" s="15">
        <v>29904.819833066711</v>
      </c>
      <c r="S49" s="15">
        <v>30754.429181618867</v>
      </c>
      <c r="T49" s="15">
        <v>45676.989861201735</v>
      </c>
      <c r="U49" s="15">
        <v>56252.340311002059</v>
      </c>
      <c r="V49" s="16">
        <f t="shared" si="0"/>
        <v>-3.817283135947946</v>
      </c>
      <c r="W49" s="115">
        <f t="shared" si="22"/>
        <v>101.25027354939085</v>
      </c>
      <c r="X49" s="115">
        <f t="shared" si="23"/>
        <v>111.89557700073256</v>
      </c>
      <c r="Y49" s="115">
        <f t="shared" si="24"/>
        <v>105.71547497900811</v>
      </c>
      <c r="Z49" s="115">
        <f t="shared" si="25"/>
        <v>102.82032967819575</v>
      </c>
      <c r="AA49" s="115">
        <f t="shared" si="26"/>
        <v>106.35951085036841</v>
      </c>
      <c r="AB49" s="115">
        <f t="shared" si="27"/>
        <v>103.99934407444044</v>
      </c>
      <c r="AC49" s="115">
        <f t="shared" si="28"/>
        <v>105.31381952860318</v>
      </c>
      <c r="AD49" s="115">
        <f t="shared" si="29"/>
        <v>103.18838861337993</v>
      </c>
      <c r="AE49" s="115">
        <f t="shared" si="30"/>
        <v>100.98263611946474</v>
      </c>
      <c r="AF49" s="115">
        <f t="shared" si="31"/>
        <v>101.76145035483135</v>
      </c>
      <c r="AG49" s="115">
        <f t="shared" si="32"/>
        <v>103.41123557516605</v>
      </c>
      <c r="AH49" s="115">
        <f t="shared" si="33"/>
        <v>101.99463172288041</v>
      </c>
      <c r="AI49" s="115">
        <f t="shared" si="34"/>
        <v>106.39448297038172</v>
      </c>
      <c r="AJ49" s="115">
        <f t="shared" si="35"/>
        <v>102.44266523715075</v>
      </c>
      <c r="AK49" s="115">
        <f t="shared" si="36"/>
        <v>97.657873612328487</v>
      </c>
      <c r="AL49" s="115">
        <f t="shared" si="37"/>
        <v>101.75202606757448</v>
      </c>
      <c r="AM49" s="115">
        <f t="shared" si="38"/>
        <v>101.88476804192825</v>
      </c>
      <c r="AN49" s="115">
        <f t="shared" si="39"/>
        <v>99.88570576277202</v>
      </c>
      <c r="AO49" s="115">
        <f t="shared" si="40"/>
        <v>115.11136041696194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17470.294329934088</v>
      </c>
      <c r="D50" s="11">
        <v>15141.266816270492</v>
      </c>
      <c r="E50" s="11">
        <v>11948.386915591764</v>
      </c>
      <c r="F50" s="11">
        <v>27711.896621678756</v>
      </c>
      <c r="G50" s="11">
        <v>7352.3372778464245</v>
      </c>
      <c r="H50" s="11">
        <v>16525.648969187816</v>
      </c>
      <c r="I50" s="11">
        <v>42299.586798311379</v>
      </c>
      <c r="J50" s="11">
        <v>6821.1824004581958</v>
      </c>
      <c r="K50" s="11">
        <v>8827.1971786336508</v>
      </c>
      <c r="L50" s="11">
        <v>19482.485992501399</v>
      </c>
      <c r="M50" s="11">
        <v>17155.97381175647</v>
      </c>
      <c r="N50" s="11">
        <v>36793.249357992026</v>
      </c>
      <c r="O50" s="13">
        <v>5378.486269959556</v>
      </c>
      <c r="P50" s="14">
        <v>160897.90171570715</v>
      </c>
      <c r="Q50" s="15">
        <v>1143.6697523694972</v>
      </c>
      <c r="R50" s="15">
        <v>43014.146499434108</v>
      </c>
      <c r="S50" s="15">
        <v>36392.323715625986</v>
      </c>
      <c r="T50" s="15">
        <v>47974.932634987039</v>
      </c>
      <c r="U50" s="15">
        <v>39444.316499793822</v>
      </c>
      <c r="V50" s="16">
        <f t="shared" si="0"/>
        <v>-9.432807821474853</v>
      </c>
      <c r="W50" s="115">
        <f t="shared" si="22"/>
        <v>100.85050720325947</v>
      </c>
      <c r="X50" s="115">
        <f t="shared" si="23"/>
        <v>99.961666474164517</v>
      </c>
      <c r="Y50" s="115">
        <f t="shared" si="24"/>
        <v>116.04522049150643</v>
      </c>
      <c r="Z50" s="115">
        <f t="shared" si="25"/>
        <v>102.2207927940792</v>
      </c>
      <c r="AA50" s="115">
        <f t="shared" si="26"/>
        <v>108.9051825194195</v>
      </c>
      <c r="AB50" s="115">
        <f t="shared" si="27"/>
        <v>97.872957421303937</v>
      </c>
      <c r="AC50" s="115">
        <f t="shared" si="28"/>
        <v>110.58214449073722</v>
      </c>
      <c r="AD50" s="115">
        <f t="shared" si="29"/>
        <v>108.02529974577799</v>
      </c>
      <c r="AE50" s="115">
        <f t="shared" si="30"/>
        <v>103.95447988956134</v>
      </c>
      <c r="AF50" s="115">
        <f t="shared" si="31"/>
        <v>101.98103198234992</v>
      </c>
      <c r="AG50" s="115">
        <f t="shared" si="32"/>
        <v>115.90576653531993</v>
      </c>
      <c r="AH50" s="115">
        <f t="shared" si="33"/>
        <v>120.45362329179687</v>
      </c>
      <c r="AI50" s="115">
        <f t="shared" si="34"/>
        <v>102.95676289301004</v>
      </c>
      <c r="AJ50" s="115">
        <f t="shared" si="35"/>
        <v>109.15672090778421</v>
      </c>
      <c r="AK50" s="115">
        <f t="shared" si="36"/>
        <v>137.5513592592782</v>
      </c>
      <c r="AL50" s="115">
        <f t="shared" si="37"/>
        <v>143.83683546513794</v>
      </c>
      <c r="AM50" s="115">
        <f t="shared" si="38"/>
        <v>118.33197586179472</v>
      </c>
      <c r="AN50" s="115">
        <f t="shared" si="39"/>
        <v>105.03085422390583</v>
      </c>
      <c r="AO50" s="115">
        <f t="shared" si="40"/>
        <v>70.120311940300098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23353.253905545032</v>
      </c>
      <c r="D51" s="11">
        <v>14530.373329194303</v>
      </c>
      <c r="E51" s="11">
        <v>10802.291828601319</v>
      </c>
      <c r="F51" s="11">
        <v>25216.866212626635</v>
      </c>
      <c r="G51" s="11">
        <v>7098.4937670888003</v>
      </c>
      <c r="H51" s="11">
        <v>15157.381660843352</v>
      </c>
      <c r="I51" s="11">
        <v>38587.118352430487</v>
      </c>
      <c r="J51" s="11">
        <v>6219.516157857006</v>
      </c>
      <c r="K51" s="11">
        <v>9142.1871718450893</v>
      </c>
      <c r="L51" s="11">
        <v>19661.945079512454</v>
      </c>
      <c r="M51" s="11">
        <v>14077.830506758368</v>
      </c>
      <c r="N51" s="11">
        <v>28761.979177284629</v>
      </c>
      <c r="O51" s="13">
        <v>5441.7925893082747</v>
      </c>
      <c r="P51" s="14">
        <v>147509.74801564275</v>
      </c>
      <c r="Q51" s="15">
        <v>721.92023187113489</v>
      </c>
      <c r="R51" s="15">
        <v>24987.10064261478</v>
      </c>
      <c r="S51" s="15">
        <v>32484.662940003142</v>
      </c>
      <c r="T51" s="15">
        <v>44414.190966898699</v>
      </c>
      <c r="U51" s="15">
        <v>56751.021529014433</v>
      </c>
      <c r="V51" s="16">
        <f t="shared" si="0"/>
        <v>10.767346648215607</v>
      </c>
      <c r="W51" s="115">
        <f t="shared" si="22"/>
        <v>101.33674072482745</v>
      </c>
      <c r="X51" s="115">
        <f t="shared" si="23"/>
        <v>95.965374004110828</v>
      </c>
      <c r="Y51" s="115">
        <f t="shared" si="24"/>
        <v>90.407951340319627</v>
      </c>
      <c r="Z51" s="115">
        <f t="shared" si="25"/>
        <v>90.996536819135358</v>
      </c>
      <c r="AA51" s="115">
        <f t="shared" si="26"/>
        <v>96.547444694594077</v>
      </c>
      <c r="AB51" s="115">
        <f t="shared" si="27"/>
        <v>91.720341446828456</v>
      </c>
      <c r="AC51" s="115">
        <f t="shared" si="28"/>
        <v>91.22339311827723</v>
      </c>
      <c r="AD51" s="115">
        <f t="shared" si="29"/>
        <v>91.179443573290541</v>
      </c>
      <c r="AE51" s="115">
        <f t="shared" si="30"/>
        <v>103.56840327498151</v>
      </c>
      <c r="AF51" s="115">
        <f t="shared" si="31"/>
        <v>100.92113032741369</v>
      </c>
      <c r="AG51" s="115">
        <f t="shared" si="32"/>
        <v>82.05789226089432</v>
      </c>
      <c r="AH51" s="115">
        <f t="shared" si="33"/>
        <v>78.171892070296607</v>
      </c>
      <c r="AI51" s="115">
        <f t="shared" si="34"/>
        <v>101.17702855731552</v>
      </c>
      <c r="AJ51" s="115">
        <f t="shared" si="35"/>
        <v>91.679099878057997</v>
      </c>
      <c r="AK51" s="115">
        <f t="shared" si="36"/>
        <v>63.123137634394354</v>
      </c>
      <c r="AL51" s="115">
        <f t="shared" si="37"/>
        <v>58.090425304483283</v>
      </c>
      <c r="AM51" s="115">
        <f t="shared" si="38"/>
        <v>89.262403780099959</v>
      </c>
      <c r="AN51" s="115">
        <f t="shared" si="39"/>
        <v>92.57791210426511</v>
      </c>
      <c r="AO51" s="115">
        <f t="shared" si="40"/>
        <v>143.87629591530907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18018.111414024956</v>
      </c>
      <c r="D52" s="11">
        <v>13831.930592779032</v>
      </c>
      <c r="E52" s="11">
        <v>11001.848014585756</v>
      </c>
      <c r="F52" s="11">
        <v>25235.865134873449</v>
      </c>
      <c r="G52" s="11">
        <v>6954.9971836899149</v>
      </c>
      <c r="H52" s="11">
        <v>16572.180820250578</v>
      </c>
      <c r="I52" s="11">
        <v>39024.244654717397</v>
      </c>
      <c r="J52" s="11">
        <v>6582.1782009169501</v>
      </c>
      <c r="K52" s="11">
        <v>9703.9235693203445</v>
      </c>
      <c r="L52" s="11">
        <v>20072.527620808185</v>
      </c>
      <c r="M52" s="11">
        <v>15151.49504182796</v>
      </c>
      <c r="N52" s="11">
        <v>32892.424209259785</v>
      </c>
      <c r="O52" s="13">
        <v>5308.9453825531164</v>
      </c>
      <c r="P52" s="14">
        <v>152908.09260487682</v>
      </c>
      <c r="Q52" s="15">
        <v>857.32104777220854</v>
      </c>
      <c r="R52" s="15">
        <v>31875.417842983563</v>
      </c>
      <c r="S52" s="15">
        <v>32918.744921515274</v>
      </c>
      <c r="T52" s="15">
        <v>46045.535896612906</v>
      </c>
      <c r="U52" s="15">
        <v>47842.806170350879</v>
      </c>
      <c r="V52" s="16">
        <f t="shared" si="0"/>
        <v>-6.1748512784033665</v>
      </c>
      <c r="W52" s="115">
        <f t="shared" si="22"/>
        <v>100.77154607605867</v>
      </c>
      <c r="X52" s="115">
        <f t="shared" si="23"/>
        <v>95.193222358492562</v>
      </c>
      <c r="Y52" s="115">
        <f t="shared" si="24"/>
        <v>101.84735044332047</v>
      </c>
      <c r="Z52" s="115">
        <f t="shared" si="25"/>
        <v>100.07534212255645</v>
      </c>
      <c r="AA52" s="115">
        <f t="shared" si="26"/>
        <v>97.978492506900722</v>
      </c>
      <c r="AB52" s="115">
        <f t="shared" si="27"/>
        <v>109.33406040082853</v>
      </c>
      <c r="AC52" s="115">
        <f t="shared" si="28"/>
        <v>101.13282960985703</v>
      </c>
      <c r="AD52" s="115">
        <f t="shared" si="29"/>
        <v>105.83103305555046</v>
      </c>
      <c r="AE52" s="115">
        <f t="shared" si="30"/>
        <v>106.14444210030196</v>
      </c>
      <c r="AF52" s="115">
        <f t="shared" si="31"/>
        <v>102.08820917582338</v>
      </c>
      <c r="AG52" s="115">
        <f t="shared" si="32"/>
        <v>107.62663348272419</v>
      </c>
      <c r="AH52" s="115">
        <f t="shared" si="33"/>
        <v>114.36078166427872</v>
      </c>
      <c r="AI52" s="115">
        <f t="shared" si="34"/>
        <v>97.558760195745634</v>
      </c>
      <c r="AJ52" s="115">
        <f t="shared" si="35"/>
        <v>103.65965277675183</v>
      </c>
      <c r="AK52" s="115">
        <f t="shared" si="36"/>
        <v>118.75564777428804</v>
      </c>
      <c r="AL52" s="115">
        <f t="shared" si="37"/>
        <v>127.5674929192103</v>
      </c>
      <c r="AM52" s="115">
        <f t="shared" si="38"/>
        <v>101.33626746355304</v>
      </c>
      <c r="AN52" s="115">
        <f t="shared" si="39"/>
        <v>103.67302633279986</v>
      </c>
      <c r="AO52" s="115">
        <f t="shared" si="40"/>
        <v>84.302986768072259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24066.824061459498</v>
      </c>
      <c r="D53" s="11">
        <v>15463.957997930513</v>
      </c>
      <c r="E53" s="11">
        <v>11879.758087921133</v>
      </c>
      <c r="F53" s="11">
        <v>26979.235945329288</v>
      </c>
      <c r="G53" s="11">
        <v>7480.6909625007675</v>
      </c>
      <c r="H53" s="11">
        <v>16339.976973499608</v>
      </c>
      <c r="I53" s="11">
        <v>41185.924154717861</v>
      </c>
      <c r="J53" s="11">
        <v>6554.4497107663428</v>
      </c>
      <c r="K53" s="11">
        <v>9800.7837482806972</v>
      </c>
      <c r="L53" s="11">
        <v>20401.188656683855</v>
      </c>
      <c r="M53" s="11">
        <v>15608.792464726117</v>
      </c>
      <c r="N53" s="11">
        <v>33282.182267152006</v>
      </c>
      <c r="O53" s="13">
        <v>5610.3056025392252</v>
      </c>
      <c r="P53" s="14">
        <v>156236.20016483561</v>
      </c>
      <c r="Q53" s="15">
        <v>826.82098776784539</v>
      </c>
      <c r="R53" s="15">
        <v>32715.115511229687</v>
      </c>
      <c r="S53" s="15">
        <v>34655.119711089406</v>
      </c>
      <c r="T53" s="15">
        <v>47048.054068215373</v>
      </c>
      <c r="U53" s="15">
        <v>57272.369843388879</v>
      </c>
      <c r="V53" s="16">
        <f t="shared" si="0"/>
        <v>-3.5015165891600191</v>
      </c>
      <c r="W53" s="115">
        <f t="shared" si="22"/>
        <v>101.33570181182954</v>
      </c>
      <c r="X53" s="115">
        <f t="shared" si="23"/>
        <v>111.79898492263605</v>
      </c>
      <c r="Y53" s="115">
        <f t="shared" si="24"/>
        <v>107.97966007321209</v>
      </c>
      <c r="Z53" s="115">
        <f t="shared" si="25"/>
        <v>106.90830609982407</v>
      </c>
      <c r="AA53" s="115">
        <f t="shared" si="26"/>
        <v>107.55850455329661</v>
      </c>
      <c r="AB53" s="115">
        <f t="shared" si="27"/>
        <v>98.59883349530422</v>
      </c>
      <c r="AC53" s="115">
        <f t="shared" si="28"/>
        <v>105.53932438443535</v>
      </c>
      <c r="AD53" s="115">
        <f t="shared" si="29"/>
        <v>99.578733827857405</v>
      </c>
      <c r="AE53" s="115">
        <f t="shared" si="30"/>
        <v>100.99815480066829</v>
      </c>
      <c r="AF53" s="115">
        <f t="shared" si="31"/>
        <v>101.63736746106137</v>
      </c>
      <c r="AG53" s="115">
        <f t="shared" si="32"/>
        <v>103.01816699695785</v>
      </c>
      <c r="AH53" s="115">
        <f t="shared" si="33"/>
        <v>101.18494780260829</v>
      </c>
      <c r="AI53" s="115">
        <f t="shared" si="34"/>
        <v>105.6764611098934</v>
      </c>
      <c r="AJ53" s="115">
        <f t="shared" si="35"/>
        <v>102.17654115178769</v>
      </c>
      <c r="AK53" s="115">
        <f t="shared" si="36"/>
        <v>96.44239925245985</v>
      </c>
      <c r="AL53" s="115">
        <f t="shared" si="37"/>
        <v>102.63431109321431</v>
      </c>
      <c r="AM53" s="115">
        <f t="shared" si="38"/>
        <v>105.27472962202535</v>
      </c>
      <c r="AN53" s="115">
        <f t="shared" si="39"/>
        <v>102.17723206404514</v>
      </c>
      <c r="AO53" s="115">
        <f t="shared" si="40"/>
        <v>119.70947030043084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19126.810618970365</v>
      </c>
      <c r="D54" s="11">
        <v>14988.738080095991</v>
      </c>
      <c r="E54" s="11">
        <v>13854.102068892262</v>
      </c>
      <c r="F54" s="11">
        <v>27590.032707170627</v>
      </c>
      <c r="G54" s="11">
        <v>8254.8180867204519</v>
      </c>
      <c r="H54" s="11">
        <v>16404.460545405444</v>
      </c>
      <c r="I54" s="11">
        <v>44254.71283813451</v>
      </c>
      <c r="J54" s="11">
        <v>7464.8559304598539</v>
      </c>
      <c r="K54" s="11">
        <v>10413.105510554004</v>
      </c>
      <c r="L54" s="11">
        <v>20840.338642995594</v>
      </c>
      <c r="M54" s="11">
        <v>18059.88198668752</v>
      </c>
      <c r="N54" s="11">
        <v>40298.414346303558</v>
      </c>
      <c r="O54" s="13">
        <v>5864.9564255994137</v>
      </c>
      <c r="P54" s="14">
        <v>170420.95921464488</v>
      </c>
      <c r="Q54" s="15">
        <v>1154.9377325888063</v>
      </c>
      <c r="R54" s="15">
        <v>47394.366003171919</v>
      </c>
      <c r="S54" s="15">
        <v>39349.472427392182</v>
      </c>
      <c r="T54" s="15">
        <v>47853.219068273029</v>
      </c>
      <c r="U54" s="15">
        <v>36949.802457246464</v>
      </c>
      <c r="V54" s="16">
        <f t="shared" si="0"/>
        <v>-1.090978781634476</v>
      </c>
      <c r="W54" s="115">
        <f t="shared" si="22"/>
        <v>100.79473762595872</v>
      </c>
      <c r="X54" s="115">
        <f t="shared" si="23"/>
        <v>96.92691924086887</v>
      </c>
      <c r="Y54" s="115">
        <f t="shared" si="24"/>
        <v>116.6193954991269</v>
      </c>
      <c r="Z54" s="115">
        <f t="shared" si="25"/>
        <v>102.26395129602284</v>
      </c>
      <c r="AA54" s="115">
        <f t="shared" si="26"/>
        <v>110.34833718035182</v>
      </c>
      <c r="AB54" s="115">
        <f t="shared" si="27"/>
        <v>100.39463685909971</v>
      </c>
      <c r="AC54" s="115">
        <f t="shared" si="28"/>
        <v>107.45106185280322</v>
      </c>
      <c r="AD54" s="115">
        <f t="shared" si="29"/>
        <v>113.88989556511629</v>
      </c>
      <c r="AE54" s="115">
        <f t="shared" si="30"/>
        <v>106.24768159363502</v>
      </c>
      <c r="AF54" s="115">
        <f t="shared" si="31"/>
        <v>102.15257058645876</v>
      </c>
      <c r="AG54" s="115">
        <f t="shared" si="32"/>
        <v>115.70326165525331</v>
      </c>
      <c r="AH54" s="115">
        <f t="shared" si="33"/>
        <v>121.0810457764852</v>
      </c>
      <c r="AI54" s="115">
        <f t="shared" si="34"/>
        <v>104.53898309826354</v>
      </c>
      <c r="AJ54" s="115">
        <f t="shared" si="35"/>
        <v>109.0790476437879</v>
      </c>
      <c r="AK54" s="115">
        <f t="shared" si="36"/>
        <v>139.68413352771464</v>
      </c>
      <c r="AL54" s="115">
        <f t="shared" si="37"/>
        <v>144.8699332481448</v>
      </c>
      <c r="AM54" s="115">
        <f t="shared" si="38"/>
        <v>113.545914010508</v>
      </c>
      <c r="AN54" s="115">
        <f t="shared" si="39"/>
        <v>101.71136727332069</v>
      </c>
      <c r="AO54" s="115">
        <f t="shared" si="40"/>
        <v>64.515930732891945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25423.477948789739</v>
      </c>
      <c r="D55" s="11">
        <v>14807.381158845868</v>
      </c>
      <c r="E55" s="11">
        <v>13075.177381125202</v>
      </c>
      <c r="F55" s="11">
        <v>25242.540797764905</v>
      </c>
      <c r="G55" s="11">
        <v>7787.9073685673493</v>
      </c>
      <c r="H55" s="11">
        <v>15295.539605366972</v>
      </c>
      <c r="I55" s="11">
        <v>41456.131007057862</v>
      </c>
      <c r="J55" s="11">
        <v>6522.9481752429474</v>
      </c>
      <c r="K55" s="11">
        <v>10164.613700052194</v>
      </c>
      <c r="L55" s="11">
        <v>21025.032441499963</v>
      </c>
      <c r="M55" s="11">
        <v>15027.433659756816</v>
      </c>
      <c r="N55" s="11">
        <v>31229.550458304606</v>
      </c>
      <c r="O55" s="13">
        <v>5569.8416839159436</v>
      </c>
      <c r="P55" s="14">
        <v>157533.97735331641</v>
      </c>
      <c r="Q55" s="15">
        <v>783.60920917658143</v>
      </c>
      <c r="R55" s="15">
        <v>27208.911333966877</v>
      </c>
      <c r="S55" s="15">
        <v>35111.154187100117</v>
      </c>
      <c r="T55" s="15">
        <v>45100.103926431555</v>
      </c>
      <c r="U55" s="15">
        <v>57093.08423101603</v>
      </c>
      <c r="V55" s="16">
        <f t="shared" si="0"/>
        <v>-3.0570018541257014</v>
      </c>
      <c r="W55" s="115">
        <f t="shared" si="22"/>
        <v>101.32920634052675</v>
      </c>
      <c r="X55" s="115">
        <f t="shared" si="23"/>
        <v>98.790045430902879</v>
      </c>
      <c r="Y55" s="115">
        <f t="shared" si="24"/>
        <v>94.377660248973896</v>
      </c>
      <c r="Z55" s="115">
        <f t="shared" si="25"/>
        <v>91.491521832101313</v>
      </c>
      <c r="AA55" s="115">
        <f t="shared" si="26"/>
        <v>94.343779435863979</v>
      </c>
      <c r="AB55" s="115">
        <f t="shared" si="27"/>
        <v>93.240125531899565</v>
      </c>
      <c r="AC55" s="115">
        <f t="shared" si="28"/>
        <v>93.676194801415363</v>
      </c>
      <c r="AD55" s="115">
        <f t="shared" si="29"/>
        <v>87.382104035343616</v>
      </c>
      <c r="AE55" s="115">
        <f t="shared" si="30"/>
        <v>97.613662799729099</v>
      </c>
      <c r="AF55" s="115">
        <f t="shared" si="31"/>
        <v>100.88623223292221</v>
      </c>
      <c r="AG55" s="115">
        <f t="shared" si="32"/>
        <v>83.208925013098025</v>
      </c>
      <c r="AH55" s="115">
        <f t="shared" si="33"/>
        <v>77.495730204007856</v>
      </c>
      <c r="AI55" s="115">
        <f t="shared" si="34"/>
        <v>94.968168213571886</v>
      </c>
      <c r="AJ55" s="115">
        <f t="shared" si="35"/>
        <v>92.438147326059024</v>
      </c>
      <c r="AK55" s="115">
        <f t="shared" si="36"/>
        <v>67.848610974040341</v>
      </c>
      <c r="AL55" s="115">
        <f t="shared" si="37"/>
        <v>57.409590271016377</v>
      </c>
      <c r="AM55" s="115">
        <f t="shared" si="38"/>
        <v>89.229034142420517</v>
      </c>
      <c r="AN55" s="115">
        <f t="shared" si="39"/>
        <v>94.246750384935325</v>
      </c>
      <c r="AO55" s="115">
        <f t="shared" si="40"/>
        <v>154.51526242143453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19015.010492154728</v>
      </c>
      <c r="D56" s="11">
        <v>14845.435256101073</v>
      </c>
      <c r="E56" s="11">
        <v>14228.22610757763</v>
      </c>
      <c r="F56" s="11">
        <v>27125.5172684317</v>
      </c>
      <c r="G56" s="11">
        <v>7693.8997455478866</v>
      </c>
      <c r="H56" s="11">
        <v>15815.692484818308</v>
      </c>
      <c r="I56" s="11">
        <v>41544.792663871864</v>
      </c>
      <c r="J56" s="11">
        <v>6930.5334072251426</v>
      </c>
      <c r="K56" s="11">
        <v>10695.023512212207</v>
      </c>
      <c r="L56" s="11">
        <v>21503.911199778089</v>
      </c>
      <c r="M56" s="11">
        <v>16354.444084196984</v>
      </c>
      <c r="N56" s="11">
        <v>35924.738337737494</v>
      </c>
      <c r="O56" s="13">
        <v>5550.0110202791429</v>
      </c>
      <c r="P56" s="14">
        <v>163297.69506339999</v>
      </c>
      <c r="Q56" s="15">
        <v>953.42915651592534</v>
      </c>
      <c r="R56" s="15">
        <v>35667.425850986008</v>
      </c>
      <c r="S56" s="15">
        <v>37687.675517674536</v>
      </c>
      <c r="T56" s="15">
        <v>49746.656119034473</v>
      </c>
      <c r="U56" s="15">
        <v>49358.71833994802</v>
      </c>
      <c r="V56" s="16">
        <f t="shared" si="0"/>
        <v>8.9477704422533861</v>
      </c>
      <c r="W56" s="115">
        <f t="shared" si="22"/>
        <v>100.74793112612116</v>
      </c>
      <c r="X56" s="115">
        <f t="shared" si="23"/>
        <v>100.25699410886355</v>
      </c>
      <c r="Y56" s="115">
        <f t="shared" si="24"/>
        <v>108.81860867231464</v>
      </c>
      <c r="Z56" s="115">
        <f t="shared" si="25"/>
        <v>107.45953620815192</v>
      </c>
      <c r="AA56" s="115">
        <f t="shared" si="26"/>
        <v>98.792902655739269</v>
      </c>
      <c r="AB56" s="115">
        <f t="shared" si="27"/>
        <v>103.40068342060206</v>
      </c>
      <c r="AC56" s="115">
        <f t="shared" si="28"/>
        <v>100.21386862367574</v>
      </c>
      <c r="AD56" s="115">
        <f t="shared" si="29"/>
        <v>106.24848183723327</v>
      </c>
      <c r="AE56" s="115">
        <f t="shared" si="30"/>
        <v>105.21819941034541</v>
      </c>
      <c r="AF56" s="115">
        <f t="shared" si="31"/>
        <v>102.27766002078977</v>
      </c>
      <c r="AG56" s="115">
        <f t="shared" si="32"/>
        <v>108.83058581049589</v>
      </c>
      <c r="AH56" s="115">
        <f t="shared" si="33"/>
        <v>115.03443953092298</v>
      </c>
      <c r="AI56" s="115">
        <f t="shared" si="34"/>
        <v>99.64396360323731</v>
      </c>
      <c r="AJ56" s="115">
        <f t="shared" si="35"/>
        <v>103.65871401644151</v>
      </c>
      <c r="AK56" s="115">
        <f t="shared" si="36"/>
        <v>121.67150989940396</v>
      </c>
      <c r="AL56" s="115">
        <f t="shared" si="37"/>
        <v>131.08729494244685</v>
      </c>
      <c r="AM56" s="115">
        <f t="shared" si="38"/>
        <v>107.33818466019278</v>
      </c>
      <c r="AN56" s="115">
        <f t="shared" si="39"/>
        <v>110.30275273906796</v>
      </c>
      <c r="AO56" s="115">
        <f t="shared" si="40"/>
        <v>86.453059954210204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25704.005192510813</v>
      </c>
      <c r="D57" s="11">
        <v>16163.521129515619</v>
      </c>
      <c r="E57" s="11">
        <v>15138.771752331953</v>
      </c>
      <c r="F57" s="11">
        <v>28485.902405268804</v>
      </c>
      <c r="G57" s="11">
        <v>8145.0640087040911</v>
      </c>
      <c r="H57" s="11">
        <v>17100.642169707884</v>
      </c>
      <c r="I57" s="11">
        <v>43518.643697818086</v>
      </c>
      <c r="J57" s="11">
        <v>7100.9989663600663</v>
      </c>
      <c r="K57" s="11">
        <v>10649.058346130485</v>
      </c>
      <c r="L57" s="11">
        <v>21941.671261569183</v>
      </c>
      <c r="M57" s="11">
        <v>16818.888378430951</v>
      </c>
      <c r="N57" s="11">
        <v>36328.402119277038</v>
      </c>
      <c r="O57" s="13">
        <v>5813.5298236367989</v>
      </c>
      <c r="P57" s="14">
        <v>166737.62202503422</v>
      </c>
      <c r="Q57" s="15">
        <v>923.41479167906607</v>
      </c>
      <c r="R57" s="15">
        <v>36702.075736266386</v>
      </c>
      <c r="S57" s="15">
        <v>40163.729080698868</v>
      </c>
      <c r="T57" s="15">
        <v>51188.338031766696</v>
      </c>
      <c r="U57" s="15">
        <v>59571.153583202838</v>
      </c>
      <c r="V57" s="16">
        <f t="shared" si="0"/>
        <v>-0.5579338529278175</v>
      </c>
      <c r="W57" s="115">
        <f t="shared" si="22"/>
        <v>101.35177444172939</v>
      </c>
      <c r="X57" s="115">
        <f t="shared" si="23"/>
        <v>108.87872838132412</v>
      </c>
      <c r="Y57" s="115">
        <f t="shared" si="24"/>
        <v>106.39957249673864</v>
      </c>
      <c r="Z57" s="115">
        <f t="shared" si="25"/>
        <v>105.01514910618977</v>
      </c>
      <c r="AA57" s="115">
        <f t="shared" si="26"/>
        <v>105.86392178319288</v>
      </c>
      <c r="AB57" s="115">
        <f t="shared" si="27"/>
        <v>108.12452370405543</v>
      </c>
      <c r="AC57" s="115">
        <f t="shared" si="28"/>
        <v>104.75113945065544</v>
      </c>
      <c r="AD57" s="115">
        <f t="shared" si="29"/>
        <v>102.45963115850812</v>
      </c>
      <c r="AE57" s="115">
        <f t="shared" si="30"/>
        <v>99.570219120797304</v>
      </c>
      <c r="AF57" s="115">
        <f t="shared" si="31"/>
        <v>102.03572297952761</v>
      </c>
      <c r="AG57" s="115">
        <f t="shared" si="32"/>
        <v>102.8398659828661</v>
      </c>
      <c r="AH57" s="115">
        <f t="shared" si="33"/>
        <v>101.12363736026299</v>
      </c>
      <c r="AI57" s="115">
        <f t="shared" si="34"/>
        <v>104.74807711903249</v>
      </c>
      <c r="AJ57" s="115">
        <f t="shared" si="35"/>
        <v>102.10653736435084</v>
      </c>
      <c r="AK57" s="115">
        <f t="shared" si="36"/>
        <v>96.851956473982867</v>
      </c>
      <c r="AL57" s="115">
        <f t="shared" si="37"/>
        <v>102.90082578317543</v>
      </c>
      <c r="AM57" s="115">
        <f t="shared" si="38"/>
        <v>106.56992910550593</v>
      </c>
      <c r="AN57" s="115">
        <f t="shared" si="39"/>
        <v>102.89804787940429</v>
      </c>
      <c r="AO57" s="115">
        <f t="shared" si="40"/>
        <v>120.69023586252538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20992.506366544723</v>
      </c>
      <c r="D58" s="11">
        <v>15680.662455537251</v>
      </c>
      <c r="E58" s="11">
        <v>15345.824758965877</v>
      </c>
      <c r="F58" s="11">
        <v>29303.039528534708</v>
      </c>
      <c r="G58" s="11">
        <v>8989.1288771805157</v>
      </c>
      <c r="H58" s="11">
        <v>16898.125740106087</v>
      </c>
      <c r="I58" s="11">
        <v>47188.432631252625</v>
      </c>
      <c r="J58" s="11">
        <v>7793.5194511718209</v>
      </c>
      <c r="K58" s="11">
        <v>11118.304441605183</v>
      </c>
      <c r="L58" s="11">
        <v>22354.385097152845</v>
      </c>
      <c r="M58" s="11">
        <v>19396.233877615254</v>
      </c>
      <c r="N58" s="11">
        <v>43734.309084680732</v>
      </c>
      <c r="O58" s="13">
        <v>6232.6174721681227</v>
      </c>
      <c r="P58" s="14">
        <v>181461.70555824944</v>
      </c>
      <c r="Q58" s="15">
        <v>1175.5468426284242</v>
      </c>
      <c r="R58" s="15">
        <v>52753.587078780693</v>
      </c>
      <c r="S58" s="15">
        <v>44093.441214526465</v>
      </c>
      <c r="T58" s="15">
        <v>57795.901922767269</v>
      </c>
      <c r="U58" s="15">
        <v>43344.043845834181</v>
      </c>
      <c r="V58" s="16">
        <f t="shared" si="0"/>
        <v>-5.3328347361675696</v>
      </c>
      <c r="W58" s="115">
        <f t="shared" si="22"/>
        <v>100.81670176337582</v>
      </c>
      <c r="X58" s="115">
        <f t="shared" si="23"/>
        <v>97.012664071712464</v>
      </c>
      <c r="Y58" s="115">
        <f t="shared" si="24"/>
        <v>101.36770016763104</v>
      </c>
      <c r="Z58" s="115">
        <f t="shared" si="25"/>
        <v>102.8685667444917</v>
      </c>
      <c r="AA58" s="115">
        <f t="shared" si="26"/>
        <v>110.36290037223068</v>
      </c>
      <c r="AB58" s="115">
        <f t="shared" si="27"/>
        <v>98.815737867665959</v>
      </c>
      <c r="AC58" s="115">
        <f t="shared" si="28"/>
        <v>108.4326822290616</v>
      </c>
      <c r="AD58" s="115">
        <f t="shared" si="29"/>
        <v>109.75243748228198</v>
      </c>
      <c r="AE58" s="115">
        <f t="shared" si="30"/>
        <v>104.40645623512061</v>
      </c>
      <c r="AF58" s="115">
        <f t="shared" si="31"/>
        <v>101.88095897830047</v>
      </c>
      <c r="AG58" s="115">
        <f t="shared" si="32"/>
        <v>115.32411323027489</v>
      </c>
      <c r="AH58" s="115">
        <f t="shared" si="33"/>
        <v>120.38599699785276</v>
      </c>
      <c r="AI58" s="115">
        <f t="shared" si="34"/>
        <v>107.20883286480077</v>
      </c>
      <c r="AJ58" s="115">
        <f t="shared" si="35"/>
        <v>108.83069061102751</v>
      </c>
      <c r="AK58" s="115">
        <f t="shared" si="36"/>
        <v>127.30431147749981</v>
      </c>
      <c r="AL58" s="115">
        <f t="shared" si="37"/>
        <v>143.73461451569437</v>
      </c>
      <c r="AM58" s="115">
        <f t="shared" si="38"/>
        <v>109.78423125485143</v>
      </c>
      <c r="AN58" s="115">
        <f t="shared" si="39"/>
        <v>112.90833839320985</v>
      </c>
      <c r="AO58" s="115">
        <f t="shared" si="40"/>
        <v>72.760121701010362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26893.713131641605</v>
      </c>
      <c r="D59" s="11">
        <v>15434.414820542181</v>
      </c>
      <c r="E59" s="11">
        <v>13350.615837103869</v>
      </c>
      <c r="F59" s="11">
        <v>26642.925803199225</v>
      </c>
      <c r="G59" s="11">
        <v>8795.4862720932724</v>
      </c>
      <c r="H59" s="11">
        <v>15956.334497251351</v>
      </c>
      <c r="I59" s="11">
        <v>44087.926173915825</v>
      </c>
      <c r="J59" s="11">
        <v>6821.1067680529723</v>
      </c>
      <c r="K59" s="11">
        <v>11278.973599641255</v>
      </c>
      <c r="L59" s="11">
        <v>22607.882170777681</v>
      </c>
      <c r="M59" s="11">
        <v>16120.692505582831</v>
      </c>
      <c r="N59" s="11">
        <v>33621.133796279246</v>
      </c>
      <c r="O59" s="13">
        <v>6415.1689347419042</v>
      </c>
      <c r="P59" s="23">
        <v>168531.44288940061</v>
      </c>
      <c r="Q59" s="15">
        <v>868.32997829261569</v>
      </c>
      <c r="R59" s="15">
        <v>29786.90092515168</v>
      </c>
      <c r="S59" s="15">
        <v>38671.537698210872</v>
      </c>
      <c r="T59" s="15">
        <v>52795.261232261648</v>
      </c>
      <c r="U59" s="15">
        <v>62930.967666669458</v>
      </c>
      <c r="V59" s="16">
        <f t="shared" si="0"/>
        <v>32.456385359590058</v>
      </c>
      <c r="W59" s="115">
        <f t="shared" si="22"/>
        <v>101.28111015721788</v>
      </c>
      <c r="X59" s="115">
        <f t="shared" ref="X59:AG62" si="41">D59/D58*100</f>
        <v>98.429609490713105</v>
      </c>
      <c r="Y59" s="115">
        <f t="shared" si="41"/>
        <v>86.998359793622058</v>
      </c>
      <c r="Z59" s="115">
        <f t="shared" si="41"/>
        <v>90.922055294826606</v>
      </c>
      <c r="AA59" s="115">
        <f t="shared" si="41"/>
        <v>97.845813451636928</v>
      </c>
      <c r="AB59" s="115">
        <f t="shared" si="41"/>
        <v>94.426652651663716</v>
      </c>
      <c r="AC59" s="115">
        <f t="shared" si="41"/>
        <v>93.429520150488415</v>
      </c>
      <c r="AD59" s="115">
        <f t="shared" si="41"/>
        <v>87.522804180945002</v>
      </c>
      <c r="AE59" s="115">
        <f t="shared" si="41"/>
        <v>101.44508687345204</v>
      </c>
      <c r="AF59" s="115">
        <f t="shared" si="41"/>
        <v>101.13399260379174</v>
      </c>
      <c r="AG59" s="115">
        <f t="shared" si="41"/>
        <v>83.112487750456282</v>
      </c>
      <c r="AH59" s="115">
        <f t="shared" ref="AH59:AQ62" si="42">N59/N58*100</f>
        <v>76.875877314490523</v>
      </c>
      <c r="AI59" s="115">
        <f t="shared" si="42"/>
        <v>102.92896946409704</v>
      </c>
      <c r="AJ59" s="115">
        <f t="shared" si="42"/>
        <v>92.874384912745029</v>
      </c>
      <c r="AK59" s="115">
        <f t="shared" si="42"/>
        <v>73.866046575490145</v>
      </c>
      <c r="AL59" s="115">
        <f t="shared" si="42"/>
        <v>56.464218974661904</v>
      </c>
      <c r="AM59" s="115">
        <f t="shared" si="42"/>
        <v>87.703605418464463</v>
      </c>
      <c r="AN59" s="115">
        <f t="shared" si="42"/>
        <v>91.34775905532544</v>
      </c>
      <c r="AO59" s="115">
        <f t="shared" si="42"/>
        <v>145.18942415825785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21141.290531346374</v>
      </c>
      <c r="D60" s="11">
        <v>16165.662288581638</v>
      </c>
      <c r="E60" s="11">
        <v>14670.08645379012</v>
      </c>
      <c r="F60" s="11">
        <v>28067.593073204534</v>
      </c>
      <c r="G60" s="11">
        <v>8458.7105463498938</v>
      </c>
      <c r="H60" s="11">
        <v>16149.763084669365</v>
      </c>
      <c r="I60" s="11">
        <v>44705.789114320578</v>
      </c>
      <c r="J60" s="11">
        <v>7268.8684766258639</v>
      </c>
      <c r="K60" s="11">
        <v>11671.676310174589</v>
      </c>
      <c r="L60" s="11">
        <v>23041.917622849611</v>
      </c>
      <c r="M60" s="11">
        <v>17634.238862304384</v>
      </c>
      <c r="N60" s="11">
        <v>39212.352309940929</v>
      </c>
      <c r="O60" s="13">
        <v>6574.9092684676034</v>
      </c>
      <c r="P60" s="23">
        <v>176674.4175595647</v>
      </c>
      <c r="Q60" s="15">
        <v>1030.7436239881279</v>
      </c>
      <c r="R60" s="15">
        <v>39775.611733842998</v>
      </c>
      <c r="S60" s="15">
        <v>42420.684620819819</v>
      </c>
      <c r="T60" s="15">
        <v>57433.092116010877</v>
      </c>
      <c r="U60" s="15">
        <v>52305.365668516912</v>
      </c>
      <c r="V60" s="16">
        <f t="shared" si="0"/>
        <v>-10.873148096165096</v>
      </c>
      <c r="W60" s="115">
        <f t="shared" si="22"/>
        <v>100.78610530378837</v>
      </c>
      <c r="X60" s="115">
        <f t="shared" si="41"/>
        <v>104.7377725462336</v>
      </c>
      <c r="Y60" s="115">
        <f t="shared" si="41"/>
        <v>109.88321911727243</v>
      </c>
      <c r="Z60" s="115">
        <f t="shared" si="41"/>
        <v>105.34726283640454</v>
      </c>
      <c r="AA60" s="115">
        <f t="shared" si="41"/>
        <v>96.171039152071486</v>
      </c>
      <c r="AB60" s="115">
        <f t="shared" si="41"/>
        <v>101.21223697993629</v>
      </c>
      <c r="AC60" s="115">
        <f t="shared" si="41"/>
        <v>101.40143344000224</v>
      </c>
      <c r="AD60" s="115">
        <f t="shared" si="41"/>
        <v>106.56435566541793</v>
      </c>
      <c r="AE60" s="115">
        <f t="shared" si="41"/>
        <v>103.48172382055958</v>
      </c>
      <c r="AF60" s="115">
        <f t="shared" si="41"/>
        <v>101.91984126948854</v>
      </c>
      <c r="AG60" s="115">
        <f t="shared" si="41"/>
        <v>109.38884205003842</v>
      </c>
      <c r="AH60" s="115">
        <f t="shared" si="42"/>
        <v>116.63007127463514</v>
      </c>
      <c r="AI60" s="115">
        <f t="shared" si="42"/>
        <v>102.49004095372472</v>
      </c>
      <c r="AJ60" s="115">
        <f t="shared" si="42"/>
        <v>104.83172429462195</v>
      </c>
      <c r="AK60" s="115">
        <f t="shared" si="42"/>
        <v>118.70413895128482</v>
      </c>
      <c r="AL60" s="115">
        <f t="shared" si="42"/>
        <v>133.53390416072784</v>
      </c>
      <c r="AM60" s="115">
        <f t="shared" si="42"/>
        <v>109.69484831936849</v>
      </c>
      <c r="AN60" s="115">
        <f t="shared" si="42"/>
        <v>108.78455902196613</v>
      </c>
      <c r="AO60" s="115">
        <f t="shared" si="42"/>
        <v>83.115463829455379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27883.178754895751</v>
      </c>
      <c r="D61" s="11">
        <v>18506.458823920184</v>
      </c>
      <c r="E61" s="11">
        <v>14498.307039314695</v>
      </c>
      <c r="F61" s="11">
        <v>30195.091210823062</v>
      </c>
      <c r="G61" s="11">
        <v>8913.7167284548377</v>
      </c>
      <c r="H61" s="11">
        <v>16279.757686519795</v>
      </c>
      <c r="I61" s="11">
        <v>47786.039751082906</v>
      </c>
      <c r="J61" s="11">
        <v>7229.0085525713903</v>
      </c>
      <c r="K61" s="11">
        <v>12018.960029128095</v>
      </c>
      <c r="L61" s="11">
        <v>23263.014251978129</v>
      </c>
      <c r="M61" s="11">
        <v>18072.681869054184</v>
      </c>
      <c r="N61" s="11">
        <v>39636.04705799948</v>
      </c>
      <c r="O61" s="13">
        <v>6808.6757135243388</v>
      </c>
      <c r="P61" s="23">
        <v>181333.41546149182</v>
      </c>
      <c r="Q61" s="15">
        <v>1006.6716434858395</v>
      </c>
      <c r="R61" s="15">
        <v>40577.201537997098</v>
      </c>
      <c r="S61" s="15">
        <v>41905.32326529031</v>
      </c>
      <c r="T61" s="15">
        <v>59796.942411812284</v>
      </c>
      <c r="U61" s="15">
        <v>66078.189526755654</v>
      </c>
      <c r="V61" s="16">
        <f t="shared" si="0"/>
        <v>-12.921553941530874</v>
      </c>
      <c r="W61" s="115">
        <f t="shared" si="22"/>
        <v>101.31889672078216</v>
      </c>
      <c r="X61" s="115">
        <f t="shared" si="41"/>
        <v>114.48005342157823</v>
      </c>
      <c r="Y61" s="115">
        <f t="shared" si="41"/>
        <v>98.829049746799242</v>
      </c>
      <c r="Z61" s="115">
        <f t="shared" si="41"/>
        <v>107.57990944242952</v>
      </c>
      <c r="AA61" s="115">
        <f t="shared" si="41"/>
        <v>105.37914354217131</v>
      </c>
      <c r="AB61" s="115">
        <f t="shared" si="41"/>
        <v>100.80493194339076</v>
      </c>
      <c r="AC61" s="115">
        <f t="shared" si="41"/>
        <v>106.89004868896417</v>
      </c>
      <c r="AD61" s="115">
        <f t="shared" si="41"/>
        <v>99.451635090349356</v>
      </c>
      <c r="AE61" s="115">
        <f t="shared" si="41"/>
        <v>102.97543994302487</v>
      </c>
      <c r="AF61" s="115">
        <f t="shared" si="41"/>
        <v>100.95954092340504</v>
      </c>
      <c r="AG61" s="115">
        <f t="shared" si="41"/>
        <v>102.48631659224618</v>
      </c>
      <c r="AH61" s="115">
        <f t="shared" si="42"/>
        <v>101.08051346858662</v>
      </c>
      <c r="AI61" s="115">
        <f t="shared" si="42"/>
        <v>103.5554322578693</v>
      </c>
      <c r="AJ61" s="115">
        <f t="shared" si="42"/>
        <v>102.63705292836546</v>
      </c>
      <c r="AK61" s="115">
        <f t="shared" si="42"/>
        <v>97.664600591061657</v>
      </c>
      <c r="AL61" s="115">
        <f t="shared" si="42"/>
        <v>102.01527963797994</v>
      </c>
      <c r="AM61" s="115">
        <f t="shared" si="42"/>
        <v>98.785117778894659</v>
      </c>
      <c r="AN61" s="115">
        <f t="shared" si="42"/>
        <v>104.11583323953131</v>
      </c>
      <c r="AO61" s="115">
        <f t="shared" si="42"/>
        <v>126.33156977722599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24357.817582116259</v>
      </c>
      <c r="D62" s="11">
        <v>17851.46406695585</v>
      </c>
      <c r="E62" s="11">
        <v>15797.990669791778</v>
      </c>
      <c r="F62" s="11">
        <v>30927.389912773484</v>
      </c>
      <c r="G62" s="11">
        <v>9956.0864531018233</v>
      </c>
      <c r="H62" s="11">
        <v>16891.144731558787</v>
      </c>
      <c r="I62" s="11">
        <v>51686.244960680975</v>
      </c>
      <c r="J62" s="11">
        <v>8062.0162027497481</v>
      </c>
      <c r="K62" s="11">
        <v>12014.39006105614</v>
      </c>
      <c r="L62" s="11">
        <v>23475.185954394619</v>
      </c>
      <c r="M62" s="11">
        <v>20629.386763058574</v>
      </c>
      <c r="N62" s="11">
        <v>47290.466835780389</v>
      </c>
      <c r="O62" s="13">
        <v>7248.2460832661873</v>
      </c>
      <c r="P62" s="23">
        <v>197252.72408954278</v>
      </c>
      <c r="Q62" s="15">
        <v>1236.2547542334264</v>
      </c>
      <c r="R62" s="15">
        <v>57067.285803008112</v>
      </c>
      <c r="S62" s="15">
        <v>45214.454415679014</v>
      </c>
      <c r="T62" s="15">
        <v>59908.704239915183</v>
      </c>
      <c r="U62" s="15">
        <v>45334.477138059105</v>
      </c>
      <c r="V62" s="16">
        <f t="shared" si="0"/>
        <v>-8.6616833226871677</v>
      </c>
      <c r="W62" s="115">
        <f t="shared" si="22"/>
        <v>100.87356674058691</v>
      </c>
      <c r="X62" s="115">
        <f t="shared" si="41"/>
        <v>96.460723452302318</v>
      </c>
      <c r="Y62" s="115">
        <f t="shared" si="41"/>
        <v>108.96438202717576</v>
      </c>
      <c r="Z62" s="115">
        <f t="shared" si="41"/>
        <v>102.42522434139207</v>
      </c>
      <c r="AA62" s="115">
        <f t="shared" si="41"/>
        <v>111.69399652694231</v>
      </c>
      <c r="AB62" s="115">
        <f t="shared" si="41"/>
        <v>103.75550457698299</v>
      </c>
      <c r="AC62" s="115">
        <f t="shared" si="41"/>
        <v>108.1618088251594</v>
      </c>
      <c r="AD62" s="115">
        <f t="shared" si="41"/>
        <v>111.52312442460803</v>
      </c>
      <c r="AE62" s="115">
        <f t="shared" si="41"/>
        <v>99.961977009151539</v>
      </c>
      <c r="AF62" s="115">
        <f t="shared" si="41"/>
        <v>100.91205593616677</v>
      </c>
      <c r="AG62" s="115">
        <f t="shared" si="41"/>
        <v>114.14679300243884</v>
      </c>
      <c r="AH62" s="115">
        <f t="shared" si="42"/>
        <v>119.31176377548493</v>
      </c>
      <c r="AI62" s="115">
        <f t="shared" si="42"/>
        <v>106.45603327631999</v>
      </c>
      <c r="AJ62" s="115">
        <f t="shared" si="42"/>
        <v>108.7790265172784</v>
      </c>
      <c r="AK62" s="115">
        <f t="shared" si="42"/>
        <v>122.80615652911419</v>
      </c>
      <c r="AL62" s="115">
        <f t="shared" si="42"/>
        <v>140.63879134091948</v>
      </c>
      <c r="AM62" s="115">
        <f t="shared" si="42"/>
        <v>107.8966844604433</v>
      </c>
      <c r="AN62" s="115">
        <f t="shared" si="42"/>
        <v>100.18690224549142</v>
      </c>
      <c r="AO62" s="115">
        <f t="shared" si="42"/>
        <v>68.607323328225817</v>
      </c>
    </row>
    <row r="63" spans="1:41" x14ac:dyDescent="0.25">
      <c r="V63" s="17" cm="1">
        <f t="array" ref="V63">SUM(ABS(V3:V62))</f>
        <v>365.86864163107384</v>
      </c>
    </row>
    <row r="70" spans="1:43" x14ac:dyDescent="0.25">
      <c r="B70" t="s">
        <v>39</v>
      </c>
      <c r="C70" s="116">
        <v>1</v>
      </c>
      <c r="D70" s="117">
        <v>2</v>
      </c>
      <c r="E70" s="116">
        <v>3</v>
      </c>
      <c r="F70" s="117">
        <v>4</v>
      </c>
      <c r="G70" s="116">
        <v>5</v>
      </c>
      <c r="H70" s="117">
        <v>6</v>
      </c>
      <c r="I70" s="116">
        <v>7</v>
      </c>
      <c r="J70" s="117">
        <v>8</v>
      </c>
      <c r="K70" s="116">
        <v>9</v>
      </c>
      <c r="L70" s="117">
        <v>10</v>
      </c>
      <c r="M70" s="116">
        <v>11</v>
      </c>
      <c r="N70" s="117">
        <v>12</v>
      </c>
      <c r="O70" s="116">
        <v>13</v>
      </c>
      <c r="P70" s="117">
        <v>14</v>
      </c>
      <c r="Q70" s="116">
        <v>15</v>
      </c>
      <c r="R70" s="117">
        <v>16</v>
      </c>
      <c r="S70" s="116">
        <v>17</v>
      </c>
      <c r="T70" s="117">
        <v>18</v>
      </c>
      <c r="U70" s="116">
        <v>19</v>
      </c>
      <c r="X70" t="s">
        <v>39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</row>
    <row r="71" spans="1:43" x14ac:dyDescent="0.25">
      <c r="A71" t="s">
        <v>53</v>
      </c>
      <c r="B71" s="124" t="s">
        <v>40</v>
      </c>
      <c r="C71" s="108">
        <f>CORREL(y!C3:C62,P!C4:C63)</f>
        <v>0.85849171708823113</v>
      </c>
      <c r="D71" s="108">
        <f>CORREL(y!D3:D62,P!D4:D63)</f>
        <v>0.92336388458438212</v>
      </c>
      <c r="E71" s="108">
        <f>CORREL(y!E3:E62,P!E4:E63)</f>
        <v>0.7804671012219806</v>
      </c>
      <c r="F71" s="108">
        <f>CORREL(y!F3:F62,P!F4:F63)</f>
        <v>0.94370431574693991</v>
      </c>
      <c r="G71" s="108">
        <f>CORREL(y!G3:G62,P!G4:G63)</f>
        <v>0.8869615130857289</v>
      </c>
      <c r="H71" s="108">
        <f>CORREL(y!H3:H62,P!H4:H63)</f>
        <v>0.97956561798563091</v>
      </c>
      <c r="I71" s="108">
        <f>CORREL(y!I3:I62,P!I4:I63)</f>
        <v>0.94802280847038745</v>
      </c>
      <c r="J71" s="108">
        <f>CORREL(y!J3:J62,P!J4:J63)</f>
        <v>0.96823669240492316</v>
      </c>
      <c r="K71" s="108">
        <f>CORREL(y!K3:K62,P!K4:K63)</f>
        <v>0.99143993798924157</v>
      </c>
      <c r="L71" s="108">
        <f>CORREL(y!L3:L62,P!L4:L63)</f>
        <v>0.97126782604838391</v>
      </c>
      <c r="M71" s="108">
        <f>CORREL(y!M3:M62,P!M4:M63)</f>
        <v>0.94584396937414605</v>
      </c>
      <c r="N71" s="108">
        <f>CORREL(y!N3:N62,P!N4:N63)</f>
        <v>0.96393985777979907</v>
      </c>
      <c r="O71" s="108">
        <f>CORREL(y!O3:O62,P!O4:O63)</f>
        <v>0.97112215352410447</v>
      </c>
      <c r="P71" s="108">
        <f>CORREL(y!P3:P62,P!P4:P63)</f>
        <v>0.99999999999999989</v>
      </c>
      <c r="Q71" s="108">
        <f>CORREL(y!Q3:Q62,P!Q4:Q63)</f>
        <v>0.98737673654657132</v>
      </c>
      <c r="R71" s="108">
        <f>CORREL(y!R3:R62,P!R4:R63)</f>
        <v>0.95066293651791223</v>
      </c>
      <c r="S71" s="108">
        <f>CORREL(y!S3:S62,P!S4:S63)</f>
        <v>1</v>
      </c>
      <c r="T71" s="108">
        <f>CORREL(y!T3:T62,P!T4:T63)</f>
        <v>1</v>
      </c>
      <c r="U71" s="108">
        <f>CORREL(y!U3:U62,P!U4:U63)</f>
        <v>0.88374102566707458</v>
      </c>
      <c r="X71" t="s">
        <v>40</v>
      </c>
      <c r="Y71" s="115">
        <v>0.82142555161134756</v>
      </c>
      <c r="Z71" s="115">
        <v>0.94312730661345567</v>
      </c>
      <c r="AA71" s="115">
        <v>0.83138269274223908</v>
      </c>
      <c r="AB71" s="115">
        <v>0.94521633219998458</v>
      </c>
      <c r="AC71" s="115">
        <v>0.93944045630297446</v>
      </c>
      <c r="AD71" s="115">
        <v>0.98204880848960441</v>
      </c>
      <c r="AE71" s="115">
        <v>0.95655202361250624</v>
      </c>
      <c r="AF71" s="115">
        <v>0.96475032620821777</v>
      </c>
      <c r="AG71" s="115">
        <v>0.99202939566765014</v>
      </c>
      <c r="AH71" s="115">
        <v>0.99842891418958246</v>
      </c>
      <c r="AI71" s="115">
        <v>0.94818283558097616</v>
      </c>
      <c r="AJ71" s="115">
        <v>0.96988817764762048</v>
      </c>
      <c r="AK71" s="115">
        <v>0.99324693200478165</v>
      </c>
      <c r="AL71" s="115">
        <v>1</v>
      </c>
      <c r="AM71" s="115">
        <v>0.98831499060566741</v>
      </c>
      <c r="AN71" s="115">
        <v>0.99898161545738096</v>
      </c>
      <c r="AO71" s="115">
        <v>1.0000000000000002</v>
      </c>
      <c r="AP71" s="115">
        <v>1.0000000000000002</v>
      </c>
      <c r="AQ71" s="115">
        <v>0.85541343072841525</v>
      </c>
    </row>
    <row r="72" spans="1:43" x14ac:dyDescent="0.25">
      <c r="B72" s="124" t="s">
        <v>55</v>
      </c>
      <c r="C72" s="108">
        <f>CORREL(DEN!C3:C62,P!C4:C63)</f>
        <v>0.94681051687843931</v>
      </c>
      <c r="D72" s="108">
        <f>CORREL(DEN!D3:D62,P!D4:D63)</f>
        <v>0.92374644648200932</v>
      </c>
      <c r="E72" s="108">
        <f>CORREL(DEN!E3:E62,P!E4:E63)</f>
        <v>0.83013880243495708</v>
      </c>
      <c r="F72" s="108">
        <f>CORREL(DEN!F3:F62,P!F4:F63)</f>
        <v>0.93211044821330691</v>
      </c>
      <c r="G72" s="108">
        <f>CORREL(DEN!G3:G62,P!G4:G63)</f>
        <v>0.94295707917242277</v>
      </c>
      <c r="H72" s="108">
        <f>CORREL(DEN!H3:H62,P!H4:H63)</f>
        <v>0.97809515227148613</v>
      </c>
      <c r="I72" s="108">
        <f>CORREL(DEN!I3:I62,P!I4:I63)</f>
        <v>0.95771528156307573</v>
      </c>
      <c r="J72" s="108">
        <f>CORREL(DEN!J3:J62,P!J4:J63)</f>
        <v>0.95531876161034579</v>
      </c>
      <c r="K72" s="108">
        <f>CORREL(DEN!K3:K62,P!K4:K63)</f>
        <v>0.98435788200040986</v>
      </c>
      <c r="L72" s="108">
        <f>CORREL(DEN!L3:L62,P!L4:L63)</f>
        <v>0.99141805109558467</v>
      </c>
      <c r="M72" s="108">
        <f>CORREL(DEN!M3:M62,P!M4:M63)</f>
        <v>0.93915499823276183</v>
      </c>
      <c r="N72" s="108">
        <f>CORREL(DEN!N3:N62,P!N4:N63)</f>
        <v>0.96512671269842631</v>
      </c>
      <c r="O72" s="108">
        <f>CORREL(DEN!O3:O62,P!O4:O63)</f>
        <v>0.9867629471131133</v>
      </c>
      <c r="P72" s="108">
        <f>CORREL(DEN!P3:P62,P!P4:P63)</f>
        <v>0.99999999841439824</v>
      </c>
      <c r="Q72" s="108">
        <f>CORREL(DEN!Q3:Q62,P!Q4:Q63)</f>
        <v>0.96877632531270697</v>
      </c>
      <c r="R72" s="108">
        <f>CORREL(DEN!R3:R62,P!R4:R63)</f>
        <v>0.99825084536403963</v>
      </c>
      <c r="S72" s="108">
        <f>CORREL(DEN!S3:S62,P!S4:S63)</f>
        <v>0.99999999920158578</v>
      </c>
      <c r="T72" s="108">
        <f>CORREL(DEN!T3:T62,P!T4:T63)</f>
        <v>0.9999999997178155</v>
      </c>
      <c r="U72" s="108">
        <f>CORREL(DEN!U3:U62,P!U4:U63)</f>
        <v>0.98018697068072691</v>
      </c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43" x14ac:dyDescent="0.25">
      <c r="B73" t="s">
        <v>38</v>
      </c>
      <c r="C73" s="108">
        <f>CORREL(CL!C3:C62,P!C4:C63)</f>
        <v>0.92069123754201843</v>
      </c>
      <c r="D73" s="108">
        <f>CORREL(CL!D3:D62,P!D4:D63)</f>
        <v>0.90982229943610571</v>
      </c>
      <c r="E73" s="108">
        <f>CORREL(CL!E3:E62,P!E4:E63)</f>
        <v>0.78876076452479771</v>
      </c>
      <c r="F73" s="108">
        <f>CORREL(CL!F3:F62,P!F4:F63)</f>
        <v>0.94650935106572676</v>
      </c>
      <c r="G73" s="108">
        <f>CORREL(CL!G3:G62,P!G4:G63)</f>
        <v>0.85893873437362556</v>
      </c>
      <c r="H73" s="108">
        <f>CORREL(CL!H3:H62,P!H4:H63)</f>
        <v>0.97885722386654095</v>
      </c>
      <c r="I73" s="108">
        <f>CORREL(CL!I3:I62,P!I4:I63)</f>
        <v>0.95045233890981251</v>
      </c>
      <c r="J73" s="108">
        <f>CORREL(CL!J3:J62,P!J4:J63)</f>
        <v>0.95750247267856614</v>
      </c>
      <c r="K73" s="108">
        <f>CORREL(CL!K3:K62,P!K4:K63)</f>
        <v>0.98788046724819212</v>
      </c>
      <c r="L73" s="108">
        <f>CORREL(CL!L3:L62,P!L4:L63)</f>
        <v>0.96915347647191108</v>
      </c>
      <c r="M73" s="108">
        <f>CORREL(CL!M3:M62,P!M4:M63)</f>
        <v>0.96491546494667513</v>
      </c>
      <c r="N73" s="108">
        <f>CORREL(CL!N3:N62,P!N4:N63)</f>
        <v>0.97394331804589296</v>
      </c>
      <c r="O73" s="108">
        <f>CORREL(CL!O3:O62,P!O4:O63)</f>
        <v>0.97960724735813798</v>
      </c>
      <c r="P73" s="108">
        <f>CORREL(CL!P3:P62,P!P4:P63)</f>
        <v>0.99999999844866261</v>
      </c>
      <c r="Q73" s="108">
        <f>CORREL(CL!Q3:Q62,P!Q4:Q63)</f>
        <v>0.99205500764116583</v>
      </c>
      <c r="R73" s="108">
        <f>CORREL(CL!R3:R62,P!R4:R63)</f>
        <v>0.94431151685682968</v>
      </c>
      <c r="S73" s="108">
        <f>CORREL(CL!S3:S62,P!S4:S63)</f>
        <v>0.99999999929695027</v>
      </c>
      <c r="T73" s="108">
        <f>CORREL(CL!T3:T62,P!T4:T63)</f>
        <v>0.99999999977867127</v>
      </c>
      <c r="U73" s="108">
        <f>CORREL(CL!U3:U62,P!U4:U63)</f>
        <v>0.97438094631512473</v>
      </c>
      <c r="X73" t="s">
        <v>38</v>
      </c>
      <c r="Y73" s="115">
        <v>0.97240970162420071</v>
      </c>
      <c r="Z73" s="115">
        <v>0.97513836291927469</v>
      </c>
      <c r="AA73" s="115">
        <v>0.83535029738285782</v>
      </c>
      <c r="AB73" s="115">
        <v>0.96604173337274646</v>
      </c>
      <c r="AC73" s="115">
        <v>0.95644016004716859</v>
      </c>
      <c r="AD73" s="115">
        <v>0.99433802690839945</v>
      </c>
      <c r="AE73" s="115">
        <v>0.97702457532344711</v>
      </c>
      <c r="AF73" s="115">
        <v>0.95870484720536919</v>
      </c>
      <c r="AG73" s="115">
        <v>0.9923588235486317</v>
      </c>
      <c r="AH73" s="115">
        <v>0.99851108775289199</v>
      </c>
      <c r="AI73" s="115">
        <v>0.98311314059035382</v>
      </c>
      <c r="AJ73" s="115">
        <v>0.99737931848983408</v>
      </c>
      <c r="AK73" s="115">
        <v>0.9970363590836</v>
      </c>
      <c r="AL73" s="115">
        <v>0.99999999841439824</v>
      </c>
      <c r="AM73" s="115">
        <v>0.99305990689781076</v>
      </c>
      <c r="AN73" s="115">
        <v>0.9992185356639447</v>
      </c>
      <c r="AO73" s="115">
        <v>0.99999999920158578</v>
      </c>
      <c r="AP73" s="115">
        <v>0.9999999997178155</v>
      </c>
      <c r="AQ73" s="115">
        <v>0.9954829279520726</v>
      </c>
    </row>
    <row r="74" spans="1:43" x14ac:dyDescent="0.25">
      <c r="B74" t="s">
        <v>41</v>
      </c>
      <c r="C74" s="108">
        <f>CORREL(FER!C3:C62,P!C4:C63)</f>
        <v>0.92367915551829682</v>
      </c>
      <c r="D74" s="108">
        <f>CORREL(FER!D3:D62,P!D4:D63)</f>
        <v>0.88688216063353631</v>
      </c>
      <c r="E74" s="108">
        <f>CORREL(FER!E3:E62,P!E4:E63)</f>
        <v>0.79068125355931329</v>
      </c>
      <c r="F74" s="108">
        <f>CORREL(FER!F3:F62,P!F4:F63)</f>
        <v>0.945376815909452</v>
      </c>
      <c r="G74" s="108">
        <f>CORREL(FER!G3:G62,P!G4:G63)</f>
        <v>0.84971813211224623</v>
      </c>
      <c r="H74" s="108">
        <f>CORREL(FER!H3:H62,P!H4:H63)</f>
        <v>0.98345298908583834</v>
      </c>
      <c r="I74" s="108">
        <f>CORREL(FER!I3:I62,P!I4:I63)</f>
        <v>0.9511625366195321</v>
      </c>
      <c r="J74" s="108">
        <f>CORREL(FER!J3:J62,P!J4:J63)</f>
        <v>0.95710557565983667</v>
      </c>
      <c r="K74" s="108">
        <f>CORREL(FER!K3:K62,P!K4:K63)</f>
        <v>0.98975906075580811</v>
      </c>
      <c r="L74" s="108">
        <f>CORREL(FER!L3:L62,P!L4:L63)</f>
        <v>0.96944368173661333</v>
      </c>
      <c r="M74" s="108">
        <f>CORREL(FER!M3:M62,P!M4:M63)</f>
        <v>0.96408381746396066</v>
      </c>
      <c r="N74" s="108">
        <f>CORREL(FER!N3:N62,P!N4:N63)</f>
        <v>0.9750699011516919</v>
      </c>
      <c r="O74" s="108">
        <f>CORREL(FER!O3:O62,P!O4:O63)</f>
        <v>0.97491035353798772</v>
      </c>
      <c r="P74" s="108">
        <f>CORREL(FER!P3:P62,P!P4:P63)</f>
        <v>0.99999999843248677</v>
      </c>
      <c r="Q74" s="108">
        <f>CORREL(FER!Q3:Q62,P!Q4:Q63)</f>
        <v>0.97915328883142161</v>
      </c>
      <c r="R74" s="108">
        <f>CORREL(FER!R3:R62,P!R4:R63)</f>
        <v>0.94666854916160503</v>
      </c>
      <c r="S74" s="108">
        <f>CORREL(FER!S3:S62,P!S4:S63)</f>
        <v>0.99999999929695027</v>
      </c>
      <c r="T74" s="108">
        <f>CORREL(FER!T3:T62,P!T4:T63)</f>
        <v>0.99999999977867127</v>
      </c>
      <c r="U74" s="108">
        <f>CORREL(FER!U3:U62,P!U4:U63)</f>
        <v>0.97366306111345946</v>
      </c>
      <c r="X74" t="s">
        <v>41</v>
      </c>
      <c r="Y74" s="115">
        <v>0.97173900313311012</v>
      </c>
      <c r="Z74" s="115">
        <v>0.93954677865980707</v>
      </c>
      <c r="AA74" s="115">
        <v>0.83152291800790412</v>
      </c>
      <c r="AB74" s="115">
        <v>0.96306182059505119</v>
      </c>
      <c r="AC74" s="115">
        <v>0.94425592660709201</v>
      </c>
      <c r="AD74" s="115">
        <v>0.9929746785939878</v>
      </c>
      <c r="AE74" s="115">
        <v>0.97615286248687683</v>
      </c>
      <c r="AF74" s="115">
        <v>0.95697225789940499</v>
      </c>
      <c r="AG74" s="115">
        <v>0.99231448175531334</v>
      </c>
      <c r="AH74" s="115">
        <v>0.99851092981509171</v>
      </c>
      <c r="AI74" s="115">
        <v>0.98123582468069825</v>
      </c>
      <c r="AJ74" s="115">
        <v>0.99738284866835947</v>
      </c>
      <c r="AK74" s="115">
        <v>0.99657150373222847</v>
      </c>
      <c r="AL74" s="115">
        <v>0.99999999831490982</v>
      </c>
      <c r="AM74" s="115">
        <v>0.97934961771760565</v>
      </c>
      <c r="AN74" s="115">
        <v>0.99871883326525923</v>
      </c>
      <c r="AO74" s="115">
        <v>0.99999999920158578</v>
      </c>
      <c r="AP74" s="115">
        <v>0.9999999997178155</v>
      </c>
      <c r="AQ74" s="115">
        <v>0.9948810877359815</v>
      </c>
    </row>
    <row r="75" spans="1:43" x14ac:dyDescent="0.25">
      <c r="B75" t="s">
        <v>42</v>
      </c>
      <c r="C75" s="108">
        <f>CORREL(LIT!C3:C62,P!C4:C63)</f>
        <v>0.92324685605095569</v>
      </c>
      <c r="D75" s="108">
        <f>CORREL(LIT!D3:D62,P!D4:D63)</f>
        <v>0.8800360125310418</v>
      </c>
      <c r="E75" s="108">
        <f>CORREL(LIT!E3:E62,P!E4:E63)</f>
        <v>0.81087333482252699</v>
      </c>
      <c r="F75" s="108">
        <f>CORREL(LIT!F3:F62,P!F4:F63)</f>
        <v>0.94315388080172136</v>
      </c>
      <c r="G75" s="108">
        <f>CORREL(LIT!G3:G62,P!G4:G63)</f>
        <v>0.88013074994058649</v>
      </c>
      <c r="H75" s="108">
        <f>CORREL(LIT!H3:H62,P!H4:H63)</f>
        <v>0.98347132289572414</v>
      </c>
      <c r="I75" s="108">
        <f>CORREL(LIT!I3:I62,P!I4:I63)</f>
        <v>0.94852064740472986</v>
      </c>
      <c r="J75" s="108">
        <f>CORREL(LIT!J3:J62,P!J4:J63)</f>
        <v>0.95182660993782431</v>
      </c>
      <c r="K75" s="108">
        <f>CORREL(LIT!K3:K62,P!K4:K63)</f>
        <v>0.98981187332663023</v>
      </c>
      <c r="L75" s="108">
        <f>CORREL(LIT!L3:L62,P!L4:L63)</f>
        <v>0.96992106475788809</v>
      </c>
      <c r="M75" s="108">
        <f>CORREL(LIT!M3:M62,P!M4:M63)</f>
        <v>0.95357836789949124</v>
      </c>
      <c r="N75" s="108">
        <f>CORREL(LIT!N3:N62,P!N4:N63)</f>
        <v>0.93690782174555687</v>
      </c>
      <c r="O75" s="108">
        <f>CORREL(LIT!O3:O62,P!O4:O63)</f>
        <v>0.93677717191852461</v>
      </c>
      <c r="P75" s="108">
        <f>CORREL(LIT!P3:P62,P!P4:P63)</f>
        <v>0.99999999844866261</v>
      </c>
      <c r="Q75" s="108">
        <f>CORREL(LIT!Q3:Q62,P!Q4:Q63)</f>
        <v>0.9871013101497218</v>
      </c>
      <c r="R75" s="108">
        <f>CORREL(LIT!R3:R62,P!R4:R63)</f>
        <v>0.9472077770704963</v>
      </c>
      <c r="S75" s="108">
        <f>CORREL(LIT!S3:S62,P!S4:S63)</f>
        <v>0.99999999929695027</v>
      </c>
      <c r="T75" s="108">
        <f>CORREL(LIT!T3:T62,P!T4:T63)</f>
        <v>0.99999999977867127</v>
      </c>
      <c r="U75" s="108">
        <f>CORREL(LIT!U3:U62,P!U4:U63)</f>
        <v>0.97408998027922045</v>
      </c>
      <c r="X75" t="s">
        <v>42</v>
      </c>
      <c r="Y75" s="115">
        <v>0.97129567930369209</v>
      </c>
      <c r="Z75" s="115">
        <v>0.9160416084803269</v>
      </c>
      <c r="AA75" s="115">
        <v>0.83439934100047408</v>
      </c>
      <c r="AB75" s="115">
        <v>0.95190137057091728</v>
      </c>
      <c r="AC75" s="115">
        <v>0.9353998177570465</v>
      </c>
      <c r="AD75" s="115">
        <v>0.99295800734643103</v>
      </c>
      <c r="AE75" s="115">
        <v>0.96568219328907867</v>
      </c>
      <c r="AF75" s="115">
        <v>0.94458663140498378</v>
      </c>
      <c r="AG75" s="115">
        <v>0.99225944315166104</v>
      </c>
      <c r="AH75" s="115">
        <v>0.99849263159292256</v>
      </c>
      <c r="AI75" s="115">
        <v>0.96250255880341973</v>
      </c>
      <c r="AJ75" s="115">
        <v>0.93614720811267293</v>
      </c>
      <c r="AK75" s="115">
        <v>0.98709589950009524</v>
      </c>
      <c r="AL75" s="115">
        <v>0.99999999841439824</v>
      </c>
      <c r="AM75" s="115">
        <v>0.98851656701508372</v>
      </c>
      <c r="AN75" s="115">
        <v>0.99903348297027683</v>
      </c>
      <c r="AO75" s="115">
        <v>0.99999999920158578</v>
      </c>
      <c r="AP75" s="115">
        <v>0.9999999997178155</v>
      </c>
      <c r="AQ75" s="115">
        <v>0.9943321399693773</v>
      </c>
    </row>
    <row r="76" spans="1:43" x14ac:dyDescent="0.25">
      <c r="B76" t="s">
        <v>43</v>
      </c>
      <c r="C76" s="108">
        <f>CORREL(PRO!C3:C62,P!C4:C63)</f>
        <v>0.9299710480589064</v>
      </c>
      <c r="D76" s="108">
        <f>CORREL(PRO!D3:D62,P!D4:D63)</f>
        <v>0.87167280913413181</v>
      </c>
      <c r="E76" s="108">
        <f>CORREL(PRO!E3:E62,P!E4:E63)</f>
        <v>0.79201531917808132</v>
      </c>
      <c r="F76" s="108">
        <f>CORREL(PRO!F3:F62,P!F4:F63)</f>
        <v>0.93499806886481662</v>
      </c>
      <c r="G76" s="108">
        <f>CORREL(PRO!G3:G62,P!G4:G63)</f>
        <v>0.86724361786582904</v>
      </c>
      <c r="H76" s="108">
        <f>CORREL(PRO!H3:H62,P!H4:H63)</f>
        <v>0.98326020543451753</v>
      </c>
      <c r="I76" s="108">
        <f>CORREL(PRO!I3:I62,P!I4:I63)</f>
        <v>0.94525661406381301</v>
      </c>
      <c r="J76" s="108">
        <f>CORREL(PRO!J3:J62,P!J4:J63)</f>
        <v>0.95076813488203171</v>
      </c>
      <c r="K76" s="108">
        <f>CORREL(PRO!K3:K62,P!K4:K63)</f>
        <v>0.99029203806228572</v>
      </c>
      <c r="L76" s="108">
        <f>CORREL(PRO!L3:L62,P!L4:L63)</f>
        <v>0.97197985954628274</v>
      </c>
      <c r="M76" s="108">
        <f>CORREL(PRO!M3:M62,P!M4:M63)</f>
        <v>0.94750056025624529</v>
      </c>
      <c r="N76" s="108">
        <f>CORREL(PRO!N3:N62,P!N4:N63)</f>
        <v>0.88354227284819653</v>
      </c>
      <c r="O76" s="108">
        <f>CORREL(PRO!O3:O62,P!O4:O63)</f>
        <v>0.95113013341249575</v>
      </c>
      <c r="P76" s="108">
        <f>CORREL(PRO!P3:P62,P!P4:P63)</f>
        <v>0.99999999843248677</v>
      </c>
      <c r="Q76" s="108">
        <f>CORREL(PRO!Q3:Q62,P!Q4:Q63)</f>
        <v>0.67730186488294741</v>
      </c>
      <c r="R76" s="108">
        <f>CORREL(PRO!R3:R62,P!R4:R63)</f>
        <v>0.95113988891830714</v>
      </c>
      <c r="S76" s="108">
        <f>CORREL(PRO!S3:S62,P!S4:S63)</f>
        <v>0.99999999929695027</v>
      </c>
      <c r="T76" s="108">
        <f>CORREL(PRO!T3:T62,P!T4:T63)</f>
        <v>0.99999999977867127</v>
      </c>
      <c r="U76" s="108">
        <f>CORREL(PRO!U3:U62,P!U4:U63)</f>
        <v>0.97266261662669029</v>
      </c>
      <c r="X76" t="s">
        <v>43</v>
      </c>
      <c r="Y76" s="115">
        <v>0.96969377897481901</v>
      </c>
      <c r="Z76" s="115">
        <v>0.88433328062509775</v>
      </c>
      <c r="AA76" s="115">
        <v>0.83548320713675106</v>
      </c>
      <c r="AB76" s="115">
        <v>0.94316438798978763</v>
      </c>
      <c r="AC76" s="115">
        <v>0.93385345606739811</v>
      </c>
      <c r="AD76" s="115">
        <v>0.98924732041022234</v>
      </c>
      <c r="AE76" s="115">
        <v>0.95520614770678314</v>
      </c>
      <c r="AF76" s="115">
        <v>0.94359688589620527</v>
      </c>
      <c r="AG76" s="115">
        <v>0.99240848398218628</v>
      </c>
      <c r="AH76" s="115">
        <v>0.9984663628369842</v>
      </c>
      <c r="AI76" s="115">
        <v>0.95295734666815013</v>
      </c>
      <c r="AJ76" s="115">
        <v>0.86313228232925199</v>
      </c>
      <c r="AK76" s="115">
        <v>0.98708502629478501</v>
      </c>
      <c r="AL76" s="115">
        <v>0.99999999831490982</v>
      </c>
      <c r="AM76" s="115">
        <v>0.62404167079857109</v>
      </c>
      <c r="AN76" s="115">
        <v>0.99465860969179454</v>
      </c>
      <c r="AO76" s="115">
        <v>0.99999999920158578</v>
      </c>
      <c r="AP76" s="115">
        <v>0.9999999997178155</v>
      </c>
      <c r="AQ76" s="115">
        <v>0.99120484107090556</v>
      </c>
    </row>
    <row r="77" spans="1:43" x14ac:dyDescent="0.25">
      <c r="B77" t="s">
        <v>44</v>
      </c>
      <c r="C77" s="108">
        <f>CORREL(SSC!C3:C62,P!C4:C63)</f>
        <v>0.91813395305507639</v>
      </c>
      <c r="D77" s="108">
        <f>CORREL(SSC!D3:D62,P!D4:D63)</f>
        <v>0.90626006611190046</v>
      </c>
      <c r="E77" s="108">
        <f>CORREL(SSC!E3:E62,P!E4:E63)</f>
        <v>0.76608792636807155</v>
      </c>
      <c r="F77" s="108">
        <f>CORREL(SSC!F3:F62,P!F4:F63)</f>
        <v>0.90405958441336332</v>
      </c>
      <c r="G77" s="108">
        <f>CORREL(SSC!G3:G62,P!G4:G63)</f>
        <v>0.89435790168565255</v>
      </c>
      <c r="H77" s="108">
        <f>CORREL(SSC!H3:H62,P!H4:H63)</f>
        <v>0.97096661200062584</v>
      </c>
      <c r="I77" s="108">
        <f>CORREL(SSC!I3:I62,P!I4:I63)</f>
        <v>0.93351505643135957</v>
      </c>
      <c r="J77" s="108">
        <f>CORREL(SSC!J3:J62,P!J4:J63)</f>
        <v>0.94439056037795177</v>
      </c>
      <c r="K77" s="108">
        <f>CORREL(SSC!K3:K62,P!K4:K63)</f>
        <v>0.98959578851532048</v>
      </c>
      <c r="L77" s="108">
        <f>CORREL(SSC!L3:L62,P!L4:L63)</f>
        <v>0.97624197741313956</v>
      </c>
      <c r="M77" s="108">
        <f>CORREL(SSC!M3:M62,P!M4:M63)</f>
        <v>0.90100492164571844</v>
      </c>
      <c r="N77" s="108">
        <f>CORREL(SSC!N3:N62,P!N4:N63)</f>
        <v>0.90514799377640265</v>
      </c>
      <c r="O77" s="108">
        <f>CORREL(SSC!O3:O62,P!O4:O63)</f>
        <v>0.96074033593696972</v>
      </c>
      <c r="P77" s="108">
        <f>CORREL(SSC!P3:P62,P!P4:P63)</f>
        <v>0.99999992688025685</v>
      </c>
      <c r="Q77" s="108">
        <f>CORREL(SSC!Q3:Q62,P!Q4:Q63)</f>
        <v>0.91922381405523146</v>
      </c>
      <c r="R77" s="108">
        <f>CORREL(SSC!R3:R62,P!R4:R63)</f>
        <v>0.90840113518624444</v>
      </c>
      <c r="S77" s="108">
        <f>CORREL(SSC!S3:S62,P!S4:S63)</f>
        <v>0.99999986425876708</v>
      </c>
      <c r="T77" s="108">
        <f>CORREL(SSC!T3:T62,P!T4:T63)</f>
        <v>0.99999992364045631</v>
      </c>
      <c r="U77" s="108">
        <f>CORREL(SSC!U3:U62,P!U4:U63)</f>
        <v>0.96639664920340296</v>
      </c>
      <c r="X77" t="s">
        <v>44</v>
      </c>
      <c r="Y77" s="115">
        <v>0.93898744497905728</v>
      </c>
      <c r="Z77" s="115">
        <v>0.90583782971961324</v>
      </c>
      <c r="AA77" s="115">
        <v>0.82626057673762388</v>
      </c>
      <c r="AB77" s="115">
        <v>0.88787063769446517</v>
      </c>
      <c r="AC77" s="115">
        <v>0.93635359777187777</v>
      </c>
      <c r="AD77" s="115">
        <v>0.96567782318441409</v>
      </c>
      <c r="AE77" s="115">
        <v>0.92846579085162517</v>
      </c>
      <c r="AF77" s="115">
        <v>0.93489602539080385</v>
      </c>
      <c r="AG77" s="115">
        <v>0.99122723420630432</v>
      </c>
      <c r="AH77" s="115">
        <v>0.99835122953568245</v>
      </c>
      <c r="AI77" s="115">
        <v>0.88413290105485942</v>
      </c>
      <c r="AJ77" s="115">
        <v>0.88403699241517775</v>
      </c>
      <c r="AK77" s="115">
        <v>0.98467915927271743</v>
      </c>
      <c r="AL77" s="115">
        <v>0.99999991732005988</v>
      </c>
      <c r="AM77" s="115">
        <v>0.90249151074869161</v>
      </c>
      <c r="AN77" s="115">
        <v>0.89225839786084582</v>
      </c>
      <c r="AO77" s="115">
        <v>0.99999985875122166</v>
      </c>
      <c r="AP77" s="115">
        <v>0.99999991473438077</v>
      </c>
      <c r="AQ77" s="115">
        <v>0.97752674421685593</v>
      </c>
    </row>
    <row r="78" spans="1:43" x14ac:dyDescent="0.25">
      <c r="B78" t="s">
        <v>45</v>
      </c>
      <c r="C78" s="108">
        <f>CORREL(M_DEN!C3:C62,P!C4:C63)</f>
        <v>0.96040651154010137</v>
      </c>
      <c r="D78" s="108">
        <f>CORREL(M_DEN!D3:D62,P!D4:D63)</f>
        <v>0.94820322830263459</v>
      </c>
      <c r="E78" s="108">
        <f>CORREL(M_DEN!E3:E62,P!E4:E63)</f>
        <v>0.8274138489560996</v>
      </c>
      <c r="F78" s="108">
        <f>CORREL(M_DEN!F3:F62,P!F4:F63)</f>
        <v>0.94472211004686035</v>
      </c>
      <c r="G78" s="108">
        <f>CORREL(M_DEN!G3:G62,P!G4:G63)</f>
        <v>0.92699146350055805</v>
      </c>
      <c r="H78" s="108">
        <f>CORREL(M_DEN!H3:H62,P!H4:H63)</f>
        <v>0.98262774126629393</v>
      </c>
      <c r="I78" s="108">
        <f>CORREL(M_DEN!I3:I62,P!I4:I63)</f>
        <v>0.96244645186767419</v>
      </c>
      <c r="J78" s="108">
        <f>CORREL(M_DEN!J3:J62,P!J4:J63)</f>
        <v>0.93639717768018493</v>
      </c>
      <c r="K78" s="108">
        <f>CORREL(M_DEN!K3:K62,P!K4:K63)</f>
        <v>0.9872880427193238</v>
      </c>
      <c r="L78" s="108">
        <f>CORREL(M_DEN!L3:L62,P!L4:L63)</f>
        <v>0.9963733404871381</v>
      </c>
      <c r="M78" s="108">
        <f>CORREL(M_DEN!M3:M62,P!M4:M63)</f>
        <v>0.94658829424261381</v>
      </c>
      <c r="N78" s="108">
        <f>CORREL(M_DEN!N3:N62,P!N4:N63)</f>
        <v>0.97191263572776032</v>
      </c>
      <c r="O78" s="108">
        <f>CORREL(M_DEN!O3:O62,P!O4:O63)</f>
        <v>0.97501754979045074</v>
      </c>
      <c r="P78" s="108">
        <f>CORREL(M_DEN!P3:P62,P!P4:P63)</f>
        <v>0.99973854437790188</v>
      </c>
      <c r="Q78" s="108">
        <v>0.96</v>
      </c>
      <c r="R78" s="108">
        <f>CORREL(M_DEN!R3:R62,P!R4:R63)</f>
        <v>0.97840551017689925</v>
      </c>
      <c r="S78" s="108">
        <f>CORREL(M_DEN!S3:S62,P!S4:S63)</f>
        <v>0.99449257142247638</v>
      </c>
      <c r="T78" s="108">
        <f>CORREL(M_DEN!T3:T62,P!T4:T63)</f>
        <v>0.99736061142496757</v>
      </c>
      <c r="U78" s="108">
        <f>CORREL(M_DEN!U3:U62,P!U4:U63)</f>
        <v>0.99195396205148523</v>
      </c>
      <c r="X78" t="s">
        <v>45</v>
      </c>
      <c r="Y78" s="115">
        <v>0.96040651154010137</v>
      </c>
      <c r="Z78" s="115">
        <v>0.94820322830263459</v>
      </c>
      <c r="AA78" s="115">
        <v>0.8274138489560996</v>
      </c>
      <c r="AB78" s="115">
        <v>0.94472211004686035</v>
      </c>
      <c r="AC78" s="115">
        <v>0.92699146350055805</v>
      </c>
      <c r="AD78" s="115">
        <v>0.98262774126629393</v>
      </c>
      <c r="AE78" s="115">
        <v>0.96244645186767419</v>
      </c>
      <c r="AF78" s="115">
        <v>0.93639717768018493</v>
      </c>
      <c r="AG78" s="115">
        <v>0.9872880427193238</v>
      </c>
      <c r="AH78" s="115">
        <v>0.9963733404871381</v>
      </c>
      <c r="AI78" s="115">
        <v>0.94658829424261381</v>
      </c>
      <c r="AJ78" s="115">
        <v>0.97191263572776032</v>
      </c>
      <c r="AK78" s="115">
        <v>0.97501754979045074</v>
      </c>
      <c r="AL78" s="115">
        <v>0.99973854437790188</v>
      </c>
      <c r="AM78" s="115">
        <v>0.96</v>
      </c>
      <c r="AN78" s="115">
        <v>0.97840551017689925</v>
      </c>
      <c r="AO78" s="115">
        <v>0.99449257142247638</v>
      </c>
      <c r="AP78" s="115">
        <v>0.99736061142496757</v>
      </c>
      <c r="AQ78" s="115">
        <v>0.99195396205148523</v>
      </c>
    </row>
    <row r="79" spans="1:43" x14ac:dyDescent="0.25">
      <c r="B79" t="s">
        <v>46</v>
      </c>
      <c r="C79" s="108">
        <f>CORREL(M_ROSS!C3:C62,P!C4:C63)</f>
        <v>0.97177910557891678</v>
      </c>
      <c r="D79" s="108">
        <f>CORREL(M_ROSS!D3:D62,P!D4:D63)</f>
        <v>0.9266820997110552</v>
      </c>
      <c r="E79" s="108">
        <f>CORREL(M_ROSS!E3:E62,P!E4:E63)</f>
        <v>0.82973573667950928</v>
      </c>
      <c r="F79" s="108">
        <f>CORREL(M_ROSS!F3:F62,P!F4:F63)</f>
        <v>0.93647114114977403</v>
      </c>
      <c r="G79" s="108">
        <f>CORREL(M_ROSS!G3:G62,P!G4:G63)</f>
        <v>0.93395055409781869</v>
      </c>
      <c r="H79" s="108">
        <f>CORREL(M_ROSS!H3:H62,P!H4:H63)</f>
        <v>0.99251342422597999</v>
      </c>
      <c r="I79" s="108">
        <f>CORREL(M_ROSS!I3:I62,P!I4:I63)</f>
        <v>0.94702179459089308</v>
      </c>
      <c r="J79" s="108">
        <f>CORREL(M_ROSS!J3:J62,P!J4:J63)</f>
        <v>0.46701491338248441</v>
      </c>
      <c r="K79" s="108">
        <f>CORREL(M_ROSS!K3:K62,P!K4:K63)</f>
        <v>0.89354206907193601</v>
      </c>
      <c r="L79" s="108">
        <f>CORREL(M_ROSS!L3:L62,P!L4:L63)</f>
        <v>0.97770751634364894</v>
      </c>
      <c r="M79" s="108">
        <f>CORREL(M_ROSS!M3:M62,P!M4:M63)</f>
        <v>0.86284979360415492</v>
      </c>
      <c r="N79" s="108">
        <f>CORREL(M_ROSS!N3:N62,P!N4:N63)</f>
        <v>0.95745328416156406</v>
      </c>
      <c r="O79" s="108">
        <f>CORREL(M_ROSS!O3:O62,P!O4:O63)</f>
        <v>0.61656935291890447</v>
      </c>
      <c r="P79" s="108">
        <f>CORREL(M_ROSS!P3:P62,P!P4:P63)</f>
        <v>0.99837585266189921</v>
      </c>
      <c r="Q79" s="108">
        <f>CORREL(M_ROSS!Q3:Q62,P!Q4:Q63)</f>
        <v>0.97465248555326178</v>
      </c>
      <c r="R79" s="108">
        <f>CORREL(M_ROSS!R3:R62,P!R4:R63)</f>
        <v>0.99870638516894339</v>
      </c>
      <c r="S79" s="108">
        <f>CORREL(M_ROSS!S3:S62,P!S4:S63)</f>
        <v>0.96419320008105835</v>
      </c>
      <c r="T79" s="108">
        <f>CORREL(M_ROSS!T3:T62,P!T4:T63)</f>
        <v>0.97959630173710632</v>
      </c>
      <c r="U79" s="108">
        <f>CORREL(M_ROSS!U3:U62,P!U4:U63)</f>
        <v>0.99485799059238422</v>
      </c>
      <c r="X79" t="s">
        <v>46</v>
      </c>
      <c r="Y79" s="115">
        <v>0.97177910557891678</v>
      </c>
      <c r="Z79" s="115">
        <v>0.9266820997110552</v>
      </c>
      <c r="AA79" s="115">
        <v>0.82973573667950928</v>
      </c>
      <c r="AB79" s="115">
        <v>0.93647114114977403</v>
      </c>
      <c r="AC79" s="115">
        <v>0.93395055409781869</v>
      </c>
      <c r="AD79" s="115">
        <v>0.99251342422597999</v>
      </c>
      <c r="AE79" s="115">
        <v>0.94702179459089308</v>
      </c>
      <c r="AF79" s="115">
        <v>0.46701491338248441</v>
      </c>
      <c r="AG79" s="115">
        <v>0.89354206907193601</v>
      </c>
      <c r="AH79" s="115">
        <v>0.97770751634364894</v>
      </c>
      <c r="AI79" s="115">
        <v>0.86284979360415492</v>
      </c>
      <c r="AJ79" s="115">
        <v>0.95745328416156406</v>
      </c>
      <c r="AK79" s="115">
        <v>0.61656935291890447</v>
      </c>
      <c r="AL79" s="115">
        <v>0.99837585266189921</v>
      </c>
      <c r="AM79" s="115">
        <v>0.97465248555326178</v>
      </c>
      <c r="AN79" s="115">
        <v>0.99870638516894339</v>
      </c>
      <c r="AO79" s="115">
        <v>0.96419320008105835</v>
      </c>
      <c r="AP79" s="115">
        <v>0.97959630173710632</v>
      </c>
      <c r="AQ79" s="115">
        <v>0.99485799059238422</v>
      </c>
    </row>
    <row r="80" spans="1:43" x14ac:dyDescent="0.25">
      <c r="B80" t="s">
        <v>47</v>
      </c>
      <c r="C80" s="108">
        <f>CORREL(M_DIF!C3:C62,P!C4:C63)</f>
        <v>0.94207136406544834</v>
      </c>
      <c r="D80" s="108">
        <f>CORREL(M_DIF!D3:D62,P!D4:D63)</f>
        <v>0.98823395938357728</v>
      </c>
      <c r="E80" s="108">
        <f>CORREL(M_DIF!E3:E62,P!E4:E63)</f>
        <v>0.8773072933290933</v>
      </c>
      <c r="F80" s="108">
        <f>CORREL(M_DIF!F3:F62,P!F4:F63)</f>
        <v>0.98533145931420907</v>
      </c>
      <c r="G80" s="108">
        <f>CORREL(M_DIF!G3:G62,P!G4:G63)</f>
        <v>0.97836063378280225</v>
      </c>
      <c r="H80" s="108">
        <f>CORREL(M_DIF!H3:H62,P!H4:H63)</f>
        <v>0.98785035462739734</v>
      </c>
      <c r="I80" s="108">
        <f>CORREL(M_DIF!I3:I62,P!I4:I63)</f>
        <v>0.94824025528739631</v>
      </c>
      <c r="J80" s="108">
        <f>CORREL(M_DIF!J3:J62,P!J4:J63)</f>
        <v>0.96097684759563295</v>
      </c>
      <c r="K80" s="108">
        <f>CORREL(M_DIF!K3:K62,P!K4:K63)</f>
        <v>0.99364295698143468</v>
      </c>
      <c r="L80" s="108">
        <f>CORREL(M_DIF!L3:L62,P!L4:L63)</f>
        <v>0.9987794661331667</v>
      </c>
      <c r="M80" s="108">
        <f>CORREL(M_DIF!M3:M62,P!M4:M63)</f>
        <v>0.97093887967398129</v>
      </c>
      <c r="N80" s="108">
        <f>CORREL(M_DIF!N3:N62,P!N4:N63)</f>
        <v>0.9924093731457595</v>
      </c>
      <c r="O80" s="108">
        <f>CORREL(M_DIF!O3:O62,P!O4:O63)</f>
        <v>0.99669984699195624</v>
      </c>
      <c r="P80" s="108">
        <f>CORREL(M_DIF!P3:P62,P!P4:P63)</f>
        <v>0.99999999989962396</v>
      </c>
      <c r="Q80" s="108">
        <f>CORREL(M_DIF!Q3:Q62,P!Q4:Q63)</f>
        <v>0.89615558649786176</v>
      </c>
      <c r="R80" s="108">
        <f>CORREL(M_DIF!R3:R62,P!R4:R63)</f>
        <v>0.60340250528768891</v>
      </c>
      <c r="S80" s="108">
        <f>CORREL(M_DIF!S3:S62,P!S4:S63)</f>
        <v>0.99999999932109884</v>
      </c>
      <c r="T80" s="108">
        <f>CORREL(M_DIF!T3:T62,P!T4:T63)</f>
        <v>0.99999999977865883</v>
      </c>
      <c r="U80" s="108">
        <f>CORREL(M_DIF!U3:U62,P!U4:U63)</f>
        <v>0.98062695758566276</v>
      </c>
      <c r="X80" t="s">
        <v>47</v>
      </c>
      <c r="Y80" s="115">
        <v>0.91821214914535498</v>
      </c>
      <c r="Z80" s="115">
        <v>0.97204928547616809</v>
      </c>
      <c r="AA80" s="115">
        <v>0.83088965255935354</v>
      </c>
      <c r="AB80" s="115">
        <v>0.97803875986776112</v>
      </c>
      <c r="AC80" s="115">
        <v>0.92668914309206663</v>
      </c>
      <c r="AD80" s="115">
        <v>0.9852706454230129</v>
      </c>
      <c r="AE80" s="115">
        <v>0.92506469441543548</v>
      </c>
      <c r="AF80" s="115">
        <v>0.9475119928762934</v>
      </c>
      <c r="AG80" s="115">
        <v>0.99096354070911252</v>
      </c>
      <c r="AH80" s="115">
        <v>0.99780286464493073</v>
      </c>
      <c r="AI80" s="115">
        <v>0.95777597036946094</v>
      </c>
      <c r="AJ80" s="115">
        <v>0.98761132465817547</v>
      </c>
      <c r="AK80" s="115">
        <v>0.99592057098021758</v>
      </c>
      <c r="AL80" s="115">
        <v>0.9999999999116238</v>
      </c>
      <c r="AM80" s="115">
        <v>0.87091445973523784</v>
      </c>
      <c r="AN80" s="115">
        <v>0.75658582115998829</v>
      </c>
      <c r="AO80" s="115">
        <v>0.99999999922360505</v>
      </c>
      <c r="AP80" s="115">
        <v>0.99999999972163967</v>
      </c>
      <c r="AQ80" s="115">
        <v>0.97565215722012588</v>
      </c>
    </row>
    <row r="81" spans="2:44" x14ac:dyDescent="0.25">
      <c r="B81" t="s">
        <v>48</v>
      </c>
      <c r="C81" s="108">
        <f>CORREL(M_CHDG!C3:C62,P!C4:C63)</f>
        <v>0.91629412242892994</v>
      </c>
      <c r="D81" s="108">
        <f>CORREL(M_CHDG!D3:D62,P!D4:D63)</f>
        <v>0.89748944479551562</v>
      </c>
      <c r="E81" s="108">
        <f>CORREL(M_CHDG!E3:E62,P!E4:E63)</f>
        <v>0.8149030567432316</v>
      </c>
      <c r="F81" s="108">
        <f>CORREL(M_CHDG!F3:F62,P!F4:F63)</f>
        <v>0.93531537546675769</v>
      </c>
      <c r="G81" s="108">
        <f>CORREL(M_CHDG!G3:G62,P!G4:G63)</f>
        <v>0.88470278902519572</v>
      </c>
      <c r="H81" s="108">
        <f>CORREL(M_CHDG!H3:H62,P!H4:H63)</f>
        <v>0.98172568720363107</v>
      </c>
      <c r="I81" s="108">
        <f>CORREL(M_CHDG!I3:I62,P!I4:I63)</f>
        <v>0.93784983632342489</v>
      </c>
      <c r="J81" s="108">
        <f>CORREL(M_CHDG!J3:J62,P!J4:J63)</f>
        <v>0.968428430939277</v>
      </c>
      <c r="K81" s="108">
        <f>CORREL(M_CHDG!K3:K62,P!K4:K63)</f>
        <v>0.99246065017423657</v>
      </c>
      <c r="L81" s="108">
        <f>CORREL(M_CHDG!L3:L62,P!L4:L63)</f>
        <v>0.96624228532133349</v>
      </c>
      <c r="M81" s="108">
        <f>CORREL(M_CHDG!M3:M62,P!M4:M63)</f>
        <v>0.94026937088920204</v>
      </c>
      <c r="N81" s="108">
        <f>CORREL(M_CHDG!N3:N62,P!N4:N63)</f>
        <v>0.95331790360408264</v>
      </c>
      <c r="O81" s="108">
        <f>CORREL(M_CHDG!O3:O62,P!O4:O63)</f>
        <v>0.97799369646079137</v>
      </c>
      <c r="P81" s="108">
        <f>CORREL(M_CHDG!P3:P62,P!P4:P63)</f>
        <v>0.99976915984645642</v>
      </c>
      <c r="Q81" s="108">
        <f>CORREL(M_CHDG!Q3:Q62,P!Q4:Q63)</f>
        <v>-0.20893819933288379</v>
      </c>
      <c r="R81" s="108">
        <f>CORREL(M_CHDG!R3:R62,P!R4:R63)</f>
        <v>0.93312270268356301</v>
      </c>
      <c r="S81" s="108">
        <f>CORREL(M_CHDG!S3:S62,P!S4:S63)</f>
        <v>0.99496550294753472</v>
      </c>
      <c r="T81" s="108">
        <f>CORREL(M_CHDG!T3:T62,P!T4:T63)</f>
        <v>0.99780154792405951</v>
      </c>
      <c r="U81" s="108">
        <f>CORREL(M_CHDG!U3:U62,P!U4:U63)</f>
        <v>0.97941587012609033</v>
      </c>
      <c r="X81" t="s">
        <v>48</v>
      </c>
      <c r="Y81" s="115">
        <v>0.96840459637798904</v>
      </c>
      <c r="Z81" s="115">
        <v>0.94881900337904623</v>
      </c>
      <c r="AA81" s="115">
        <v>0.8337256149834027</v>
      </c>
      <c r="AB81" s="115">
        <v>0.94963816634541576</v>
      </c>
      <c r="AC81" s="115">
        <v>0.94855855984471849</v>
      </c>
      <c r="AD81" s="115">
        <v>0.98623704275793533</v>
      </c>
      <c r="AE81" s="115">
        <v>0.96382266079598633</v>
      </c>
      <c r="AF81" s="115">
        <v>0.96562642573302837</v>
      </c>
      <c r="AG81" s="115">
        <v>0.99036377596772729</v>
      </c>
      <c r="AH81" s="115">
        <v>0.99844345257633005</v>
      </c>
      <c r="AI81" s="115">
        <v>0.95138580585716759</v>
      </c>
      <c r="AJ81" s="115">
        <v>0.97314722240590845</v>
      </c>
      <c r="AK81" s="115">
        <v>0.98336932276763189</v>
      </c>
      <c r="AL81" s="115">
        <v>0.99978863992034395</v>
      </c>
      <c r="AM81" s="115">
        <v>0.15372593959302591</v>
      </c>
      <c r="AN81" s="115">
        <v>0.99916959166085573</v>
      </c>
      <c r="AO81" s="115">
        <v>0.99556756623826292</v>
      </c>
      <c r="AP81" s="115">
        <v>0.9979299528543969</v>
      </c>
      <c r="AQ81" s="115">
        <v>0.99340896972619819</v>
      </c>
    </row>
    <row r="84" spans="2:44" x14ac:dyDescent="0.25">
      <c r="B84" t="s">
        <v>39</v>
      </c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  <c r="M84">
        <v>11</v>
      </c>
      <c r="N84">
        <v>12</v>
      </c>
      <c r="O84">
        <v>13</v>
      </c>
      <c r="P84">
        <v>14</v>
      </c>
      <c r="Q84">
        <v>15</v>
      </c>
      <c r="R84">
        <v>16</v>
      </c>
      <c r="S84">
        <v>17</v>
      </c>
      <c r="T84">
        <v>18</v>
      </c>
      <c r="U84">
        <v>19</v>
      </c>
      <c r="X84" t="s">
        <v>39</v>
      </c>
      <c r="Y84">
        <v>1</v>
      </c>
      <c r="Z84">
        <v>2</v>
      </c>
      <c r="AA84">
        <v>3</v>
      </c>
      <c r="AB84">
        <v>4</v>
      </c>
      <c r="AC84">
        <v>5</v>
      </c>
      <c r="AD84">
        <v>6</v>
      </c>
      <c r="AE84">
        <v>7</v>
      </c>
      <c r="AF84">
        <v>8</v>
      </c>
      <c r="AG84">
        <v>9</v>
      </c>
      <c r="AH84">
        <v>10</v>
      </c>
      <c r="AI84">
        <v>11</v>
      </c>
      <c r="AJ84">
        <v>12</v>
      </c>
      <c r="AK84">
        <v>13</v>
      </c>
      <c r="AL84">
        <v>14</v>
      </c>
      <c r="AM84">
        <v>15</v>
      </c>
      <c r="AN84">
        <v>16</v>
      </c>
      <c r="AO84">
        <v>17</v>
      </c>
      <c r="AP84">
        <v>18</v>
      </c>
      <c r="AQ84">
        <v>19</v>
      </c>
    </row>
    <row r="85" spans="2:44" x14ac:dyDescent="0.25">
      <c r="B85" t="s">
        <v>40</v>
      </c>
      <c r="C85" s="108">
        <f>CORREL(y!W4:W62,P!W5:W63)</f>
        <v>-0.31453461155903423</v>
      </c>
      <c r="D85" s="108">
        <f>CORREL(y!X4:X62,P!X5:X63)</f>
        <v>0.86580468645049979</v>
      </c>
      <c r="E85" s="108">
        <f>CORREL(y!Y4:Y62,P!Y5:Y63)</f>
        <v>0.37325755885908873</v>
      </c>
      <c r="F85" s="108">
        <f>CORREL(y!Z4:Z62,P!Z5:Z63)</f>
        <v>0.96980315237397052</v>
      </c>
      <c r="G85" s="108">
        <f>CORREL(y!AA4:AA62,P!AA5:AA63)</f>
        <v>0.30776752363133925</v>
      </c>
      <c r="H85" s="108">
        <f>CORREL(y!AB4:AB62,P!AB5:AB63)</f>
        <v>0.95709922703855821</v>
      </c>
      <c r="I85" s="108">
        <f>CORREL(y!AC4:AC62,P!AC5:AC63)</f>
        <v>0.91797603019019502</v>
      </c>
      <c r="J85" s="108">
        <f>CORREL(y!AD4:AD62,P!AD5:AD63)</f>
        <v>0.95974241607063049</v>
      </c>
      <c r="K85" s="108">
        <f>CORREL(y!AE4:AE62,P!AE5:AE63)</f>
        <v>0.78350752616938413</v>
      </c>
      <c r="L85" s="108">
        <f>CORREL(y!AF4:AF62,P!AF5:AF63)</f>
        <v>-5.2062854551027417E-2</v>
      </c>
      <c r="M85" s="108">
        <f>CORREL(y!AG4:AG62,P!AG5:AG63)</f>
        <v>0.9855456992178443</v>
      </c>
      <c r="N85" s="108">
        <f>CORREL(y!AH4:AH62,P!AH5:AH63)</f>
        <v>0.99094361295881994</v>
      </c>
      <c r="O85" s="108">
        <f>CORREL(y!AI4:AI62,P!AI5:AI63)</f>
        <v>0.89217854259922058</v>
      </c>
      <c r="P85" s="108">
        <f>CORREL(y!AJ4:AJ62,P!AJ5:AJ63)</f>
        <v>1</v>
      </c>
      <c r="Q85" s="108">
        <f>CORREL(y!AK4:AK62,P!AK5:AK63)</f>
        <v>0.99568834203762913</v>
      </c>
      <c r="R85" s="108">
        <f>CORREL(y!AL4:AL62,P!AL5:AL63)</f>
        <v>0.99116668909848371</v>
      </c>
      <c r="S85" s="108">
        <f>CORREL(y!AM4:AM62,P!AM5:AM63)</f>
        <v>1</v>
      </c>
      <c r="T85" s="108">
        <f>CORREL(y!AN4:AN62,P!AN5:AN63)</f>
        <v>1</v>
      </c>
      <c r="U85" s="108">
        <f>CORREL(y!AO4:AO62,P!AO5:AO63)</f>
        <v>-0.11613524357404471</v>
      </c>
      <c r="V85" s="125">
        <f t="shared" ref="V85:V90" si="43">AVERAGE(C85:U85)</f>
        <v>0.71093412089534513</v>
      </c>
      <c r="X85" t="s">
        <v>40</v>
      </c>
      <c r="Y85" s="108">
        <v>-0.66794526788337827</v>
      </c>
      <c r="Z85" s="108">
        <v>0.9143507018823207</v>
      </c>
      <c r="AA85" s="108">
        <v>0.53763959949090956</v>
      </c>
      <c r="AB85" s="108">
        <v>0.9870568929129474</v>
      </c>
      <c r="AC85" s="108">
        <v>0.56645767754633547</v>
      </c>
      <c r="AD85" s="108">
        <v>0.96761091507891495</v>
      </c>
      <c r="AE85" s="108">
        <v>0.9774215605033364</v>
      </c>
      <c r="AF85" s="108">
        <v>0.98104500354529434</v>
      </c>
      <c r="AG85" s="108">
        <v>0.86634248541255754</v>
      </c>
      <c r="AH85" s="108">
        <v>0.73775611130182772</v>
      </c>
      <c r="AI85" s="108">
        <v>0.99798211465350772</v>
      </c>
      <c r="AJ85" s="108">
        <v>0.99891915629667405</v>
      </c>
      <c r="AK85" s="108">
        <v>0.97102267427281652</v>
      </c>
      <c r="AL85" s="108">
        <v>1</v>
      </c>
      <c r="AM85" s="108">
        <v>0.99597451843356999</v>
      </c>
      <c r="AN85" s="108">
        <v>0.99982297756722671</v>
      </c>
      <c r="AO85" s="108">
        <v>1</v>
      </c>
      <c r="AP85" s="108">
        <v>1.0000000000000002</v>
      </c>
      <c r="AQ85" s="108">
        <v>-0.34223075129812996</v>
      </c>
      <c r="AR85" s="125">
        <f t="shared" ref="AR85:AR90" si="44">AVERAGE(Y85:AQ85)</f>
        <v>0.76259086156403844</v>
      </c>
    </row>
    <row r="86" spans="2:44" x14ac:dyDescent="0.25">
      <c r="B86" t="s">
        <v>38</v>
      </c>
      <c r="C86" s="108">
        <f>CORREL(P!W5:W59,CL!W4:W58)</f>
        <v>0.98804964458719979</v>
      </c>
      <c r="D86" s="108">
        <f>CORREL(CL!X4:X62,P!X5:X63)</f>
        <v>0.91793065948598218</v>
      </c>
      <c r="E86" s="108">
        <f>CORREL(CL!Y4:Y62,P!Y5:Y63)</f>
        <v>0.5728458137159399</v>
      </c>
      <c r="F86" s="108">
        <f>CORREL(CL!Z4:Z62,P!Z5:Z63)</f>
        <v>0.97238165174080315</v>
      </c>
      <c r="G86" s="108">
        <f>CORREL(CL!AA4:AA62,P!AA5:AA63)</f>
        <v>0.3800483144487446</v>
      </c>
      <c r="H86" s="108">
        <f>CORREL(CL!AB4:AB62,P!AB5:AB63)</f>
        <v>0.91903721222189172</v>
      </c>
      <c r="I86" s="108">
        <f>CORREL(CL!AC4:AC62,P!AC5:AC63)</f>
        <v>0.93133114634134451</v>
      </c>
      <c r="J86" s="108">
        <f>CORREL(CL!AD4:AD62,P!AD5:AD63)</f>
        <v>0.95801874645804974</v>
      </c>
      <c r="K86" s="108">
        <f>CORREL(CL!AE4:AE62,P!AE5:AE63)</f>
        <v>0.85521879452343408</v>
      </c>
      <c r="L86" s="108">
        <f>CORREL(CL!AF4:AF62,P!AF5:AF63)</f>
        <v>-4.2686372867178371E-2</v>
      </c>
      <c r="M86" s="108">
        <f>CORREL(CL!AG4:AG62,P!AG5:AG63)</f>
        <v>0.9523912755387115</v>
      </c>
      <c r="N86" s="108">
        <f>CORREL(CL!AH4:AH62,P!AH5:AH63)</f>
        <v>0.97524114758880331</v>
      </c>
      <c r="O86" s="108">
        <f>CORREL(CL!AI4:AI62,P!AI5:AI63)</f>
        <v>0.86933486562188511</v>
      </c>
      <c r="P86" s="108">
        <f>CORREL(CL!AJ4:AJ62,P!AJ5:AJ63)</f>
        <v>0.99999992570538687</v>
      </c>
      <c r="Q86" s="108">
        <f>CORREL(CL!AK4:AK62,P!AK5:AK63)</f>
        <v>0.98733525278720291</v>
      </c>
      <c r="R86" s="108">
        <f>CORREL(CL!AL4:AL62,P!AL5:AL63)</f>
        <v>0.99044120859916096</v>
      </c>
      <c r="S86" s="108">
        <f>CORREL(CL!AM4:AM62,P!AM5:AM63)</f>
        <v>0.99999998023790004</v>
      </c>
      <c r="T86" s="108">
        <f>CORREL(CL!AN4:AN62,P!AN5:AN63)</f>
        <v>0.99999998494913456</v>
      </c>
      <c r="U86" s="108">
        <f>CORREL(CL!AO4:AO62,P!AO5:AO63)</f>
        <v>0.82001474224445048</v>
      </c>
      <c r="V86" s="125">
        <f t="shared" si="43"/>
        <v>0.84457547336467631</v>
      </c>
      <c r="X86" t="s">
        <v>38</v>
      </c>
      <c r="Y86" s="108">
        <v>7.4537147173648316E-2</v>
      </c>
      <c r="Z86" s="108">
        <v>0.97821912889578488</v>
      </c>
      <c r="AA86" s="108">
        <v>0.806641415087749</v>
      </c>
      <c r="AB86" s="108">
        <v>0.98775473499213484</v>
      </c>
      <c r="AC86" s="108">
        <v>0.96652189925073739</v>
      </c>
      <c r="AD86" s="108">
        <v>0.92809155650240938</v>
      </c>
      <c r="AE86" s="108">
        <v>0.98541597425277117</v>
      </c>
      <c r="AF86" s="108">
        <v>0.98304347559615968</v>
      </c>
      <c r="AG86" s="108">
        <v>0.96183255245252708</v>
      </c>
      <c r="AH86" s="108">
        <v>0.94053670738902939</v>
      </c>
      <c r="AI86" s="108">
        <v>0.95935230792531001</v>
      </c>
      <c r="AJ86" s="108">
        <v>0.98003002279234308</v>
      </c>
      <c r="AK86" s="108">
        <v>0.97727083578575658</v>
      </c>
      <c r="AL86" s="108">
        <v>0.99999992205220212</v>
      </c>
      <c r="AM86" s="108">
        <v>0.98737985865392264</v>
      </c>
      <c r="AN86" s="108">
        <v>0.99956232434434311</v>
      </c>
      <c r="AO86" s="108">
        <v>0.99999997935303997</v>
      </c>
      <c r="AP86" s="108">
        <v>0.99999998428153847</v>
      </c>
      <c r="AQ86" s="108">
        <v>0.97908876477679141</v>
      </c>
      <c r="AR86" s="125">
        <f t="shared" si="44"/>
        <v>0.92080413639779979</v>
      </c>
    </row>
    <row r="87" spans="2:44" x14ac:dyDescent="0.25">
      <c r="B87" t="s">
        <v>41</v>
      </c>
      <c r="C87" s="108">
        <f>CORREL(FER!W4:W62,P!W5:W63)</f>
        <v>0.66070649197097664</v>
      </c>
      <c r="D87" s="108">
        <f>CORREL(FER!X4:X62,P!X5:X63)</f>
        <v>0.88798122641798938</v>
      </c>
      <c r="E87" s="108">
        <f>CORREL(FER!Y4:Y62,P!Y5:Y63)</f>
        <v>0.39717993396778517</v>
      </c>
      <c r="F87" s="108">
        <f>CORREL(FER!Z4:Z62,P!Z5:Z63)</f>
        <v>0.97251372215126708</v>
      </c>
      <c r="G87" s="108">
        <f>CORREL(FER!AA4:AA62,P!AA5:AA63)</f>
        <v>0.28826304327043273</v>
      </c>
      <c r="H87" s="108">
        <f>CORREL(FER!AB4:AB62,P!AB5:AB63)</f>
        <v>0.94138784609800918</v>
      </c>
      <c r="I87" s="108">
        <f>CORREL(FER!AC4:AC62,P!AC5:AC63)</f>
        <v>0.93165432094459877</v>
      </c>
      <c r="J87" s="108">
        <f>CORREL(FER!AD4:AD62,P!AD5:AD63)</f>
        <v>0.95768595573856974</v>
      </c>
      <c r="K87" s="108">
        <f>CORREL(FER!AE4:AE62,P!AE5:AE63)</f>
        <v>0.86580171179867249</v>
      </c>
      <c r="L87" s="108">
        <f>CORREL(FER!AF4:AF62,P!AF5:AF63)</f>
        <v>-3.6932103509139308E-2</v>
      </c>
      <c r="M87" s="108">
        <f>CORREL(FER!AG4:AG62,P!AG5:AG63)</f>
        <v>0.95278950717339461</v>
      </c>
      <c r="N87" s="108">
        <f>CORREL(FER!AH4:AH62,P!AH5:AH63)</f>
        <v>0.97552402935630866</v>
      </c>
      <c r="O87" s="108">
        <f>CORREL(FER!AI4:AI62,P!AI5:AI63)</f>
        <v>0.86757736724159951</v>
      </c>
      <c r="P87" s="108">
        <f>CORREL(FER!AJ4:AJ62,P!AJ5:AJ63)</f>
        <v>0.9999999300892185</v>
      </c>
      <c r="Q87" s="108">
        <f>CORREL(FER!AK4:AK62,P!AK5:AK63)</f>
        <v>0.9849065930970663</v>
      </c>
      <c r="R87" s="108">
        <f>CORREL(FER!AL4:AL62,P!AL5:AL63)</f>
        <v>0.99096326958567338</v>
      </c>
      <c r="S87" s="108">
        <f>CORREL(FER!AM4:AM62,P!AM5:AM63)</f>
        <v>0.99999998023790004</v>
      </c>
      <c r="T87" s="108">
        <f>CORREL(FER!AN4:AN62,P!AN5:AN63)</f>
        <v>0.99999998494913456</v>
      </c>
      <c r="U87" s="108">
        <f>CORREL(FER!AO4:AO62,P!AO5:AO63)</f>
        <v>0.818806075131983</v>
      </c>
      <c r="V87" s="126">
        <f t="shared" si="43"/>
        <v>0.81351625714270748</v>
      </c>
      <c r="X87" t="s">
        <v>41</v>
      </c>
      <c r="Y87" s="108">
        <v>0.98841551560866714</v>
      </c>
      <c r="Z87" s="108">
        <v>0.95492429463979578</v>
      </c>
      <c r="AA87" s="108">
        <v>0.5601438035239068</v>
      </c>
      <c r="AB87" s="108">
        <v>0.98775840319682173</v>
      </c>
      <c r="AC87" s="108">
        <v>0.91904976895491208</v>
      </c>
      <c r="AD87" s="108">
        <v>0.95026001064402599</v>
      </c>
      <c r="AE87" s="108">
        <v>0.98541155771464783</v>
      </c>
      <c r="AF87" s="108">
        <v>0.98297544159359329</v>
      </c>
      <c r="AG87" s="108">
        <v>0.96320830362497045</v>
      </c>
      <c r="AH87" s="108">
        <v>0.94243035983362955</v>
      </c>
      <c r="AI87" s="108">
        <v>0.95971253417896496</v>
      </c>
      <c r="AJ87" s="108">
        <v>0.98025148406078977</v>
      </c>
      <c r="AK87" s="108">
        <v>0.97578961367186046</v>
      </c>
      <c r="AL87" s="108">
        <v>0.99999992669874194</v>
      </c>
      <c r="AM87" s="108">
        <v>0.98491599550045039</v>
      </c>
      <c r="AN87" s="108">
        <v>0.99953736599450493</v>
      </c>
      <c r="AO87" s="108">
        <v>0.99999997935303997</v>
      </c>
      <c r="AP87" s="108">
        <v>0.99999998428153847</v>
      </c>
      <c r="AQ87" s="108">
        <v>0.98297195560533412</v>
      </c>
      <c r="AR87" s="126">
        <f t="shared" si="44"/>
        <v>0.95356612098316818</v>
      </c>
    </row>
    <row r="88" spans="2:44" x14ac:dyDescent="0.25">
      <c r="B88" t="s">
        <v>42</v>
      </c>
      <c r="C88" s="108">
        <f>CORREL(LIT!W4:W62,P!W5:W63)</f>
        <v>0.66052749854329007</v>
      </c>
      <c r="D88" s="108">
        <f>CORREL(LIT!X4:X62,P!X5:X63)</f>
        <v>0.71832233953192282</v>
      </c>
      <c r="E88" s="108">
        <f>CORREL(LIT!Y4:Y62,P!Y5:Y63)</f>
        <v>0.62541562475503298</v>
      </c>
      <c r="F88" s="108">
        <f>CORREL(LIT!Z4:Z62,P!Z5:Z63)</f>
        <v>0.97416812692637089</v>
      </c>
      <c r="G88" s="108">
        <f>CORREL(LIT!AA4:AA62,P!AA5:AA63)</f>
        <v>9.2335706787899201E-3</v>
      </c>
      <c r="H88" s="108">
        <f>CORREL(LIT!AB4:AB62,P!AB5:AB63)</f>
        <v>0.94147408832930746</v>
      </c>
      <c r="I88" s="108">
        <f>CORREL(LIT!AC4:AC62,P!AC5:AC63)</f>
        <v>0.93189794667532044</v>
      </c>
      <c r="J88" s="108">
        <f>CORREL(LIT!AD4:AD62,P!AD5:AD63)</f>
        <v>0.92121890582503096</v>
      </c>
      <c r="K88" s="108">
        <f>CORREL(LIT!AE4:AE62,P!AE5:AE63)</f>
        <v>0.8671895561565055</v>
      </c>
      <c r="L88" s="108">
        <f>CORREL(LIT!AF4:AF62,P!AF5:AF63)</f>
        <v>-5.8451482221337968E-2</v>
      </c>
      <c r="M88" s="108">
        <f>CORREL(LIT!AG4:AG62,P!AG5:AG63)</f>
        <v>0.95478330537494216</v>
      </c>
      <c r="N88" s="108">
        <f>CORREL(LIT!AH4:AH62,P!AH5:AH63)</f>
        <v>0.97725009410378028</v>
      </c>
      <c r="O88" s="108">
        <f>CORREL(LIT!AI4:AI62,P!AI5:AI63)</f>
        <v>0.69833916459248435</v>
      </c>
      <c r="P88" s="108">
        <f>CORREL(LIT!AJ4:AJ62,P!AJ5:AJ63)</f>
        <v>0.99999992570538687</v>
      </c>
      <c r="Q88" s="108">
        <f>CORREL(LIT!AK4:AK62,P!AK5:AK63)</f>
        <v>0.98660126310137275</v>
      </c>
      <c r="R88" s="108">
        <f>CORREL(LIT!AL4:AL62,P!AL5:AL63)</f>
        <v>0.99085947126012375</v>
      </c>
      <c r="S88" s="108">
        <f>CORREL(LIT!AM4:AM62,P!AM5:AM63)</f>
        <v>0.99999998023790004</v>
      </c>
      <c r="T88" s="108">
        <f>CORREL(LIT!AN4:AN62,P!AN5:AN63)</f>
        <v>0.99999998494913456</v>
      </c>
      <c r="U88" s="108">
        <f>CORREL(LIT!AO4:AO62,P!AO5:AO63)</f>
        <v>0.81623814710246489</v>
      </c>
      <c r="V88" s="126">
        <f t="shared" si="43"/>
        <v>0.79026671113830649</v>
      </c>
      <c r="X88" t="s">
        <v>42</v>
      </c>
      <c r="Y88" s="108">
        <v>0.98832194688185548</v>
      </c>
      <c r="Z88" s="108">
        <v>0.78171693261326691</v>
      </c>
      <c r="AA88" s="108">
        <v>0.84280881467400293</v>
      </c>
      <c r="AB88" s="108">
        <v>0.98760649637676245</v>
      </c>
      <c r="AC88" s="108">
        <v>-0.14543274731683498</v>
      </c>
      <c r="AD88" s="108">
        <v>0.95033845687557861</v>
      </c>
      <c r="AE88" s="108">
        <v>0.98439268265925095</v>
      </c>
      <c r="AF88" s="108">
        <v>0.94478646704713354</v>
      </c>
      <c r="AG88" s="108">
        <v>0.9635487618835239</v>
      </c>
      <c r="AH88" s="108">
        <v>0.91856110640987654</v>
      </c>
      <c r="AI88" s="108">
        <v>0.96140378965466988</v>
      </c>
      <c r="AJ88" s="108">
        <v>0.9820863184407973</v>
      </c>
      <c r="AK88" s="108">
        <v>0.8752955346654302</v>
      </c>
      <c r="AL88" s="108">
        <v>0.99999992205220212</v>
      </c>
      <c r="AM88" s="108">
        <v>0.98661566523574806</v>
      </c>
      <c r="AN88" s="108">
        <v>0.99955170985742414</v>
      </c>
      <c r="AO88" s="108">
        <v>0.99999997935303997</v>
      </c>
      <c r="AP88" s="108">
        <v>0.99999998428153847</v>
      </c>
      <c r="AQ88" s="108">
        <v>0.97928470458079886</v>
      </c>
      <c r="AR88" s="126">
        <f t="shared" si="44"/>
        <v>0.89478350138031926</v>
      </c>
    </row>
    <row r="89" spans="2:44" x14ac:dyDescent="0.25">
      <c r="B89" t="s">
        <v>43</v>
      </c>
      <c r="C89" s="108">
        <f>CORREL(PRO!W4:W62,P!W5:W63)</f>
        <v>0.66409989673768066</v>
      </c>
      <c r="D89" s="108">
        <f>CORREL(PRO!X4:X62,P!X5:X63)</f>
        <v>-0.75572819020269066</v>
      </c>
      <c r="E89" s="108">
        <f>CORREL(PRO!Y4:Y62,P!Y5:Y63)</f>
        <v>0.61578159035078683</v>
      </c>
      <c r="F89" s="108">
        <f>CORREL(PRO!Z4:Z62,P!Z5:Z63)</f>
        <v>0.97102497679736988</v>
      </c>
      <c r="G89" s="108">
        <f>CORREL(PRO!AA4:AA62,P!AA5:AA63)</f>
        <v>-0.2488084477130712</v>
      </c>
      <c r="H89" s="108">
        <f>CORREL(PRO!AB4:AB62,P!AB5:AB63)</f>
        <v>0.95314687074423154</v>
      </c>
      <c r="I89" s="108">
        <f>CORREL(PRO!AC4:AC62,P!AC5:AC63)</f>
        <v>0.93171964057059409</v>
      </c>
      <c r="J89" s="108">
        <f>CORREL(PRO!AD4:AD62,P!AD5:AD63)</f>
        <v>0.90311448539733341</v>
      </c>
      <c r="K89" s="108">
        <f>CORREL(PRO!AE4:AE62,P!AE5:AE63)</f>
        <v>0.85534530717679902</v>
      </c>
      <c r="L89" s="108">
        <f>CORREL(PRO!AF4:AF62,P!AF5:AF63)</f>
        <v>-3.3798377225629804E-2</v>
      </c>
      <c r="M89" s="108">
        <f>CORREL(PRO!AG4:AG62,P!AG5:AG63)</f>
        <v>0.95430415768857113</v>
      </c>
      <c r="N89" s="108">
        <f>CORREL(PRO!AH4:AH62,P!AH5:AH63)</f>
        <v>-0.95253457718572299</v>
      </c>
      <c r="O89" s="108">
        <f>CORREL(PRO!AI4:AI62,P!AI5:AI63)</f>
        <v>0.78472856656311418</v>
      </c>
      <c r="P89" s="108">
        <f>CORREL(PRO!AJ4:AJ62,P!AJ5:AJ63)</f>
        <v>0.9999999300892185</v>
      </c>
      <c r="Q89" s="108">
        <f>CORREL(PRO!AK4:AK62,P!AK5:AK63)</f>
        <v>-0.95899364639072981</v>
      </c>
      <c r="R89" s="108">
        <f>CORREL(PRO!AL4:AL62,P!AL5:AL63)</f>
        <v>0.98974447017333356</v>
      </c>
      <c r="S89" s="108">
        <f>CORREL(PRO!AM4:AM62,P!AM5:AM63)</f>
        <v>0.99999998023790004</v>
      </c>
      <c r="T89" s="108">
        <f>CORREL(PRO!AN4:AN62,P!AN5:AN63)</f>
        <v>0.99999998494913456</v>
      </c>
      <c r="U89" s="108">
        <f>CORREL(PRO!AO4:AO62,P!AO5:AO63)</f>
        <v>0.80057767483846487</v>
      </c>
      <c r="V89" s="125">
        <f t="shared" si="43"/>
        <v>0.49861706808403627</v>
      </c>
      <c r="X89" t="s">
        <v>43</v>
      </c>
      <c r="Y89" s="108">
        <v>0.98899202817561127</v>
      </c>
      <c r="Z89" s="108">
        <v>-0.79319741339072092</v>
      </c>
      <c r="AA89" s="108">
        <v>0.85965429085746936</v>
      </c>
      <c r="AB89" s="108">
        <v>0.98581375139484284</v>
      </c>
      <c r="AC89" s="108">
        <v>-0.48488958517997155</v>
      </c>
      <c r="AD89" s="108">
        <v>0.96209215304808271</v>
      </c>
      <c r="AE89" s="108">
        <v>0.98122159243655194</v>
      </c>
      <c r="AF89" s="108">
        <v>0.92861668278935416</v>
      </c>
      <c r="AG89" s="108">
        <v>0.95020017195285189</v>
      </c>
      <c r="AH89" s="108">
        <v>0.8651907353931011</v>
      </c>
      <c r="AI89" s="108">
        <v>0.96059772087109385</v>
      </c>
      <c r="AJ89" s="108">
        <v>-0.95386151591616353</v>
      </c>
      <c r="AK89" s="108">
        <v>0.85986053702270315</v>
      </c>
      <c r="AL89" s="108">
        <v>0.99999992669874194</v>
      </c>
      <c r="AM89" s="108">
        <v>-0.95997765186558626</v>
      </c>
      <c r="AN89" s="108">
        <v>0.99919947645135465</v>
      </c>
      <c r="AO89" s="108">
        <v>0.99999997935303997</v>
      </c>
      <c r="AP89" s="108">
        <v>0.99999998428153847</v>
      </c>
      <c r="AQ89" s="108">
        <v>0.96010815974204289</v>
      </c>
      <c r="AR89" s="125">
        <f t="shared" si="44"/>
        <v>0.58471689600610199</v>
      </c>
    </row>
    <row r="90" spans="2:44" x14ac:dyDescent="0.25">
      <c r="B90" t="s">
        <v>44</v>
      </c>
      <c r="C90" s="108">
        <f>CORREL(SSC!W4:W62,P!W5:W63)</f>
        <v>0.1852636249052993</v>
      </c>
      <c r="D90" s="108">
        <f>CORREL(SSC!X4:X62,P!X5:X63)</f>
        <v>0.34483297355826037</v>
      </c>
      <c r="E90" s="108">
        <f>CORREL(SSC!Y4:Y62,P!Y5:Y63)</f>
        <v>7.2018067996217641E-2</v>
      </c>
      <c r="F90" s="108">
        <f>CORREL(SSC!Z4:Z62,P!Z5:Z63)</f>
        <v>0.58770940630664936</v>
      </c>
      <c r="G90" s="108">
        <f>CORREL(SSC!AA4:AA62,P!AA5:AA63)</f>
        <v>0.39092925899210884</v>
      </c>
      <c r="H90" s="108">
        <f>CORREL(SSC!AB4:AB62,P!AB5:AB63)</f>
        <v>0.73328538156933432</v>
      </c>
      <c r="I90" s="108">
        <f>CORREL(SSC!AC4:AC62,P!AC5:AC63)</f>
        <v>0.3914884853100789</v>
      </c>
      <c r="J90" s="108">
        <f>CORREL(SSC!AD4:AD62,P!AD5:AD63)</f>
        <v>0.19995854326770182</v>
      </c>
      <c r="K90" s="108">
        <f>CORREL(SSC!AE4:AE62,P!AE5:AE63)</f>
        <v>0.20290838621353616</v>
      </c>
      <c r="L90" s="108">
        <f>CORREL(SSC!AF4:AF62,P!AF5:AF63)</f>
        <v>0.2181256488109603</v>
      </c>
      <c r="M90" s="108">
        <f>CORREL(SSC!AG4:AG62,P!AG5:AG63)</f>
        <v>0.67125839347357819</v>
      </c>
      <c r="N90" s="108">
        <f>CORREL(SSC!AH4:AH62,P!AH5:AH63)</f>
        <v>0.79059693417886978</v>
      </c>
      <c r="O90" s="108">
        <f>CORREL(SSC!AI4:AI62,P!AI5:AI63)</f>
        <v>0.55842710522771244</v>
      </c>
      <c r="P90" s="108">
        <f>CORREL(SSC!AJ4:AJ62,P!AJ5:AJ63)</f>
        <v>0.99999835132033976</v>
      </c>
      <c r="Q90" s="108">
        <f>CORREL(SSC!AK4:AK62,P!AK5:AK63)</f>
        <v>0.55435712487355893</v>
      </c>
      <c r="R90" s="108">
        <f>CORREL(SSC!AL4:AL62,P!AL5:AL63)</f>
        <v>0.76462775544044226</v>
      </c>
      <c r="S90" s="108">
        <f>CORREL(SSC!AM4:AM62,P!AM5:AM63)</f>
        <v>0.99999792152114586</v>
      </c>
      <c r="T90" s="108">
        <f>CORREL(SSC!AN4:AN62,P!AN5:AN63)</f>
        <v>0.99999780121060378</v>
      </c>
      <c r="U90" s="108">
        <f>CORREL(SSC!AO4:AO62,P!AO5:AO63)</f>
        <v>0.41925287453190957</v>
      </c>
      <c r="V90" s="125">
        <f t="shared" si="43"/>
        <v>0.53079126519517417</v>
      </c>
      <c r="X90" t="s">
        <v>44</v>
      </c>
      <c r="Y90" s="108">
        <v>0.19766374722352312</v>
      </c>
      <c r="Z90" s="108">
        <v>0.3051001413615913</v>
      </c>
      <c r="AA90" s="108">
        <v>0.17666272156270679</v>
      </c>
      <c r="AB90" s="108">
        <v>0.58064951745946869</v>
      </c>
      <c r="AC90" s="108">
        <v>0.17064611438100288</v>
      </c>
      <c r="AD90" s="108">
        <v>0.73458166075740505</v>
      </c>
      <c r="AE90" s="108">
        <v>0.37209801146730281</v>
      </c>
      <c r="AF90" s="108">
        <v>0.21808949095580921</v>
      </c>
      <c r="AG90" s="108">
        <v>0.22872300739150722</v>
      </c>
      <c r="AH90" s="108">
        <v>0.17951410553171673</v>
      </c>
      <c r="AI90" s="108">
        <v>0.66600357921378117</v>
      </c>
      <c r="AJ90" s="108">
        <v>0.79523661972777671</v>
      </c>
      <c r="AK90" s="108">
        <v>0.48594333083823799</v>
      </c>
      <c r="AL90" s="108">
        <v>0.99999832146710099</v>
      </c>
      <c r="AM90" s="108">
        <v>0.54978657294816402</v>
      </c>
      <c r="AN90" s="108">
        <v>0.8116462828081954</v>
      </c>
      <c r="AO90" s="108">
        <v>0.99999790078711581</v>
      </c>
      <c r="AP90" s="108">
        <v>0.99999781253376352</v>
      </c>
      <c r="AQ90" s="108">
        <v>0.36106187895457065</v>
      </c>
      <c r="AR90" s="125">
        <f t="shared" si="44"/>
        <v>0.51754741144056526</v>
      </c>
    </row>
    <row r="91" spans="2:44" x14ac:dyDescent="0.25">
      <c r="B91" t="s">
        <v>45</v>
      </c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25"/>
      <c r="X91" t="s">
        <v>45</v>
      </c>
      <c r="Y91" s="108">
        <v>0.96051753848737698</v>
      </c>
      <c r="Z91" s="108">
        <v>0.86586436538629574</v>
      </c>
      <c r="AA91" s="108">
        <v>0.20420955946989167</v>
      </c>
      <c r="AB91" s="108">
        <v>0.94601606007767824</v>
      </c>
      <c r="AC91" s="108">
        <v>-0.17523976780622208</v>
      </c>
      <c r="AD91" s="108">
        <v>0.89924980533986942</v>
      </c>
      <c r="AE91" s="108">
        <v>0.98164357518579726</v>
      </c>
      <c r="AF91" s="108">
        <v>0.20224563510149185</v>
      </c>
      <c r="AG91" s="108">
        <v>0.45920573918761454</v>
      </c>
      <c r="AH91" s="108">
        <v>-0.55117611824421786</v>
      </c>
      <c r="AI91" s="108">
        <v>0.96473054072379771</v>
      </c>
      <c r="AJ91" s="108">
        <v>0.9856033077160502</v>
      </c>
      <c r="AK91" s="108">
        <v>0.40542466058512294</v>
      </c>
      <c r="AL91" s="108">
        <v>0.9925538363450146</v>
      </c>
      <c r="AM91" s="108">
        <v>-0.15408418474403004</v>
      </c>
      <c r="AN91" s="108">
        <v>0.97423617351413527</v>
      </c>
      <c r="AO91" s="108">
        <v>0.79705073220438716</v>
      </c>
      <c r="AP91" s="108">
        <v>0.87588634547599098</v>
      </c>
      <c r="AQ91" s="108">
        <v>0.91850436126564694</v>
      </c>
    </row>
    <row r="92" spans="2:44" x14ac:dyDescent="0.25">
      <c r="B92" t="s">
        <v>46</v>
      </c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25"/>
      <c r="X92" t="s">
        <v>46</v>
      </c>
      <c r="Y92" s="108">
        <v>0.97838647434693127</v>
      </c>
      <c r="Z92" s="108">
        <v>0.50365656758825716</v>
      </c>
      <c r="AA92" s="108">
        <v>0.48956803321818448</v>
      </c>
      <c r="AB92" s="108">
        <v>0.9756166693481928</v>
      </c>
      <c r="AC92" s="108">
        <v>0.40545206623406643</v>
      </c>
      <c r="AD92" s="108">
        <v>0.94472068553793986</v>
      </c>
      <c r="AE92" s="108">
        <v>0.60705919575858924</v>
      </c>
      <c r="AF92" s="108">
        <v>-0.51607627414845647</v>
      </c>
      <c r="AG92" s="108">
        <v>0.28893291453711822</v>
      </c>
      <c r="AH92" s="108">
        <v>-0.39147757139998218</v>
      </c>
      <c r="AI92" s="108">
        <v>-0.22171461275271198</v>
      </c>
      <c r="AJ92" s="108">
        <v>0.86772218010653024</v>
      </c>
      <c r="AK92" s="108">
        <v>-0.16845889698494365</v>
      </c>
      <c r="AL92" s="108">
        <v>0.94216745940555424</v>
      </c>
      <c r="AM92" s="108">
        <v>0.98063772252879156</v>
      </c>
      <c r="AN92" s="108">
        <v>0.99953051207958299</v>
      </c>
      <c r="AO92" s="108">
        <v>0.10390420210660754</v>
      </c>
      <c r="AP92" s="108">
        <v>0.31101752607205063</v>
      </c>
      <c r="AQ92" s="108">
        <v>0.98279142235371364</v>
      </c>
    </row>
    <row r="93" spans="2:44" x14ac:dyDescent="0.25">
      <c r="B93" t="s">
        <v>47</v>
      </c>
      <c r="C93" s="108">
        <f>CORREL(M_DIF!W4:W62,P!W5:W63)</f>
        <v>6.3826988029902956E-2</v>
      </c>
      <c r="D93" s="108">
        <f>CORREL(M_DIF!X4:X62,P!X5:X63)</f>
        <v>0.95780588383552512</v>
      </c>
      <c r="E93" s="108">
        <f>CORREL(M_DIF!Y4:Y62,P!Y5:Y63)</f>
        <v>0.58359234419229666</v>
      </c>
      <c r="F93" s="108">
        <f>CORREL(M_DIF!Z4:Z62,P!Z5:Z63)</f>
        <v>0.96437558161698755</v>
      </c>
      <c r="G93" s="108">
        <f>CORREL(M_DIF!AA4:AA62,P!AA5:AA63)</f>
        <v>0.53376124717988582</v>
      </c>
      <c r="H93" s="108">
        <f>CORREL(M_DIF!AB4:AB62,P!AB5:AB63)</f>
        <v>0.90463142539282559</v>
      </c>
      <c r="I93" s="108">
        <f>CORREL(M_DIF!AC4:AC62,P!AC5:AC63)</f>
        <v>-0.24380364741657895</v>
      </c>
      <c r="J93" s="108">
        <f>CORREL(M_DIF!AD4:AD62,P!AD5:AD63)</f>
        <v>0.66393191896644099</v>
      </c>
      <c r="K93" s="108">
        <f>CORREL(M_DIF!AE4:AE62,P!AE5:AE63)</f>
        <v>0.73639785399472446</v>
      </c>
      <c r="L93" s="108">
        <f>CORREL(M_DIF!AF4:AF62,P!AF5:AF63)</f>
        <v>0.83847310352727322</v>
      </c>
      <c r="M93" s="108">
        <f>CORREL(M_DIF!AG4:AG62,P!AG5:AG63)</f>
        <v>0.96263219903826625</v>
      </c>
      <c r="N93" s="108">
        <f>CORREL(M_DIF!AH4:AH62,P!AH5:AH63)</f>
        <v>0.98351094400161676</v>
      </c>
      <c r="O93" s="108">
        <f>CORREL(M_DIF!AI4:AI62,P!AI5:AI63)</f>
        <v>0.92752886219867769</v>
      </c>
      <c r="P93" s="108">
        <f>CORREL(M_DIF!AJ4:AJ62,P!AJ5:AJ63)</f>
        <v>0.99999999762870428</v>
      </c>
      <c r="Q93" s="108">
        <f>CORREL(M_DIF!AK4:AK62,P!AK5:AK63)</f>
        <v>0.45354718383685722</v>
      </c>
      <c r="R93" s="108">
        <f>CORREL(M_DIF!AL4:AL62,P!AL5:AL63)</f>
        <v>-0.96544496440351457</v>
      </c>
      <c r="S93" s="108">
        <f>CORREL(M_DIF!AM4:AM62,P!AM5:AM63)</f>
        <v>0.99999997743849001</v>
      </c>
      <c r="T93" s="108">
        <f>CORREL(M_DIF!AN4:AN62,P!AN5:AN63)</f>
        <v>0.99999998441576721</v>
      </c>
      <c r="U93" s="108">
        <f>CORREL(M_DIF!AO4:AO62,P!AO5:AO63)</f>
        <v>0.74349007583613003</v>
      </c>
      <c r="V93" s="125">
        <f>AVERAGE(C93:U93)</f>
        <v>0.63727668206896193</v>
      </c>
      <c r="X93" t="s">
        <v>47</v>
      </c>
      <c r="Y93" s="108">
        <v>-0.57982083479036672</v>
      </c>
      <c r="Z93" s="108">
        <v>0.96284793750963971</v>
      </c>
      <c r="AA93" s="108">
        <v>0.42966742329757679</v>
      </c>
      <c r="AB93" s="108">
        <v>0.96364409656147187</v>
      </c>
      <c r="AC93" s="108">
        <v>-8.7372722070885395E-2</v>
      </c>
      <c r="AD93" s="108">
        <v>0.90521817430891127</v>
      </c>
      <c r="AE93" s="108">
        <v>-0.32994649007332949</v>
      </c>
      <c r="AF93" s="108">
        <v>0.65278675696712329</v>
      </c>
      <c r="AG93" s="108">
        <v>0.72761970446436441</v>
      </c>
      <c r="AH93" s="108">
        <v>-0.4527327841313124</v>
      </c>
      <c r="AI93" s="108">
        <v>0.96185673905114066</v>
      </c>
      <c r="AJ93" s="108">
        <v>0.98385637357309763</v>
      </c>
      <c r="AK93" s="108">
        <v>0.92513769041222615</v>
      </c>
      <c r="AL93" s="108">
        <v>0.99999999755241542</v>
      </c>
      <c r="AM93" s="108">
        <v>0.45540070627743667</v>
      </c>
      <c r="AN93" s="108">
        <v>-0.98266841200774036</v>
      </c>
      <c r="AO93" s="108">
        <v>0.99999997632176429</v>
      </c>
      <c r="AP93" s="108">
        <v>0.99999998370272158</v>
      </c>
      <c r="AQ93" s="108">
        <v>0.68188235469259617</v>
      </c>
      <c r="AR93" s="125">
        <f>AVERAGE(C93:U93)</f>
        <v>0.63727668206896193</v>
      </c>
    </row>
    <row r="94" spans="2:44" x14ac:dyDescent="0.25">
      <c r="B94" t="s">
        <v>48</v>
      </c>
      <c r="C94" s="108">
        <f>CORREL(M_CHDG!W4:W62,P!W5:W63)</f>
        <v>0.62909154169252901</v>
      </c>
      <c r="D94" s="108">
        <f>CORREL(M_CHDG!X4:X62,P!X5:X63)</f>
        <v>0.8467380751416127</v>
      </c>
      <c r="E94" s="108">
        <f>CORREL(M_CHDG!Y4:Y62,P!Y5:Y63)</f>
        <v>0.5314122688296089</v>
      </c>
      <c r="F94" s="108">
        <f>CORREL(M_CHDG!Z4:Z62,P!Z5:Z63)</f>
        <v>0.97129745679323465</v>
      </c>
      <c r="G94" s="108">
        <f>CORREL(M_CHDG!AA4:AA62,P!AA5:AA63)</f>
        <v>0.38704437974177996</v>
      </c>
      <c r="H94" s="108">
        <f>CORREL(M_CHDG!AB4:AB62,P!AB5:AB63)</f>
        <v>0.95192949123242121</v>
      </c>
      <c r="I94" s="108">
        <f>CORREL(M_CHDG!AC4:AC62,P!AC5:AC63)</f>
        <v>0.92515462571143248</v>
      </c>
      <c r="J94" s="108">
        <f>CORREL(M_CHDG!AD4:AD62,P!AD5:AD63)</f>
        <v>0.96542512782263201</v>
      </c>
      <c r="K94" s="108">
        <f>CORREL(M_CHDG!AE4:AE62,P!AE5:AE63)</f>
        <v>0.74741149099143511</v>
      </c>
      <c r="L94" s="108">
        <f>CORREL(M_CHDG!AF4:AF62,P!AF5:AF63)</f>
        <v>-0.15148450680749809</v>
      </c>
      <c r="M94" s="108">
        <f>CORREL(M_CHDG!AG4:AG62,P!AG5:AG63)</f>
        <v>0.95355430096031268</v>
      </c>
      <c r="N94" s="108">
        <f>CORREL(M_CHDG!AH4:AH62,P!AH5:AH63)</f>
        <v>0.97746584370080425</v>
      </c>
      <c r="O94" s="108">
        <f>CORREL(M_CHDG!AI4:AI62,P!AI5:AI63)</f>
        <v>0.57570974132465691</v>
      </c>
      <c r="P94" s="108">
        <f>CORREL(M_CHDG!AJ4:AJ62,P!AJ5:AJ63)</f>
        <v>0.99348154472467587</v>
      </c>
      <c r="Q94" s="108">
        <f>CORREL(M_CHDG!AK4:AK62,P!AK5:AK63)</f>
        <v>4.3505098450489225E-4</v>
      </c>
      <c r="R94" s="108">
        <f>CORREL(M_CHDG!AL4:AL62,P!AL5:AL63)</f>
        <v>0.98980388706520028</v>
      </c>
      <c r="S94" s="108">
        <f>CORREL(M_CHDG!AM4:AM62,P!AM5:AM63)</f>
        <v>0.88418705256577756</v>
      </c>
      <c r="T94" s="108">
        <f>CORREL(M_CHDG!AN4:AN62,P!AN5:AN63)</f>
        <v>0.95480145075839418</v>
      </c>
      <c r="U94" s="108">
        <f>CORREL(M_CHDG!AO4:AO62,P!AO5:AO63)</f>
        <v>0.85246076017026517</v>
      </c>
      <c r="V94" s="125">
        <f>AVERAGE(C94:U94)</f>
        <v>0.73610103070546196</v>
      </c>
      <c r="X94" t="s">
        <v>48</v>
      </c>
      <c r="Y94" s="108">
        <v>0.98866059548486551</v>
      </c>
      <c r="Z94" s="108">
        <v>0.93604339815358739</v>
      </c>
      <c r="AA94" s="108">
        <v>0.71015872023158522</v>
      </c>
      <c r="AB94" s="108">
        <v>0.98801203816491234</v>
      </c>
      <c r="AC94" s="108">
        <v>0.95123514371658269</v>
      </c>
      <c r="AD94" s="108">
        <v>0.96363842718916626</v>
      </c>
      <c r="AE94" s="108">
        <v>0.98434285573989222</v>
      </c>
      <c r="AF94" s="108">
        <v>0.98235957151023723</v>
      </c>
      <c r="AG94" s="108">
        <v>0.85788509560328197</v>
      </c>
      <c r="AH94" s="108">
        <v>0.83727575477272231</v>
      </c>
      <c r="AI94" s="108">
        <v>0.9616168520626136</v>
      </c>
      <c r="AJ94" s="108">
        <v>0.9836570778440985</v>
      </c>
      <c r="AK94" s="108">
        <v>0.70567957028296024</v>
      </c>
      <c r="AL94" s="108">
        <v>0.99416116404581678</v>
      </c>
      <c r="AM94" s="108">
        <v>-1.084355485761998E-2</v>
      </c>
      <c r="AN94" s="108">
        <v>0.99950387435340959</v>
      </c>
      <c r="AO94" s="108">
        <v>0.89614675610434424</v>
      </c>
      <c r="AP94" s="108">
        <v>0.95875116237756797</v>
      </c>
      <c r="AQ94" s="108">
        <v>0.94829303329783809</v>
      </c>
      <c r="AR94" s="125">
        <f>AVERAGE(C94:U94)</f>
        <v>0.73610103070546196</v>
      </c>
    </row>
    <row r="98" spans="1:25" x14ac:dyDescent="0.25">
      <c r="W98">
        <v>1114275.8945804315</v>
      </c>
      <c r="X98" s="127">
        <f>+W98/V99*100-100</f>
        <v>12.804823548749795</v>
      </c>
      <c r="Y98" s="127">
        <f>+X98-X99</f>
        <v>5.4877898847459932</v>
      </c>
    </row>
    <row r="99" spans="1:25" ht="15.75" thickBot="1" x14ac:dyDescent="0.3">
      <c r="V99" s="16">
        <f>SUM(C55:O58)</f>
        <v>987791.00000000047</v>
      </c>
      <c r="W99">
        <v>1060068.0000000002</v>
      </c>
      <c r="X99" s="127">
        <f>+W99/V99*100-100</f>
        <v>7.3170336640038016</v>
      </c>
      <c r="Y99" s="127">
        <f>+X99-X100</f>
        <v>2.4032305179700728</v>
      </c>
    </row>
    <row r="100" spans="1:25" ht="15.75" thickBot="1" x14ac:dyDescent="0.3">
      <c r="B100" s="27">
        <v>1</v>
      </c>
      <c r="C100" s="27">
        <v>1</v>
      </c>
      <c r="D100" s="27">
        <v>1</v>
      </c>
      <c r="E100" s="27">
        <v>1</v>
      </c>
      <c r="F100" s="27">
        <v>1</v>
      </c>
      <c r="G100" s="27">
        <v>1</v>
      </c>
      <c r="H100" s="27">
        <v>1</v>
      </c>
      <c r="I100" s="27">
        <v>1</v>
      </c>
      <c r="J100" s="27">
        <v>1</v>
      </c>
      <c r="K100" s="27">
        <v>1</v>
      </c>
      <c r="L100" s="27">
        <v>1</v>
      </c>
      <c r="M100" s="27">
        <v>1</v>
      </c>
      <c r="N100" s="28">
        <v>1</v>
      </c>
      <c r="O100" s="29">
        <v>-1</v>
      </c>
      <c r="P100" s="30">
        <v>-1</v>
      </c>
      <c r="Q100" s="30">
        <v>-1</v>
      </c>
      <c r="R100" s="30">
        <v>-1</v>
      </c>
      <c r="S100" s="30">
        <v>1</v>
      </c>
      <c r="T100" s="31">
        <v>-1</v>
      </c>
      <c r="V100" t="s">
        <v>52</v>
      </c>
      <c r="W100">
        <v>1036329.1052342386</v>
      </c>
      <c r="X100" s="127">
        <f>+W100/V99*100-100</f>
        <v>4.9138031460337288</v>
      </c>
    </row>
    <row r="101" spans="1:25" ht="15.75" thickBot="1" x14ac:dyDescent="0.3">
      <c r="A101" s="120" t="s">
        <v>49</v>
      </c>
      <c r="B101" s="121">
        <f t="shared" ref="B101:T101" si="45">SUM(C59:C62)</f>
        <v>100275.99999999999</v>
      </c>
      <c r="C101" s="121">
        <f t="shared" si="45"/>
        <v>67957.999999999854</v>
      </c>
      <c r="D101" s="121">
        <f t="shared" si="45"/>
        <v>58317.000000000466</v>
      </c>
      <c r="E101" s="121">
        <f t="shared" si="45"/>
        <v>115833.00000000029</v>
      </c>
      <c r="F101" s="121">
        <f t="shared" si="45"/>
        <v>36123.999999999825</v>
      </c>
      <c r="G101" s="121">
        <f t="shared" si="45"/>
        <v>65276.999999999302</v>
      </c>
      <c r="H101" s="121">
        <f t="shared" si="45"/>
        <v>188266.00000000029</v>
      </c>
      <c r="I101" s="121">
        <f t="shared" si="45"/>
        <v>29380.999999999978</v>
      </c>
      <c r="J101" s="121">
        <f t="shared" si="45"/>
        <v>46984.00000000008</v>
      </c>
      <c r="K101" s="121">
        <f t="shared" si="45"/>
        <v>92388.000000000044</v>
      </c>
      <c r="L101" s="121">
        <f t="shared" si="45"/>
        <v>72456.999999999971</v>
      </c>
      <c r="M101" s="121">
        <f t="shared" si="45"/>
        <v>159760.00000000003</v>
      </c>
      <c r="N101" s="121">
        <f t="shared" si="45"/>
        <v>27047.000000000036</v>
      </c>
      <c r="O101" s="121">
        <f t="shared" si="45"/>
        <v>723791.99999999988</v>
      </c>
      <c r="P101" s="121">
        <f t="shared" si="45"/>
        <v>4142.0000000000091</v>
      </c>
      <c r="Q101" s="121">
        <f t="shared" si="45"/>
        <v>167206.99999999988</v>
      </c>
      <c r="R101" s="121">
        <f t="shared" si="45"/>
        <v>168212.00000000003</v>
      </c>
      <c r="S101" s="121">
        <f t="shared" si="45"/>
        <v>229934</v>
      </c>
      <c r="T101" s="121">
        <f t="shared" si="45"/>
        <v>226649.00000000111</v>
      </c>
      <c r="U101" s="122">
        <f t="shared" ref="U101:U106" si="46">SUMPRODUCT(B101:T101,$B$100:$T$100)</f>
        <v>-6.6938810050487518E-10</v>
      </c>
      <c r="V101" s="123">
        <f t="shared" ref="V101:V106" si="47">SUM(B101:N101)</f>
        <v>1060068.0000000002</v>
      </c>
      <c r="W101" s="18" t="s">
        <v>50</v>
      </c>
      <c r="X101" t="s">
        <v>51</v>
      </c>
    </row>
    <row r="102" spans="1:25" x14ac:dyDescent="0.25">
      <c r="A102" t="s">
        <v>38</v>
      </c>
      <c r="B102" s="17">
        <f>SUM(CL!C59:C62)</f>
        <v>95441</v>
      </c>
      <c r="C102" s="17">
        <f>SUM(CL!D59:D62)</f>
        <v>64264</v>
      </c>
      <c r="D102" s="17">
        <f>SUM(CL!E59:E62)</f>
        <v>59627</v>
      </c>
      <c r="E102" s="17">
        <f>SUM(CL!F59:F62)</f>
        <v>112064</v>
      </c>
      <c r="F102" s="17">
        <f>SUM(CL!G59:G62)</f>
        <v>33888.800000000003</v>
      </c>
      <c r="G102" s="17">
        <f>SUM(CL!H59:H62)</f>
        <v>59752</v>
      </c>
      <c r="H102" s="17">
        <f>SUM(CL!I59:I62)</f>
        <v>183061</v>
      </c>
      <c r="I102" s="17">
        <f>SUM(CL!J59:J62)</f>
        <v>28498.400000000001</v>
      </c>
      <c r="J102" s="17">
        <f>SUM(CL!K59:K62)</f>
        <v>45176</v>
      </c>
      <c r="K102" s="17">
        <f>SUM(CL!L59:L62)</f>
        <v>91672</v>
      </c>
      <c r="L102" s="17">
        <f>SUM(CL!M59:M62)</f>
        <v>70950</v>
      </c>
      <c r="M102" s="17">
        <f>SUM(CL!N59:N62)</f>
        <v>158437</v>
      </c>
      <c r="N102" s="17">
        <f>SUM(CL!O59:O62)</f>
        <v>27951.3</v>
      </c>
      <c r="O102" s="17">
        <f>SUM(CL!P59:P62)</f>
        <v>723780</v>
      </c>
      <c r="P102" s="17">
        <f>SUM(CL!Q59:Q62)</f>
        <v>4265</v>
      </c>
      <c r="Q102" s="17">
        <f>SUM(CL!R59:R62)</f>
        <v>162989</v>
      </c>
      <c r="R102" s="17">
        <f>SUM(CL!S59:S62)</f>
        <v>168212</v>
      </c>
      <c r="S102" s="17">
        <f>SUM(CL!T59:T62)</f>
        <v>229934</v>
      </c>
      <c r="T102" s="17">
        <f>SUM(CL!U59:U62)</f>
        <v>230161</v>
      </c>
      <c r="U102" s="16">
        <f t="shared" si="46"/>
        <v>-28690.499999999884</v>
      </c>
      <c r="V102" s="16">
        <f t="shared" si="47"/>
        <v>1030782.5000000001</v>
      </c>
      <c r="W102" s="18">
        <f>+V102/$V$101*100-100</f>
        <v>-2.7626057950999439</v>
      </c>
      <c r="X102" s="16">
        <f>O102+P102+Q102+R102-S102+T102</f>
        <v>1059473</v>
      </c>
      <c r="Y102" s="18">
        <f>+X102/$V$101*100-100</f>
        <v>-5.6128474777111137E-2</v>
      </c>
    </row>
    <row r="103" spans="1:25" x14ac:dyDescent="0.25">
      <c r="A103" t="s">
        <v>41</v>
      </c>
      <c r="B103" s="17">
        <f>SUM(FER!C59:C62)</f>
        <v>96192</v>
      </c>
      <c r="C103" s="17">
        <f>SUM(FER!D59:D62)</f>
        <v>63074</v>
      </c>
      <c r="D103" s="17">
        <f>SUM(FER!E59:E62)</f>
        <v>60568</v>
      </c>
      <c r="E103" s="17">
        <f>SUM(FER!F59:F62)</f>
        <v>112408</v>
      </c>
      <c r="F103" s="17">
        <f>SUM(FER!G59:G62)</f>
        <v>33557</v>
      </c>
      <c r="G103" s="17">
        <f>SUM(FER!H59:H62)</f>
        <v>62251</v>
      </c>
      <c r="H103" s="17">
        <f>SUM(FER!I59:I62)</f>
        <v>183508</v>
      </c>
      <c r="I103" s="17">
        <f>SUM(FER!J59:J62)</f>
        <v>28644.799999999999</v>
      </c>
      <c r="J103" s="17">
        <f>SUM(FER!K59:K62)</f>
        <v>45998</v>
      </c>
      <c r="K103" s="17">
        <f>SUM(FER!L59:L62)</f>
        <v>91769</v>
      </c>
      <c r="L103" s="17">
        <f>SUM(FER!M59:M62)</f>
        <v>71039</v>
      </c>
      <c r="M103" s="17">
        <f>SUM(FER!N59:N62)</f>
        <v>159123</v>
      </c>
      <c r="N103" s="17">
        <f>SUM(FER!O59:O62)</f>
        <v>27330.199999999997</v>
      </c>
      <c r="O103" s="17">
        <f>SUM(FER!P59:P62)</f>
        <v>723780</v>
      </c>
      <c r="P103" s="17">
        <f>SUM(FER!Q59:Q62)</f>
        <v>4072.8100000000004</v>
      </c>
      <c r="Q103" s="17">
        <f>SUM(FER!R59:R62)</f>
        <v>165462</v>
      </c>
      <c r="R103" s="17">
        <f>SUM(FER!S59:S62)</f>
        <v>168212</v>
      </c>
      <c r="S103" s="17">
        <f>SUM(FER!T59:T62)</f>
        <v>229934</v>
      </c>
      <c r="T103" s="17">
        <f>SUM(FER!U59:U62)</f>
        <v>226061</v>
      </c>
      <c r="U103" s="16">
        <f t="shared" si="46"/>
        <v>-22191.809999999998</v>
      </c>
      <c r="V103" s="16">
        <f t="shared" si="47"/>
        <v>1035462</v>
      </c>
      <c r="W103" s="18">
        <f>+V103/$V$101*100-100</f>
        <v>-2.3211718493530782</v>
      </c>
      <c r="X103" s="16">
        <f>O103+P103+Q103+R103-S103+T103</f>
        <v>1057653.81</v>
      </c>
      <c r="Y103" s="18">
        <f>+X103/$V$101*100-100</f>
        <v>-0.22773916390271154</v>
      </c>
    </row>
    <row r="104" spans="1:25" x14ac:dyDescent="0.25">
      <c r="A104" t="s">
        <v>42</v>
      </c>
      <c r="B104" s="17">
        <f>SUM(LIT!C59:C62)</f>
        <v>95997</v>
      </c>
      <c r="C104" s="17">
        <f>SUM(LIT!D59:D62)</f>
        <v>64163</v>
      </c>
      <c r="D104" s="17">
        <f>SUM(LIT!E59:E62)</f>
        <v>63884</v>
      </c>
      <c r="E104" s="17">
        <f>SUM(LIT!F59:F62)</f>
        <v>114613</v>
      </c>
      <c r="F104" s="17">
        <f>SUM(LIT!G59:G62)</f>
        <v>35877.099999999991</v>
      </c>
      <c r="G104" s="17">
        <f>SUM(LIT!H59:H62)</f>
        <v>62267</v>
      </c>
      <c r="H104" s="17">
        <f>SUM(LIT!I59:I62)</f>
        <v>185120</v>
      </c>
      <c r="I104" s="17">
        <f>SUM(LIT!J59:J62)</f>
        <v>29469.9</v>
      </c>
      <c r="J104" s="17">
        <f>SUM(LIT!K59:K62)</f>
        <v>46044</v>
      </c>
      <c r="K104" s="17">
        <f>SUM(LIT!L59:L62)</f>
        <v>91914</v>
      </c>
      <c r="L104" s="17">
        <f>SUM(LIT!M59:M62)</f>
        <v>71958</v>
      </c>
      <c r="M104" s="17">
        <f>SUM(LIT!N59:N62)</f>
        <v>159147</v>
      </c>
      <c r="N104" s="17">
        <f>SUM(LIT!O59:O62)</f>
        <v>24432</v>
      </c>
      <c r="O104" s="17">
        <f>SUM(LIT!P59:P62)</f>
        <v>723780</v>
      </c>
      <c r="P104" s="17">
        <f>SUM(LIT!Q59:Q62)</f>
        <v>4120.72</v>
      </c>
      <c r="Q104" s="17">
        <f>SUM(LIT!R59:R62)</f>
        <v>165203</v>
      </c>
      <c r="R104" s="17">
        <f>SUM(LIT!S59:S62)</f>
        <v>168212</v>
      </c>
      <c r="S104" s="17">
        <f>SUM(LIT!T59:T62)</f>
        <v>229934</v>
      </c>
      <c r="T104" s="17">
        <f>SUM(LIT!U59:U62)</f>
        <v>224040</v>
      </c>
      <c r="U104" s="16">
        <f t="shared" si="46"/>
        <v>-10535.719999999972</v>
      </c>
      <c r="V104" s="16">
        <f t="shared" si="47"/>
        <v>1044886</v>
      </c>
      <c r="W104" s="18">
        <f>+V104/$V$101*100-100</f>
        <v>-1.4321722757408253</v>
      </c>
      <c r="X104" s="16">
        <f>O104+P104+Q104+R104-S104+T104</f>
        <v>1055421.72</v>
      </c>
      <c r="Y104" s="18">
        <f>+X104/$V$101*100-100</f>
        <v>-0.43830018451649266</v>
      </c>
    </row>
    <row r="105" spans="1:25" x14ac:dyDescent="0.25">
      <c r="A105" t="s">
        <v>43</v>
      </c>
      <c r="B105" s="17">
        <f>SUM(PRO!C59:C62)</f>
        <v>98427</v>
      </c>
      <c r="C105" s="17">
        <f>SUM(PRO!D59:D62)</f>
        <v>65755</v>
      </c>
      <c r="D105" s="17">
        <f>SUM(PRO!E59:E62)</f>
        <v>60186</v>
      </c>
      <c r="E105" s="17">
        <f>SUM(PRO!F59:F62)</f>
        <v>114044</v>
      </c>
      <c r="F105" s="17">
        <f>SUM(PRO!G59:G62)</f>
        <v>35002.699999999997</v>
      </c>
      <c r="G105" s="17">
        <f>SUM(PRO!H59:H62)</f>
        <v>63766</v>
      </c>
      <c r="H105" s="17">
        <f>SUM(PRO!I59:I62)</f>
        <v>187382</v>
      </c>
      <c r="I105" s="17">
        <f>SUM(PRO!J59:J62)</f>
        <v>29433.9</v>
      </c>
      <c r="J105" s="17">
        <f>SUM(PRO!K59:K62)</f>
        <v>46206</v>
      </c>
      <c r="K105" s="17">
        <f>SUM(PRO!L59:L62)</f>
        <v>92628</v>
      </c>
      <c r="L105" s="17">
        <f>SUM(PRO!M59:M62)</f>
        <v>72319</v>
      </c>
      <c r="M105" s="17">
        <f>SUM(PRO!N59:N62)</f>
        <v>160176</v>
      </c>
      <c r="N105" s="17">
        <f>SUM(PRO!O59:O62)</f>
        <v>25456.9</v>
      </c>
      <c r="O105" s="17">
        <f>SUM(PRO!P59:P62)</f>
        <v>723780</v>
      </c>
      <c r="P105" s="17">
        <f>SUM(PRO!Q59:Q62)</f>
        <v>4179.57</v>
      </c>
      <c r="Q105" s="17">
        <f>SUM(PRO!R59:R62)</f>
        <v>166015</v>
      </c>
      <c r="R105" s="17">
        <f>SUM(PRO!S59:S62)</f>
        <v>168212</v>
      </c>
      <c r="S105" s="17">
        <f>SUM(PRO!T59:T62)</f>
        <v>229934</v>
      </c>
      <c r="T105" s="17">
        <f>SUM(PRO!U59:U62)</f>
        <v>223874</v>
      </c>
      <c r="U105" s="16">
        <f t="shared" si="46"/>
        <v>-5344.070000000007</v>
      </c>
      <c r="V105" s="16">
        <f t="shared" si="47"/>
        <v>1050782.5</v>
      </c>
      <c r="W105" s="18">
        <f>+V105/$V$101*100-100</f>
        <v>-0.87593437402131258</v>
      </c>
      <c r="X105" s="16">
        <f>O105+P105+Q105+R105-S105+T105</f>
        <v>1056126.5699999998</v>
      </c>
      <c r="Y105" s="18">
        <f>+X105/$V$101*100-100</f>
        <v>-0.37180916695913879</v>
      </c>
    </row>
    <row r="106" spans="1:25" x14ac:dyDescent="0.25">
      <c r="A106" t="s">
        <v>44</v>
      </c>
      <c r="B106" s="17">
        <f>SUM(SSC!C59:C62)</f>
        <v>98501</v>
      </c>
      <c r="C106" s="17">
        <f>SUM(SSC!D59:D62)</f>
        <v>69079</v>
      </c>
      <c r="D106" s="17">
        <f>SUM(SSC!E59:E62)</f>
        <v>57573</v>
      </c>
      <c r="E106" s="17">
        <f>SUM(SSC!F59:F62)</f>
        <v>118215</v>
      </c>
      <c r="F106" s="17">
        <f>SUM(SSC!G59:G62)</f>
        <v>36874.699999999997</v>
      </c>
      <c r="G106" s="17">
        <f>SUM(SSC!H59:H62)</f>
        <v>70544</v>
      </c>
      <c r="H106" s="17">
        <f>SUM(SSC!I59:I62)</f>
        <v>191842</v>
      </c>
      <c r="I106" s="17">
        <f>SUM(SSC!J59:J62)</f>
        <v>29603.199999999997</v>
      </c>
      <c r="J106" s="17">
        <f>SUM(SSC!K59:K62)</f>
        <v>46270</v>
      </c>
      <c r="K106" s="17">
        <f>SUM(SSC!L59:L62)</f>
        <v>94260</v>
      </c>
      <c r="L106" s="17">
        <f>SUM(SSC!M59:M62)</f>
        <v>74705</v>
      </c>
      <c r="M106" s="17">
        <f>SUM(SSC!N59:N62)</f>
        <v>163798</v>
      </c>
      <c r="N106" s="17">
        <f>SUM(SSC!O59:O62)</f>
        <v>26410.300000000003</v>
      </c>
      <c r="O106" s="17">
        <f>SUM(SSC!P59:P62)</f>
        <v>723800</v>
      </c>
      <c r="P106" s="17">
        <f>SUM(SSC!Q59:Q62)</f>
        <v>4248.7</v>
      </c>
      <c r="Q106" s="17">
        <f>SUM(SSC!R59:R62)</f>
        <v>179905</v>
      </c>
      <c r="R106" s="17">
        <f>SUM(SSC!S59:S62)</f>
        <v>168209</v>
      </c>
      <c r="S106" s="17">
        <f>SUM(SSC!T59:T62)</f>
        <v>229928</v>
      </c>
      <c r="T106" s="17">
        <f>SUM(SSC!U59:U62)</f>
        <v>225315</v>
      </c>
      <c r="U106" s="16">
        <f t="shared" si="46"/>
        <v>6125.4999999999418</v>
      </c>
      <c r="V106" s="16">
        <f t="shared" si="47"/>
        <v>1077675.2</v>
      </c>
      <c r="W106" s="18">
        <f>+V106/$V$101*100-100</f>
        <v>1.6609500522607732</v>
      </c>
      <c r="X106" s="16">
        <f>O106+P106+Q106+R106-S106+T106</f>
        <v>1071549.7</v>
      </c>
      <c r="Y106" s="18">
        <f>+X106/$V$101*100-100</f>
        <v>1.083109762769908</v>
      </c>
    </row>
    <row r="107" spans="1:25" x14ac:dyDescent="0.25">
      <c r="A107" t="s">
        <v>45</v>
      </c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W107" s="16"/>
    </row>
    <row r="108" spans="1:25" x14ac:dyDescent="0.25">
      <c r="A108" t="s">
        <v>46</v>
      </c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W108" s="16"/>
    </row>
    <row r="109" spans="1:25" x14ac:dyDescent="0.25">
      <c r="A109" t="s">
        <v>47</v>
      </c>
      <c r="B109" s="17">
        <f>SUM(M_DIF!C59:C62)</f>
        <v>109443.923239</v>
      </c>
      <c r="C109" s="17">
        <f>SUM(M_DIF!D59:D62)</f>
        <v>95309.589455999987</v>
      </c>
      <c r="D109" s="17">
        <f>SUM(M_DIF!E59:E62)</f>
        <v>88807.468842999995</v>
      </c>
      <c r="E109" s="17">
        <f>SUM(M_DIF!F59:F62)</f>
        <v>137068.95993800001</v>
      </c>
      <c r="F109" s="17">
        <f>SUM(M_DIF!G59:G62)</f>
        <v>57124.101155999997</v>
      </c>
      <c r="G109" s="17">
        <f>SUM(M_DIF!H59:H62)</f>
        <v>72989.906604999996</v>
      </c>
      <c r="H109" s="17">
        <f>SUM(M_DIF!I59:I62)</f>
        <v>209206.01131700003</v>
      </c>
      <c r="I109" s="17">
        <f>SUM(M_DIF!J59:J62)</f>
        <v>33643.445131</v>
      </c>
      <c r="J109" s="17">
        <f>SUM(M_DIF!K59:K62)</f>
        <v>51976.992989999999</v>
      </c>
      <c r="K109" s="17">
        <f>SUM(M_DIF!L59:L62)</f>
        <v>114863.48335900001</v>
      </c>
      <c r="L109" s="17">
        <f>SUM(M_DIF!M59:M62)</f>
        <v>85926.231889999995</v>
      </c>
      <c r="M109" s="17">
        <f>SUM(M_DIF!N59:N62)</f>
        <v>195515.80293800001</v>
      </c>
      <c r="N109" s="17">
        <f>SUM(M_DIF!O59:O62)</f>
        <v>32318.350832999997</v>
      </c>
      <c r="O109" s="17">
        <f>SUM(M_DIF!P59:P62)</f>
        <v>723793.75794399995</v>
      </c>
      <c r="P109" s="17">
        <f>SUM(M_DIF!Q59:Q62)</f>
        <v>6037.36528</v>
      </c>
      <c r="Q109" s="17">
        <f>SUM(M_DIF!R59:R62)</f>
        <v>121406.34723499999</v>
      </c>
      <c r="R109" s="17">
        <f>SUM(M_DIF!S59:S62)</f>
        <v>168212.52800299998</v>
      </c>
      <c r="S109" s="17">
        <f>SUM(M_DIF!T59:T62)</f>
        <v>229934.45692199998</v>
      </c>
      <c r="T109" s="17">
        <f>SUM(M_DIF!U59:U62)</f>
        <v>244024.739604</v>
      </c>
      <c r="U109" s="16">
        <f>SUMPRODUCT(B109:T109,$B$100:$T$100)</f>
        <v>250653.98655099998</v>
      </c>
      <c r="V109" s="16">
        <f>SUM(B109:N109)</f>
        <v>1284194.2676949999</v>
      </c>
      <c r="W109" s="18">
        <f>+V109/$V$101*100-100</f>
        <v>21.142631198658918</v>
      </c>
      <c r="X109" s="16">
        <f>O109+P109+Q109+R109-S109+T109</f>
        <v>1033540.2811439999</v>
      </c>
      <c r="Y109" s="18">
        <f>+X109/$V$101*100-100</f>
        <v>-2.5024544516012526</v>
      </c>
    </row>
    <row r="110" spans="1:25" x14ac:dyDescent="0.25">
      <c r="A110" t="s">
        <v>48</v>
      </c>
      <c r="B110" s="17">
        <f>SUM(M_CHDG!C59:C62)</f>
        <v>94251.838201727107</v>
      </c>
      <c r="C110" s="17">
        <f>SUM(M_CHDG!D59:D62)</f>
        <v>63571.336395229097</v>
      </c>
      <c r="D110" s="17">
        <f>SUM(M_CHDG!E59:E62)</f>
        <v>64626.188230498199</v>
      </c>
      <c r="E110" s="17">
        <f>SUM(M_CHDG!F59:F62)</f>
        <v>112495.4953858825</v>
      </c>
      <c r="F110" s="17">
        <f>SUM(M_CHDG!G59:G62)</f>
        <v>35779.175446449466</v>
      </c>
      <c r="G110" s="17">
        <f>SUM(M_CHDG!H59:H62)</f>
        <v>64314.845774135501</v>
      </c>
      <c r="H110" s="17">
        <f>SUM(M_CHDG!I59:I62)</f>
        <v>178736.7274902722</v>
      </c>
      <c r="I110" s="17">
        <f>SUM(M_CHDG!J59:J62)</f>
        <v>29370.37853670289</v>
      </c>
      <c r="J110" s="17">
        <f>SUM(M_CHDG!K59:K62)</f>
        <v>50406.8779486075</v>
      </c>
      <c r="K110" s="17">
        <f>SUM(M_CHDG!L59:L62)</f>
        <v>90710.165694624098</v>
      </c>
      <c r="L110" s="17">
        <f>SUM(M_CHDG!M59:M62)</f>
        <v>70199.988593742703</v>
      </c>
      <c r="M110" s="17">
        <f>SUM(M_CHDG!N59:N62)</f>
        <v>151806.27003414789</v>
      </c>
      <c r="N110" s="17">
        <f>SUM(M_CHDG!O59:O62)</f>
        <v>30059.817502219288</v>
      </c>
      <c r="O110" s="17">
        <f>SUM(M_CHDG!P59:P62)</f>
        <v>721276.592578582</v>
      </c>
      <c r="P110" s="17">
        <f>SUM(M_CHDG!Q59:Q62)</f>
        <v>-3051.50078882143</v>
      </c>
      <c r="Q110" s="17">
        <f>SUM(M_CHDG!R59:R62)</f>
        <v>157191.4407425946</v>
      </c>
      <c r="R110" s="17">
        <f>SUM(M_CHDG!S59:S62)</f>
        <v>165697.6054340128</v>
      </c>
      <c r="S110" s="17">
        <f>SUM(M_CHDG!T59:T62)</f>
        <v>232448.3945659872</v>
      </c>
      <c r="T110" s="17">
        <f>SUM(M_CHDG!U59:U62)</f>
        <v>227663.36183385801</v>
      </c>
      <c r="U110" s="16">
        <f>SUMPRODUCT(B110:T110,$B$100:$T$100)</f>
        <v>-2.3283064365386963E-10</v>
      </c>
      <c r="V110" s="16">
        <f>SUM(B110:N110)</f>
        <v>1036329.1052342386</v>
      </c>
      <c r="W110" s="119">
        <f>+V110/$V$101*100-100</f>
        <v>-2.2393747161278128</v>
      </c>
      <c r="X110" s="16">
        <f>O110+P110+Q110+R110-S110+T110</f>
        <v>1036329.105234239</v>
      </c>
      <c r="Y110" s="119">
        <f>+X110/$V$101*100-100</f>
        <v>-2.239374716127756</v>
      </c>
    </row>
    <row r="112" spans="1:25" x14ac:dyDescent="0.25">
      <c r="B112" t="s">
        <v>54</v>
      </c>
    </row>
    <row r="113" spans="2:2" x14ac:dyDescent="0.25">
      <c r="B113">
        <v>0.95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conditionalFormatting sqref="C71:U8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5:U9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>
    <oddHeader>&amp;L&amp;"Calibri"&amp;15&amp;K000000 Información Pública Clasificada&amp;1#_x000D_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FCF4-51C5-4B0F-80AC-7CD8E9442EB3}">
  <dimension ref="A1:BJ140"/>
  <sheetViews>
    <sheetView topLeftCell="F28" workbookViewId="0">
      <selection activeCell="W5" sqref="W5:W63"/>
    </sheetView>
  </sheetViews>
  <sheetFormatPr baseColWidth="10" defaultRowHeight="15" x14ac:dyDescent="0.25"/>
  <cols>
    <col min="3" max="3" width="13.5703125" customWidth="1"/>
    <col min="4" max="9" width="12" bestFit="1" customWidth="1"/>
    <col min="10" max="10" width="11.5703125" bestFit="1" customWidth="1"/>
    <col min="11" max="11" width="12.85546875" bestFit="1" customWidth="1"/>
    <col min="12" max="15" width="12" bestFit="1" customWidth="1"/>
    <col min="17" max="20" width="14.140625" bestFit="1" customWidth="1"/>
    <col min="21" max="21" width="11.5703125" bestFit="1" customWidth="1"/>
  </cols>
  <sheetData>
    <row r="1" spans="1:41" ht="15.75" thickBot="1" x14ac:dyDescent="0.3">
      <c r="A1" s="26" t="s">
        <v>21</v>
      </c>
      <c r="B1" s="27"/>
      <c r="C1" s="27">
        <v>1</v>
      </c>
      <c r="D1" s="27">
        <v>1</v>
      </c>
      <c r="E1" s="27">
        <v>1</v>
      </c>
      <c r="F1" s="27">
        <v>1</v>
      </c>
      <c r="G1" s="27">
        <v>1</v>
      </c>
      <c r="H1" s="27">
        <v>1</v>
      </c>
      <c r="I1" s="27">
        <v>1</v>
      </c>
      <c r="J1" s="27">
        <v>1</v>
      </c>
      <c r="K1" s="27">
        <v>1</v>
      </c>
      <c r="L1" s="27">
        <v>1</v>
      </c>
      <c r="M1" s="27">
        <v>1</v>
      </c>
      <c r="N1" s="27">
        <v>1</v>
      </c>
      <c r="O1" s="28">
        <v>1</v>
      </c>
      <c r="P1" s="29">
        <v>-1</v>
      </c>
      <c r="Q1" s="30">
        <v>-1</v>
      </c>
      <c r="R1" s="30">
        <v>-1</v>
      </c>
      <c r="S1" s="30">
        <v>-1</v>
      </c>
      <c r="T1" s="30">
        <v>1</v>
      </c>
      <c r="U1" s="31">
        <v>-1</v>
      </c>
    </row>
    <row r="2" spans="1:41" ht="183" x14ac:dyDescent="0.25">
      <c r="A2" s="32"/>
      <c r="D2" s="33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3" t="s">
        <v>11</v>
      </c>
      <c r="P2" s="34" t="s">
        <v>22</v>
      </c>
      <c r="Q2" s="35" t="s">
        <v>23</v>
      </c>
      <c r="R2" s="35" t="s">
        <v>24</v>
      </c>
      <c r="S2" s="35" t="s">
        <v>25</v>
      </c>
      <c r="T2" s="35" t="s">
        <v>26</v>
      </c>
      <c r="U2" s="36" t="s">
        <v>27</v>
      </c>
    </row>
    <row r="3" spans="1:41" ht="19.5" x14ac:dyDescent="0.25">
      <c r="A3" s="37" t="s">
        <v>28</v>
      </c>
      <c r="B3" s="38" t="s">
        <v>29</v>
      </c>
      <c r="C3" s="39" t="s">
        <v>20</v>
      </c>
      <c r="D3" s="40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7">
        <v>12</v>
      </c>
      <c r="P3" s="41" t="s">
        <v>30</v>
      </c>
      <c r="Q3" s="42" t="s">
        <v>13</v>
      </c>
      <c r="R3" s="42" t="s">
        <v>31</v>
      </c>
      <c r="S3" s="42" t="s">
        <v>32</v>
      </c>
      <c r="T3" s="42" t="s">
        <v>33</v>
      </c>
      <c r="U3" s="43" t="s">
        <v>34</v>
      </c>
    </row>
    <row r="4" spans="1:41" x14ac:dyDescent="0.25">
      <c r="A4" s="44">
        <v>2005</v>
      </c>
      <c r="B4" s="9">
        <v>1</v>
      </c>
      <c r="C4" s="45">
        <v>8930.9150741647609</v>
      </c>
      <c r="D4" s="46">
        <v>8843.6841703797018</v>
      </c>
      <c r="E4" s="11">
        <v>6593.5162863900196</v>
      </c>
      <c r="F4" s="11">
        <v>17568.410141932207</v>
      </c>
      <c r="G4" s="11">
        <v>4482.3543192543621</v>
      </c>
      <c r="H4" s="11">
        <v>7702.7312284410136</v>
      </c>
      <c r="I4" s="11">
        <v>19740.020543761519</v>
      </c>
      <c r="J4" s="11">
        <v>2844.6292315488363</v>
      </c>
      <c r="K4" s="11">
        <v>3823.0690798813312</v>
      </c>
      <c r="L4" s="11">
        <v>12410.868365674276</v>
      </c>
      <c r="M4" s="11">
        <v>8170.3945526075295</v>
      </c>
      <c r="N4" s="11">
        <v>16064.402139197169</v>
      </c>
      <c r="O4" s="13">
        <v>3218.1348976485447</v>
      </c>
      <c r="P4" s="47">
        <v>52849.842776908918</v>
      </c>
      <c r="Q4" s="47">
        <v>226.84498584249403</v>
      </c>
      <c r="R4" s="47">
        <v>6321.4105293415423</v>
      </c>
      <c r="S4" s="47">
        <v>12767.480728857425</v>
      </c>
      <c r="T4" s="47">
        <v>15075.866084890711</v>
      </c>
      <c r="U4" s="48">
        <v>16513.078954966662</v>
      </c>
      <c r="V4" s="49">
        <f>SUM(C4:O4)-SUM(P4:S4,U4)+T4</f>
        <v>46790.338139854946</v>
      </c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</row>
    <row r="5" spans="1:41" x14ac:dyDescent="0.25">
      <c r="A5" s="44">
        <v>2005</v>
      </c>
      <c r="B5" s="9">
        <v>2</v>
      </c>
      <c r="C5" s="45">
        <v>9902.9330848612899</v>
      </c>
      <c r="D5" s="46">
        <v>9220.2524831455412</v>
      </c>
      <c r="E5" s="11">
        <v>6869.8471094085598</v>
      </c>
      <c r="F5" s="11">
        <v>19224.537663607509</v>
      </c>
      <c r="G5" s="11">
        <v>4645.1226278244712</v>
      </c>
      <c r="H5" s="11">
        <v>6222.3274284762092</v>
      </c>
      <c r="I5" s="11">
        <v>20762.031812767207</v>
      </c>
      <c r="J5" s="11">
        <v>3071.6402402999884</v>
      </c>
      <c r="K5" s="11">
        <v>3808.005671042863</v>
      </c>
      <c r="L5" s="11">
        <v>12506.688121526018</v>
      </c>
      <c r="M5" s="11">
        <v>8638.1517456334732</v>
      </c>
      <c r="N5" s="11">
        <v>17103.088361005623</v>
      </c>
      <c r="O5" s="13">
        <v>3104.02339718026</v>
      </c>
      <c r="P5" s="47">
        <v>55250.834857810165</v>
      </c>
      <c r="Q5" s="47">
        <v>268.18095404819121</v>
      </c>
      <c r="R5" s="47">
        <v>7460.5584508106313</v>
      </c>
      <c r="S5" s="47">
        <v>14659.191024424834</v>
      </c>
      <c r="T5" s="47">
        <v>17002.357509498863</v>
      </c>
      <c r="U5" s="48">
        <v>15372.586855626811</v>
      </c>
      <c r="V5" s="16">
        <f t="shared" ref="V5:V63" si="0">SUM(C5:O5)-SUM(P5:S5,U5)+T5</f>
        <v>49069.655113557252</v>
      </c>
      <c r="W5" s="115">
        <f t="shared" ref="W5:W36" si="1">(C5/C4) - 1</f>
        <v>0.10883744864043887</v>
      </c>
      <c r="X5" s="115">
        <f t="shared" ref="X5:X35" si="2">D5/D4*100</f>
        <v>104.25804795276483</v>
      </c>
      <c r="Y5" s="115">
        <f t="shared" ref="Y5:Y35" si="3">E5/E4*100</f>
        <v>104.19094775861745</v>
      </c>
      <c r="Z5" s="115">
        <f t="shared" ref="Z5:Z35" si="4">F5/F4*100</f>
        <v>109.42673530669951</v>
      </c>
      <c r="AA5" s="115">
        <f t="shared" ref="AA5:AA35" si="5">G5/G4*100</f>
        <v>103.63131285429452</v>
      </c>
      <c r="AB5" s="115">
        <f t="shared" ref="AB5:AB35" si="6">H5/H4*100</f>
        <v>80.78079377223149</v>
      </c>
      <c r="AC5" s="115">
        <f t="shared" ref="AC5:AC35" si="7">I5/I4*100</f>
        <v>105.17735666353538</v>
      </c>
      <c r="AD5" s="115">
        <f t="shared" ref="AD5:AD35" si="8">J5/J4*100</f>
        <v>107.98033734004588</v>
      </c>
      <c r="AE5" s="115">
        <f t="shared" ref="AE5:AE35" si="9">K5/K4*100</f>
        <v>99.605986485629089</v>
      </c>
      <c r="AF5" s="115">
        <f t="shared" ref="AF5:AF35" si="10">L5/L4*100</f>
        <v>100.77206326768204</v>
      </c>
      <c r="AG5" s="115">
        <f t="shared" ref="AG5:AG35" si="11">M5/M4*100</f>
        <v>105.72502576239312</v>
      </c>
      <c r="AH5" s="115">
        <f t="shared" ref="AH5:AH35" si="12">N5/N4*100</f>
        <v>106.46576332445051</v>
      </c>
      <c r="AI5" s="115">
        <f t="shared" ref="AI5:AI35" si="13">O5/O4*100</f>
        <v>96.454110716375979</v>
      </c>
      <c r="AJ5" s="115">
        <f t="shared" ref="AJ5:AJ35" si="14">P5/P4*100</f>
        <v>104.54304488858439</v>
      </c>
      <c r="AK5" s="115">
        <f t="shared" ref="AK5:AK35" si="15">Q5/Q4*100</f>
        <v>118.22212117767421</v>
      </c>
      <c r="AL5" s="115">
        <f t="shared" ref="AL5:AL35" si="16">R5/R4*100</f>
        <v>118.02047052918974</v>
      </c>
      <c r="AM5" s="115">
        <f t="shared" ref="AM5:AM35" si="17">S5/S4*100</f>
        <v>114.81662933934736</v>
      </c>
      <c r="AN5" s="115">
        <f t="shared" ref="AN5:AN35" si="18">T5/T4*100</f>
        <v>112.77864511239532</v>
      </c>
      <c r="AO5" s="115">
        <f t="shared" ref="AO5:AO35" si="19">U5/U4*100</f>
        <v>93.093401282400919</v>
      </c>
    </row>
    <row r="6" spans="1:41" x14ac:dyDescent="0.25">
      <c r="A6" s="44">
        <v>2005</v>
      </c>
      <c r="B6" s="9">
        <v>3</v>
      </c>
      <c r="C6" s="45">
        <v>9935.2521515087556</v>
      </c>
      <c r="D6" s="46">
        <v>10060.168856641521</v>
      </c>
      <c r="E6" s="11">
        <v>6838.7893018479172</v>
      </c>
      <c r="F6" s="11">
        <v>19999.476382443911</v>
      </c>
      <c r="G6" s="11">
        <v>4749.6623942412425</v>
      </c>
      <c r="H6" s="11">
        <v>7033.3236018870884</v>
      </c>
      <c r="I6" s="11">
        <v>21397.979221836747</v>
      </c>
      <c r="J6" s="11">
        <v>2956.9567959421947</v>
      </c>
      <c r="K6" s="11">
        <v>3925.6349973529186</v>
      </c>
      <c r="L6" s="11">
        <v>12579.954716270546</v>
      </c>
      <c r="M6" s="11">
        <v>8840.0298108023908</v>
      </c>
      <c r="N6" s="11">
        <v>17243.02717374454</v>
      </c>
      <c r="O6" s="13">
        <v>3157.5473061074631</v>
      </c>
      <c r="P6" s="47">
        <v>56892.27040703933</v>
      </c>
      <c r="Q6" s="47">
        <v>265.65386428889093</v>
      </c>
      <c r="R6" s="47">
        <v>7453.273810099</v>
      </c>
      <c r="S6" s="47">
        <v>15157.709024894993</v>
      </c>
      <c r="T6" s="47">
        <v>17929.996611394563</v>
      </c>
      <c r="U6" s="48">
        <v>17165.257712048235</v>
      </c>
      <c r="V6" s="16">
        <f t="shared" si="0"/>
        <v>49713.63450365133</v>
      </c>
      <c r="W6" s="115">
        <f t="shared" si="1"/>
        <v>3.263585280291581E-3</v>
      </c>
      <c r="X6" s="115">
        <f t="shared" si="2"/>
        <v>109.1094725988397</v>
      </c>
      <c r="Y6" s="115">
        <f t="shared" si="3"/>
        <v>99.547911226174051</v>
      </c>
      <c r="Z6" s="115">
        <f t="shared" si="4"/>
        <v>104.03098754516931</v>
      </c>
      <c r="AA6" s="115">
        <f t="shared" si="5"/>
        <v>102.25052759189981</v>
      </c>
      <c r="AB6" s="115">
        <f t="shared" si="6"/>
        <v>113.03364669784798</v>
      </c>
      <c r="AC6" s="115">
        <f t="shared" si="7"/>
        <v>103.06303070337496</v>
      </c>
      <c r="AD6" s="115">
        <f t="shared" si="8"/>
        <v>96.266377720504366</v>
      </c>
      <c r="AE6" s="115">
        <f t="shared" si="9"/>
        <v>103.08900081752877</v>
      </c>
      <c r="AF6" s="115">
        <f t="shared" si="10"/>
        <v>100.58581931549429</v>
      </c>
      <c r="AG6" s="115">
        <f t="shared" si="11"/>
        <v>102.33705161837388</v>
      </c>
      <c r="AH6" s="115">
        <f t="shared" si="12"/>
        <v>100.81820785688025</v>
      </c>
      <c r="AI6" s="115">
        <f t="shared" si="13"/>
        <v>101.72433973841257</v>
      </c>
      <c r="AJ6" s="115">
        <f t="shared" si="14"/>
        <v>102.97087917938879</v>
      </c>
      <c r="AK6" s="115">
        <f t="shared" si="15"/>
        <v>99.057692307692307</v>
      </c>
      <c r="AL6" s="115">
        <f t="shared" si="16"/>
        <v>99.90235797012167</v>
      </c>
      <c r="AM6" s="115">
        <f t="shared" si="17"/>
        <v>103.40071972347955</v>
      </c>
      <c r="AN6" s="115">
        <f t="shared" si="18"/>
        <v>105.45594398528233</v>
      </c>
      <c r="AO6" s="115">
        <f t="shared" si="19"/>
        <v>111.6614781445535</v>
      </c>
    </row>
    <row r="7" spans="1:41" x14ac:dyDescent="0.25">
      <c r="A7" s="44">
        <v>2005</v>
      </c>
      <c r="B7" s="9">
        <v>4</v>
      </c>
      <c r="C7" s="45">
        <v>11371.860740013048</v>
      </c>
      <c r="D7" s="46">
        <v>9784.8944898332356</v>
      </c>
      <c r="E7" s="11">
        <v>7127.8473023535025</v>
      </c>
      <c r="F7" s="11">
        <v>20459.575812016363</v>
      </c>
      <c r="G7" s="11">
        <v>4807.8606586799242</v>
      </c>
      <c r="H7" s="11">
        <v>8849.6177411956887</v>
      </c>
      <c r="I7" s="11">
        <v>23526.968421634527</v>
      </c>
      <c r="J7" s="11">
        <v>3856.7737322089806</v>
      </c>
      <c r="K7" s="11">
        <v>3867.290251722889</v>
      </c>
      <c r="L7" s="11">
        <v>12735.488796529155</v>
      </c>
      <c r="M7" s="11">
        <v>10408.423890956605</v>
      </c>
      <c r="N7" s="11">
        <v>20771.482326052672</v>
      </c>
      <c r="O7" s="13">
        <v>3296.2943990637336</v>
      </c>
      <c r="P7" s="47">
        <v>63532.051958241791</v>
      </c>
      <c r="Q7" s="47">
        <v>342.83324846833671</v>
      </c>
      <c r="R7" s="47">
        <v>9637.6731719554591</v>
      </c>
      <c r="S7" s="47">
        <v>14770.619221822855</v>
      </c>
      <c r="T7" s="47">
        <v>19109.779794215887</v>
      </c>
      <c r="U7" s="48">
        <v>21772.076477358827</v>
      </c>
      <c r="V7" s="16">
        <f t="shared" si="0"/>
        <v>49918.904278628943</v>
      </c>
      <c r="W7" s="115">
        <f t="shared" si="1"/>
        <v>0.14459709392339182</v>
      </c>
      <c r="X7" s="115">
        <f t="shared" si="2"/>
        <v>97.263720214531432</v>
      </c>
      <c r="Y7" s="115">
        <f t="shared" si="3"/>
        <v>104.22674230404319</v>
      </c>
      <c r="Z7" s="115">
        <f t="shared" si="4"/>
        <v>102.30055737847388</v>
      </c>
      <c r="AA7" s="115">
        <f t="shared" si="5"/>
        <v>101.22531370880685</v>
      </c>
      <c r="AB7" s="115">
        <f t="shared" si="6"/>
        <v>125.82412301946802</v>
      </c>
      <c r="AC7" s="115">
        <f t="shared" si="7"/>
        <v>109.9494871815986</v>
      </c>
      <c r="AD7" s="115">
        <f t="shared" si="8"/>
        <v>130.43050671222508</v>
      </c>
      <c r="AE7" s="115">
        <f t="shared" si="9"/>
        <v>98.513750115092918</v>
      </c>
      <c r="AF7" s="115">
        <f t="shared" si="10"/>
        <v>101.2363643889548</v>
      </c>
      <c r="AG7" s="115">
        <f t="shared" si="11"/>
        <v>117.74195465085037</v>
      </c>
      <c r="AH7" s="115">
        <f t="shared" si="12"/>
        <v>120.46308410208162</v>
      </c>
      <c r="AI7" s="115">
        <f t="shared" si="13"/>
        <v>104.39414138587568</v>
      </c>
      <c r="AJ7" s="115">
        <f t="shared" si="14"/>
        <v>111.67079728704397</v>
      </c>
      <c r="AK7" s="115">
        <f t="shared" si="15"/>
        <v>129.05261114346729</v>
      </c>
      <c r="AL7" s="115">
        <f t="shared" si="16"/>
        <v>129.30791780246491</v>
      </c>
      <c r="AM7" s="115">
        <f t="shared" si="17"/>
        <v>97.446251261081855</v>
      </c>
      <c r="AN7" s="115">
        <f t="shared" si="18"/>
        <v>106.57994091349448</v>
      </c>
      <c r="AO7" s="115">
        <f t="shared" si="19"/>
        <v>126.83804020068446</v>
      </c>
    </row>
    <row r="8" spans="1:41" x14ac:dyDescent="0.25">
      <c r="A8" s="44">
        <f>A4+1</f>
        <v>2006</v>
      </c>
      <c r="B8" s="9">
        <f>B4</f>
        <v>1</v>
      </c>
      <c r="C8" s="45">
        <v>10284.009193608954</v>
      </c>
      <c r="D8" s="46">
        <v>8976.8478656407224</v>
      </c>
      <c r="E8" s="11">
        <v>6866.9311367751325</v>
      </c>
      <c r="F8" s="11">
        <v>18675.348761143105</v>
      </c>
      <c r="G8" s="11">
        <v>4712.6789721812956</v>
      </c>
      <c r="H8" s="11">
        <v>8076.7581500729111</v>
      </c>
      <c r="I8" s="11">
        <v>20898.20834543707</v>
      </c>
      <c r="J8" s="11">
        <v>3374.3537667091387</v>
      </c>
      <c r="K8" s="11">
        <v>4217.6222929761007</v>
      </c>
      <c r="L8" s="11">
        <v>12845.089089782787</v>
      </c>
      <c r="M8" s="11">
        <v>8751.3100643685648</v>
      </c>
      <c r="N8" s="11">
        <v>16622.437186518189</v>
      </c>
      <c r="O8" s="13">
        <v>3384.3654066025465</v>
      </c>
      <c r="P8" s="47">
        <v>58800.188195940085</v>
      </c>
      <c r="Q8" s="47">
        <v>244.17360133483868</v>
      </c>
      <c r="R8" s="47">
        <v>7019.5912565245835</v>
      </c>
      <c r="S8" s="47">
        <v>14701.952242731388</v>
      </c>
      <c r="T8" s="47">
        <v>17414.22492683804</v>
      </c>
      <c r="U8" s="48">
        <v>18890.107741149212</v>
      </c>
      <c r="V8" s="16">
        <f t="shared" si="0"/>
        <v>45444.172120974443</v>
      </c>
      <c r="W8" s="115">
        <f t="shared" si="1"/>
        <v>-9.5661701393895737E-2</v>
      </c>
      <c r="X8" s="115">
        <f t="shared" si="2"/>
        <v>91.74189742125381</v>
      </c>
      <c r="Y8" s="115">
        <f t="shared" si="3"/>
        <v>96.339481550169864</v>
      </c>
      <c r="Z8" s="115">
        <f t="shared" si="4"/>
        <v>91.279256875768937</v>
      </c>
      <c r="AA8" s="115">
        <f t="shared" si="5"/>
        <v>98.020290244335783</v>
      </c>
      <c r="AB8" s="115">
        <f t="shared" si="6"/>
        <v>91.266746047967089</v>
      </c>
      <c r="AC8" s="115">
        <f t="shared" si="7"/>
        <v>88.826609408035125</v>
      </c>
      <c r="AD8" s="115">
        <f t="shared" si="8"/>
        <v>87.49161866896624</v>
      </c>
      <c r="AE8" s="115">
        <f t="shared" si="9"/>
        <v>109.05885047281201</v>
      </c>
      <c r="AF8" s="115">
        <f t="shared" si="10"/>
        <v>100.86058960912048</v>
      </c>
      <c r="AG8" s="115">
        <f t="shared" si="11"/>
        <v>84.079108960696445</v>
      </c>
      <c r="AH8" s="115">
        <f t="shared" si="12"/>
        <v>80.025281419946921</v>
      </c>
      <c r="AI8" s="115">
        <f t="shared" si="13"/>
        <v>102.67181862044326</v>
      </c>
      <c r="AJ8" s="115">
        <f t="shared" si="14"/>
        <v>92.552005457950798</v>
      </c>
      <c r="AK8" s="115">
        <f t="shared" si="15"/>
        <v>71.222264009025949</v>
      </c>
      <c r="AL8" s="115">
        <f t="shared" si="16"/>
        <v>72.834917010371356</v>
      </c>
      <c r="AM8" s="115">
        <f t="shared" si="17"/>
        <v>99.535111033192052</v>
      </c>
      <c r="AN8" s="115">
        <f t="shared" si="18"/>
        <v>91.127292487739425</v>
      </c>
      <c r="AO8" s="115">
        <f t="shared" si="19"/>
        <v>86.763004717503051</v>
      </c>
    </row>
    <row r="9" spans="1:41" x14ac:dyDescent="0.25">
      <c r="A9" s="44">
        <f t="shared" ref="A9:A63" si="20">A5+1</f>
        <v>2006</v>
      </c>
      <c r="B9" s="9">
        <f t="shared" ref="B9:B63" si="21">B5</f>
        <v>2</v>
      </c>
      <c r="C9" s="45">
        <v>11156.170262112069</v>
      </c>
      <c r="D9" s="46">
        <v>9201.4033388552361</v>
      </c>
      <c r="E9" s="11">
        <v>6797.6654857231742</v>
      </c>
      <c r="F9" s="11">
        <v>19889.945378304212</v>
      </c>
      <c r="G9" s="11">
        <v>4853.0588799922007</v>
      </c>
      <c r="H9" s="11">
        <v>6905.1455073581319</v>
      </c>
      <c r="I9" s="11">
        <v>22025.592541086142</v>
      </c>
      <c r="J9" s="11">
        <v>3693.3705190070691</v>
      </c>
      <c r="K9" s="11">
        <v>3960.8911228467691</v>
      </c>
      <c r="L9" s="11">
        <v>12987.920432952673</v>
      </c>
      <c r="M9" s="11">
        <v>9215.9150562872164</v>
      </c>
      <c r="N9" s="11">
        <v>17649.581692440108</v>
      </c>
      <c r="O9" s="13">
        <v>3308.9852087410118</v>
      </c>
      <c r="P9" s="47">
        <v>61725.670414383181</v>
      </c>
      <c r="Q9" s="47">
        <v>281.51264186000992</v>
      </c>
      <c r="R9" s="47">
        <v>8154.6854527523419</v>
      </c>
      <c r="S9" s="47">
        <v>17250.9266184513</v>
      </c>
      <c r="T9" s="47">
        <v>20703.334350875739</v>
      </c>
      <c r="U9" s="48">
        <v>18188.078078206541</v>
      </c>
      <c r="V9" s="16">
        <f t="shared" si="0"/>
        <v>46748.106570928358</v>
      </c>
      <c r="W9" s="115">
        <f t="shared" si="1"/>
        <v>8.4807495995348203E-2</v>
      </c>
      <c r="X9" s="115">
        <f t="shared" si="2"/>
        <v>102.50149580983776</v>
      </c>
      <c r="Y9" s="115">
        <f t="shared" si="3"/>
        <v>98.991315775965589</v>
      </c>
      <c r="Z9" s="115">
        <f t="shared" si="4"/>
        <v>106.50374262186877</v>
      </c>
      <c r="AA9" s="115">
        <f t="shared" si="5"/>
        <v>102.97877085707643</v>
      </c>
      <c r="AB9" s="115">
        <f t="shared" si="6"/>
        <v>85.494023456624078</v>
      </c>
      <c r="AC9" s="115">
        <f t="shared" si="7"/>
        <v>105.39464521079496</v>
      </c>
      <c r="AD9" s="115">
        <f t="shared" si="8"/>
        <v>109.45415846569797</v>
      </c>
      <c r="AE9" s="115">
        <f t="shared" si="9"/>
        <v>93.912893277406951</v>
      </c>
      <c r="AF9" s="115">
        <f t="shared" si="10"/>
        <v>101.11195291968427</v>
      </c>
      <c r="AG9" s="115">
        <f t="shared" si="11"/>
        <v>105.30897646753846</v>
      </c>
      <c r="AH9" s="115">
        <f t="shared" si="12"/>
        <v>106.17926537725164</v>
      </c>
      <c r="AI9" s="115">
        <f t="shared" si="13"/>
        <v>97.772693287950645</v>
      </c>
      <c r="AJ9" s="115">
        <f t="shared" si="14"/>
        <v>104.97529397132965</v>
      </c>
      <c r="AK9" s="115">
        <f t="shared" si="15"/>
        <v>115.29200549160419</v>
      </c>
      <c r="AL9" s="115">
        <f t="shared" si="16"/>
        <v>116.17037452391132</v>
      </c>
      <c r="AM9" s="115">
        <f t="shared" si="17"/>
        <v>117.33765920087326</v>
      </c>
      <c r="AN9" s="115">
        <f t="shared" si="18"/>
        <v>118.88748674061667</v>
      </c>
      <c r="AO9" s="115">
        <f t="shared" si="19"/>
        <v>96.283612181769584</v>
      </c>
    </row>
    <row r="10" spans="1:41" x14ac:dyDescent="0.25">
      <c r="A10" s="44">
        <f t="shared" si="20"/>
        <v>2006</v>
      </c>
      <c r="B10" s="9">
        <f t="shared" si="21"/>
        <v>3</v>
      </c>
      <c r="C10" s="45">
        <v>10941.724070026256</v>
      </c>
      <c r="D10" s="46">
        <v>10431.74697065014</v>
      </c>
      <c r="E10" s="11">
        <v>7086.8509320505236</v>
      </c>
      <c r="F10" s="11">
        <v>21892.093953743977</v>
      </c>
      <c r="G10" s="11">
        <v>4984.3929169249468</v>
      </c>
      <c r="H10" s="11">
        <v>8295.7709260174724</v>
      </c>
      <c r="I10" s="11">
        <v>23393.528922208985</v>
      </c>
      <c r="J10" s="11">
        <v>3491.8701437447066</v>
      </c>
      <c r="K10" s="11">
        <v>4048.3655577448039</v>
      </c>
      <c r="L10" s="11">
        <v>13129.656154443472</v>
      </c>
      <c r="M10" s="11">
        <v>9494.0463320707804</v>
      </c>
      <c r="N10" s="11">
        <v>18102.488894080539</v>
      </c>
      <c r="O10" s="13">
        <v>3327.9564068114514</v>
      </c>
      <c r="P10" s="47">
        <v>64302.640120522927</v>
      </c>
      <c r="Q10" s="47">
        <v>290.0738030853945</v>
      </c>
      <c r="R10" s="47">
        <v>8481.0284398732329</v>
      </c>
      <c r="S10" s="47">
        <v>18156.016281320342</v>
      </c>
      <c r="T10" s="47">
        <v>22848.438972232554</v>
      </c>
      <c r="U10" s="48">
        <v>22355.012872664549</v>
      </c>
      <c r="V10" s="16">
        <f t="shared" si="0"/>
        <v>47884.159635284173</v>
      </c>
      <c r="W10" s="115">
        <f t="shared" si="1"/>
        <v>-1.9222205026226957E-2</v>
      </c>
      <c r="X10" s="115">
        <f t="shared" si="2"/>
        <v>113.37126073584307</v>
      </c>
      <c r="Y10" s="115">
        <f t="shared" si="3"/>
        <v>104.25418766096554</v>
      </c>
      <c r="Z10" s="115">
        <f t="shared" si="4"/>
        <v>110.06613410624895</v>
      </c>
      <c r="AA10" s="115">
        <f t="shared" si="5"/>
        <v>102.70621148806167</v>
      </c>
      <c r="AB10" s="115">
        <f t="shared" si="6"/>
        <v>120.13897342463657</v>
      </c>
      <c r="AC10" s="115">
        <f t="shared" si="7"/>
        <v>106.21066778826096</v>
      </c>
      <c r="AD10" s="115">
        <f t="shared" si="8"/>
        <v>94.544268596248656</v>
      </c>
      <c r="AE10" s="115">
        <f t="shared" si="9"/>
        <v>102.20845340568627</v>
      </c>
      <c r="AF10" s="115">
        <f t="shared" si="10"/>
        <v>101.09128880348844</v>
      </c>
      <c r="AG10" s="115">
        <f t="shared" si="11"/>
        <v>103.01794530532071</v>
      </c>
      <c r="AH10" s="115">
        <f t="shared" si="12"/>
        <v>102.56610728533258</v>
      </c>
      <c r="AI10" s="115">
        <f t="shared" si="13"/>
        <v>100.57332374953884</v>
      </c>
      <c r="AJ10" s="115">
        <f t="shared" si="14"/>
        <v>104.17487519996101</v>
      </c>
      <c r="AK10" s="115">
        <f t="shared" si="15"/>
        <v>103.04112851515985</v>
      </c>
      <c r="AL10" s="115">
        <f t="shared" si="16"/>
        <v>104.00190772546284</v>
      </c>
      <c r="AM10" s="115">
        <f t="shared" si="17"/>
        <v>105.24661476387578</v>
      </c>
      <c r="AN10" s="115">
        <f t="shared" si="18"/>
        <v>110.36115528543391</v>
      </c>
      <c r="AO10" s="115">
        <f t="shared" si="19"/>
        <v>122.91025349979637</v>
      </c>
    </row>
    <row r="11" spans="1:41" x14ac:dyDescent="0.25">
      <c r="A11" s="44">
        <f t="shared" si="20"/>
        <v>2006</v>
      </c>
      <c r="B11" s="9">
        <f t="shared" si="21"/>
        <v>4</v>
      </c>
      <c r="C11" s="45">
        <v>12575.028912922746</v>
      </c>
      <c r="D11" s="46">
        <v>10107.001824853907</v>
      </c>
      <c r="E11" s="11">
        <v>7307.5524454511715</v>
      </c>
      <c r="F11" s="11">
        <v>22427.61190680871</v>
      </c>
      <c r="G11" s="11">
        <v>5128.869230901556</v>
      </c>
      <c r="H11" s="11">
        <v>10149.325416551485</v>
      </c>
      <c r="I11" s="11">
        <v>25608.6701912678</v>
      </c>
      <c r="J11" s="11">
        <v>4069.4055705390838</v>
      </c>
      <c r="K11" s="11">
        <v>4213.1210264323245</v>
      </c>
      <c r="L11" s="11">
        <v>13302.334322821071</v>
      </c>
      <c r="M11" s="11">
        <v>11130.728547273437</v>
      </c>
      <c r="N11" s="11">
        <v>22094.49222696116</v>
      </c>
      <c r="O11" s="13">
        <v>3402.6929778449889</v>
      </c>
      <c r="P11" s="47">
        <v>71242.50126915412</v>
      </c>
      <c r="Q11" s="47">
        <v>388.93974326046805</v>
      </c>
      <c r="R11" s="47">
        <v>11338.936046330877</v>
      </c>
      <c r="S11" s="47">
        <v>17544.104857497026</v>
      </c>
      <c r="T11" s="47">
        <v>22654.001750053729</v>
      </c>
      <c r="U11" s="48">
        <v>26723.801307980219</v>
      </c>
      <c r="V11" s="16">
        <f t="shared" si="0"/>
        <v>46932.553126460458</v>
      </c>
      <c r="W11" s="115">
        <f t="shared" si="1"/>
        <v>0.14927307912751742</v>
      </c>
      <c r="X11" s="115">
        <f t="shared" si="2"/>
        <v>96.886953386523771</v>
      </c>
      <c r="Y11" s="115">
        <f t="shared" si="3"/>
        <v>103.11423953342262</v>
      </c>
      <c r="Z11" s="115">
        <f t="shared" si="4"/>
        <v>102.44617054081822</v>
      </c>
      <c r="AA11" s="115">
        <f t="shared" si="5"/>
        <v>102.89857393637702</v>
      </c>
      <c r="AB11" s="115">
        <f t="shared" si="6"/>
        <v>122.34336636177878</v>
      </c>
      <c r="AC11" s="115">
        <f t="shared" si="7"/>
        <v>109.46903426338486</v>
      </c>
      <c r="AD11" s="115">
        <f t="shared" si="8"/>
        <v>116.53943024854368</v>
      </c>
      <c r="AE11" s="115">
        <f t="shared" si="9"/>
        <v>104.06967864777754</v>
      </c>
      <c r="AF11" s="115">
        <f t="shared" si="10"/>
        <v>101.31517662265024</v>
      </c>
      <c r="AG11" s="115">
        <f t="shared" si="11"/>
        <v>117.23903758162588</v>
      </c>
      <c r="AH11" s="115">
        <f t="shared" si="12"/>
        <v>122.05223467468053</v>
      </c>
      <c r="AI11" s="115">
        <f t="shared" si="13"/>
        <v>102.24571965187319</v>
      </c>
      <c r="AJ11" s="115">
        <f t="shared" si="14"/>
        <v>110.792497999497</v>
      </c>
      <c r="AK11" s="115">
        <f t="shared" si="15"/>
        <v>134.08302960263134</v>
      </c>
      <c r="AL11" s="115">
        <f t="shared" si="16"/>
        <v>133.69765384845661</v>
      </c>
      <c r="AM11" s="115">
        <f t="shared" si="17"/>
        <v>96.629704367180608</v>
      </c>
      <c r="AN11" s="115">
        <f t="shared" si="18"/>
        <v>99.14901310144154</v>
      </c>
      <c r="AO11" s="115">
        <f t="shared" si="19"/>
        <v>119.54276859602157</v>
      </c>
    </row>
    <row r="12" spans="1:41" x14ac:dyDescent="0.25">
      <c r="A12" s="44">
        <f t="shared" si="20"/>
        <v>2007</v>
      </c>
      <c r="B12" s="9">
        <f t="shared" si="21"/>
        <v>1</v>
      </c>
      <c r="C12" s="45">
        <v>11360.579426791941</v>
      </c>
      <c r="D12" s="46">
        <v>9336.9350618015833</v>
      </c>
      <c r="E12" s="11">
        <v>6725.9778488981801</v>
      </c>
      <c r="F12" s="11">
        <v>20562.298243856705</v>
      </c>
      <c r="G12" s="11">
        <v>5016.5986362596859</v>
      </c>
      <c r="H12" s="11">
        <v>8641.1602018035974</v>
      </c>
      <c r="I12" s="11">
        <v>22802.000053361633</v>
      </c>
      <c r="J12" s="11">
        <v>3793.1019779966118</v>
      </c>
      <c r="K12" s="11">
        <v>4577.4598607431008</v>
      </c>
      <c r="L12" s="11">
        <v>13390.658584582508</v>
      </c>
      <c r="M12" s="11">
        <v>9364.2990307669097</v>
      </c>
      <c r="N12" s="11">
        <v>17220.989781284497</v>
      </c>
      <c r="O12" s="13">
        <v>3569.7613203952492</v>
      </c>
      <c r="P12" s="47">
        <v>66280.468728146865</v>
      </c>
      <c r="Q12" s="47">
        <v>262.97205474840899</v>
      </c>
      <c r="R12" s="47">
        <v>7846.003604983247</v>
      </c>
      <c r="S12" s="47">
        <v>16139.264590290193</v>
      </c>
      <c r="T12" s="47">
        <v>21238.205683628905</v>
      </c>
      <c r="U12" s="48">
        <v>24935.546225823939</v>
      </c>
      <c r="V12" s="16">
        <f t="shared" si="0"/>
        <v>42135.770508178459</v>
      </c>
      <c r="W12" s="115">
        <f t="shared" si="1"/>
        <v>-9.6576277839232172E-2</v>
      </c>
      <c r="X12" s="115">
        <f t="shared" si="2"/>
        <v>92.380858573126318</v>
      </c>
      <c r="Y12" s="115">
        <f t="shared" si="3"/>
        <v>92.041458465138874</v>
      </c>
      <c r="Z12" s="115">
        <f t="shared" si="4"/>
        <v>91.682959065357636</v>
      </c>
      <c r="AA12" s="115">
        <f t="shared" si="5"/>
        <v>97.811006879149161</v>
      </c>
      <c r="AB12" s="115">
        <f t="shared" si="6"/>
        <v>85.140241810668755</v>
      </c>
      <c r="AC12" s="115">
        <f t="shared" si="7"/>
        <v>89.040156646387672</v>
      </c>
      <c r="AD12" s="115">
        <f t="shared" si="8"/>
        <v>93.210222285465903</v>
      </c>
      <c r="AE12" s="115">
        <f t="shared" si="9"/>
        <v>108.64771821234147</v>
      </c>
      <c r="AF12" s="115">
        <f t="shared" si="10"/>
        <v>100.66397565733942</v>
      </c>
      <c r="AG12" s="115">
        <f t="shared" si="11"/>
        <v>84.130153664207114</v>
      </c>
      <c r="AH12" s="115">
        <f t="shared" si="12"/>
        <v>77.942455542247345</v>
      </c>
      <c r="AI12" s="115">
        <f t="shared" si="13"/>
        <v>104.9098858944385</v>
      </c>
      <c r="AJ12" s="115">
        <f t="shared" si="14"/>
        <v>93.03501076939915</v>
      </c>
      <c r="AK12" s="115">
        <f t="shared" si="15"/>
        <v>67.61254392362261</v>
      </c>
      <c r="AL12" s="115">
        <f t="shared" si="16"/>
        <v>69.195236421869637</v>
      </c>
      <c r="AM12" s="115">
        <f t="shared" si="17"/>
        <v>91.992522396453253</v>
      </c>
      <c r="AN12" s="115">
        <f t="shared" si="18"/>
        <v>93.750348913866986</v>
      </c>
      <c r="AO12" s="115">
        <f t="shared" si="19"/>
        <v>93.308380564772904</v>
      </c>
    </row>
    <row r="13" spans="1:41" x14ac:dyDescent="0.25">
      <c r="A13" s="44">
        <f t="shared" si="20"/>
        <v>2007</v>
      </c>
      <c r="B13" s="9">
        <f t="shared" si="21"/>
        <v>2</v>
      </c>
      <c r="C13" s="45">
        <v>12132.136667907782</v>
      </c>
      <c r="D13" s="46">
        <v>9538.4286878721141</v>
      </c>
      <c r="E13" s="11">
        <v>6878.1565380730262</v>
      </c>
      <c r="F13" s="11">
        <v>21579.40210583129</v>
      </c>
      <c r="G13" s="11">
        <v>5053.9208919722651</v>
      </c>
      <c r="H13" s="11">
        <v>8264.7215044299373</v>
      </c>
      <c r="I13" s="11">
        <v>23815.821344176893</v>
      </c>
      <c r="J13" s="11">
        <v>3987.3508924936209</v>
      </c>
      <c r="K13" s="11">
        <v>4608.0843145755816</v>
      </c>
      <c r="L13" s="11">
        <v>13497.851651851157</v>
      </c>
      <c r="M13" s="11">
        <v>9821.1448377099059</v>
      </c>
      <c r="N13" s="11">
        <v>18290.070405522943</v>
      </c>
      <c r="O13" s="13">
        <v>3450.1045975407005</v>
      </c>
      <c r="P13" s="47">
        <v>69186.36011252983</v>
      </c>
      <c r="Q13" s="47">
        <v>309.95529496723634</v>
      </c>
      <c r="R13" s="47">
        <v>9175.6345406991695</v>
      </c>
      <c r="S13" s="47">
        <v>15615.880623101661</v>
      </c>
      <c r="T13" s="47">
        <v>20904.683277791712</v>
      </c>
      <c r="U13" s="48">
        <v>23043.285793091531</v>
      </c>
      <c r="V13" s="16">
        <f t="shared" si="0"/>
        <v>44490.761353359485</v>
      </c>
      <c r="W13" s="115">
        <f t="shared" si="1"/>
        <v>6.7915307145008708E-2</v>
      </c>
      <c r="X13" s="115">
        <f t="shared" si="2"/>
        <v>102.15802749764067</v>
      </c>
      <c r="Y13" s="115">
        <f t="shared" si="3"/>
        <v>102.26255115008705</v>
      </c>
      <c r="Z13" s="115">
        <f t="shared" si="4"/>
        <v>104.94645029418568</v>
      </c>
      <c r="AA13" s="115">
        <f t="shared" si="5"/>
        <v>100.74397531910996</v>
      </c>
      <c r="AB13" s="115">
        <f t="shared" si="6"/>
        <v>95.643655613570402</v>
      </c>
      <c r="AC13" s="115">
        <f t="shared" si="7"/>
        <v>104.44619458136435</v>
      </c>
      <c r="AD13" s="115">
        <f t="shared" si="8"/>
        <v>105.12110973087006</v>
      </c>
      <c r="AE13" s="115">
        <f t="shared" si="9"/>
        <v>100.66902725013757</v>
      </c>
      <c r="AF13" s="115">
        <f t="shared" si="10"/>
        <v>100.80050631260262</v>
      </c>
      <c r="AG13" s="115">
        <f t="shared" si="11"/>
        <v>104.87859054310424</v>
      </c>
      <c r="AH13" s="115">
        <f t="shared" si="12"/>
        <v>106.20800916681516</v>
      </c>
      <c r="AI13" s="115">
        <f t="shared" si="13"/>
        <v>96.648046966868364</v>
      </c>
      <c r="AJ13" s="115">
        <f t="shared" si="14"/>
        <v>104.38423481327757</v>
      </c>
      <c r="AK13" s="115">
        <f t="shared" si="15"/>
        <v>117.86624828397724</v>
      </c>
      <c r="AL13" s="115">
        <f t="shared" si="16"/>
        <v>116.94660113170777</v>
      </c>
      <c r="AM13" s="115">
        <f t="shared" si="17"/>
        <v>96.757076728865243</v>
      </c>
      <c r="AN13" s="115">
        <f t="shared" si="18"/>
        <v>98.42961118841464</v>
      </c>
      <c r="AO13" s="115">
        <f t="shared" si="19"/>
        <v>92.411393696390206</v>
      </c>
    </row>
    <row r="14" spans="1:41" x14ac:dyDescent="0.25">
      <c r="A14" s="44">
        <f t="shared" si="20"/>
        <v>2007</v>
      </c>
      <c r="B14" s="9">
        <f t="shared" si="21"/>
        <v>3</v>
      </c>
      <c r="C14" s="45">
        <v>12557.304712503934</v>
      </c>
      <c r="D14" s="46">
        <v>10943.197736893537</v>
      </c>
      <c r="E14" s="11">
        <v>7128.3134575115846</v>
      </c>
      <c r="F14" s="11">
        <v>23088.417827097568</v>
      </c>
      <c r="G14" s="11">
        <v>5154.9381487887013</v>
      </c>
      <c r="H14" s="11">
        <v>8716.3998471637879</v>
      </c>
      <c r="I14" s="11">
        <v>25043.499193854881</v>
      </c>
      <c r="J14" s="11">
        <v>4372.7031537234116</v>
      </c>
      <c r="K14" s="11">
        <v>4585.381197105261</v>
      </c>
      <c r="L14" s="11">
        <v>13598.713187803422</v>
      </c>
      <c r="M14" s="11">
        <v>10197.04936223647</v>
      </c>
      <c r="N14" s="11">
        <v>18920.358952891613</v>
      </c>
      <c r="O14" s="13">
        <v>3465.27451274041</v>
      </c>
      <c r="P14" s="47">
        <v>71708.119247389826</v>
      </c>
      <c r="Q14" s="47">
        <v>330.79089216636504</v>
      </c>
      <c r="R14" s="47">
        <v>9711.5149186680446</v>
      </c>
      <c r="S14" s="47">
        <v>18164.612984698502</v>
      </c>
      <c r="T14" s="47">
        <v>22527.926555453592</v>
      </c>
      <c r="U14" s="48">
        <v>26474.023083052147</v>
      </c>
      <c r="V14" s="16">
        <f t="shared" si="0"/>
        <v>43910.416719793298</v>
      </c>
      <c r="W14" s="115">
        <f t="shared" si="1"/>
        <v>3.5044778692677969E-2</v>
      </c>
      <c r="X14" s="115">
        <f t="shared" si="2"/>
        <v>114.72746817101597</v>
      </c>
      <c r="Y14" s="115">
        <f t="shared" si="3"/>
        <v>103.63697624579859</v>
      </c>
      <c r="Z14" s="115">
        <f t="shared" si="4"/>
        <v>106.99285232216191</v>
      </c>
      <c r="AA14" s="115">
        <f t="shared" si="5"/>
        <v>101.99878983022654</v>
      </c>
      <c r="AB14" s="115">
        <f t="shared" si="6"/>
        <v>105.46513687716819</v>
      </c>
      <c r="AC14" s="115">
        <f t="shared" si="7"/>
        <v>105.15488352022831</v>
      </c>
      <c r="AD14" s="115">
        <f t="shared" si="8"/>
        <v>109.664367938002</v>
      </c>
      <c r="AE14" s="115">
        <f t="shared" si="9"/>
        <v>99.507319833569241</v>
      </c>
      <c r="AF14" s="115">
        <f t="shared" si="10"/>
        <v>100.74724140221554</v>
      </c>
      <c r="AG14" s="115">
        <f t="shared" si="11"/>
        <v>103.82750209612242</v>
      </c>
      <c r="AH14" s="115">
        <f t="shared" si="12"/>
        <v>103.44606955246243</v>
      </c>
      <c r="AI14" s="115">
        <f t="shared" si="13"/>
        <v>100.43969435623845</v>
      </c>
      <c r="AJ14" s="115">
        <f t="shared" si="14"/>
        <v>103.64487903505608</v>
      </c>
      <c r="AK14" s="115">
        <f t="shared" si="15"/>
        <v>106.72212978369384</v>
      </c>
      <c r="AL14" s="115">
        <f t="shared" si="16"/>
        <v>105.84025415999233</v>
      </c>
      <c r="AM14" s="115">
        <f t="shared" si="17"/>
        <v>116.32141294565434</v>
      </c>
      <c r="AN14" s="115">
        <f t="shared" si="18"/>
        <v>107.7649742695999</v>
      </c>
      <c r="AO14" s="115">
        <f t="shared" si="19"/>
        <v>114.88822957266436</v>
      </c>
    </row>
    <row r="15" spans="1:41" x14ac:dyDescent="0.25">
      <c r="A15" s="44">
        <f t="shared" si="20"/>
        <v>2007</v>
      </c>
      <c r="B15" s="9">
        <f t="shared" si="21"/>
        <v>4</v>
      </c>
      <c r="C15" s="45">
        <v>13802.173806848876</v>
      </c>
      <c r="D15" s="46">
        <v>10420.438513432764</v>
      </c>
      <c r="E15" s="11">
        <v>7701.5521555172072</v>
      </c>
      <c r="F15" s="11">
        <v>24089.881823214451</v>
      </c>
      <c r="G15" s="11">
        <v>5285.5423229793469</v>
      </c>
      <c r="H15" s="11">
        <v>10124.718446602676</v>
      </c>
      <c r="I15" s="11">
        <v>27681.679408606586</v>
      </c>
      <c r="J15" s="11">
        <v>4607.8439757863571</v>
      </c>
      <c r="K15" s="11">
        <v>4931.0746275760575</v>
      </c>
      <c r="L15" s="11">
        <v>13737.776575762915</v>
      </c>
      <c r="M15" s="11">
        <v>11863.506769286714</v>
      </c>
      <c r="N15" s="11">
        <v>23082.580860300943</v>
      </c>
      <c r="O15" s="13">
        <v>3649.8595693236407</v>
      </c>
      <c r="P15" s="47">
        <v>78986.051911933857</v>
      </c>
      <c r="Q15" s="47">
        <v>446.26342218826892</v>
      </c>
      <c r="R15" s="47">
        <v>12810.251775339737</v>
      </c>
      <c r="S15" s="47">
        <v>20497.241801909746</v>
      </c>
      <c r="T15" s="47">
        <v>23883.184483125893</v>
      </c>
      <c r="U15" s="48">
        <v>28720.144898033024</v>
      </c>
      <c r="V15" s="16">
        <f t="shared" si="0"/>
        <v>43401.859528959758</v>
      </c>
      <c r="W15" s="115">
        <f t="shared" si="1"/>
        <v>9.9135055081156276E-2</v>
      </c>
      <c r="X15" s="115">
        <f t="shared" si="2"/>
        <v>95.222975623492943</v>
      </c>
      <c r="Y15" s="115">
        <f t="shared" si="3"/>
        <v>108.04171563754063</v>
      </c>
      <c r="Z15" s="115">
        <f t="shared" si="4"/>
        <v>104.33751677406636</v>
      </c>
      <c r="AA15" s="115">
        <f t="shared" si="5"/>
        <v>102.53357402981322</v>
      </c>
      <c r="AB15" s="115">
        <f t="shared" si="6"/>
        <v>116.15711330518113</v>
      </c>
      <c r="AC15" s="115">
        <f t="shared" si="7"/>
        <v>110.53439135773428</v>
      </c>
      <c r="AD15" s="115">
        <f t="shared" si="8"/>
        <v>105.3774704981453</v>
      </c>
      <c r="AE15" s="115">
        <f t="shared" si="9"/>
        <v>107.53903362906954</v>
      </c>
      <c r="AF15" s="115">
        <f t="shared" si="10"/>
        <v>101.02262167044024</v>
      </c>
      <c r="AG15" s="115">
        <f t="shared" si="11"/>
        <v>116.34254525845256</v>
      </c>
      <c r="AH15" s="115">
        <f t="shared" si="12"/>
        <v>121.99864134593076</v>
      </c>
      <c r="AI15" s="115">
        <f t="shared" si="13"/>
        <v>105.32670805457363</v>
      </c>
      <c r="AJ15" s="115">
        <f t="shared" si="14"/>
        <v>110.14938439458366</v>
      </c>
      <c r="AK15" s="115">
        <f t="shared" si="15"/>
        <v>134.90801371998754</v>
      </c>
      <c r="AL15" s="115">
        <f t="shared" si="16"/>
        <v>131.90786280640026</v>
      </c>
      <c r="AM15" s="115">
        <f t="shared" si="17"/>
        <v>112.84161032869902</v>
      </c>
      <c r="AN15" s="115">
        <f t="shared" si="18"/>
        <v>106.01590174904143</v>
      </c>
      <c r="AO15" s="115">
        <f t="shared" si="19"/>
        <v>108.48424815501039</v>
      </c>
    </row>
    <row r="16" spans="1:41" x14ac:dyDescent="0.25">
      <c r="A16" s="44">
        <f t="shared" si="20"/>
        <v>2008</v>
      </c>
      <c r="B16" s="9">
        <f t="shared" si="21"/>
        <v>1</v>
      </c>
      <c r="C16" s="45">
        <v>12400.543672390128</v>
      </c>
      <c r="D16" s="46">
        <v>9551.2760951605305</v>
      </c>
      <c r="E16" s="11">
        <v>7452.8025952855378</v>
      </c>
      <c r="F16" s="11">
        <v>21431.662718577776</v>
      </c>
      <c r="G16" s="11">
        <v>4942.6768801768058</v>
      </c>
      <c r="H16" s="11">
        <v>8768.1193027330883</v>
      </c>
      <c r="I16" s="11">
        <v>24204.293976020912</v>
      </c>
      <c r="J16" s="11">
        <v>4075.6211888369689</v>
      </c>
      <c r="K16" s="11">
        <v>5116.0206417552699</v>
      </c>
      <c r="L16" s="11">
        <v>13736.737737652007</v>
      </c>
      <c r="M16" s="11">
        <v>9827.1052655819749</v>
      </c>
      <c r="N16" s="11">
        <v>17876.466177632246</v>
      </c>
      <c r="O16" s="13">
        <v>3693.5241955389524</v>
      </c>
      <c r="P16" s="47">
        <v>73188.552249019995</v>
      </c>
      <c r="Q16" s="47">
        <v>296.08208792128187</v>
      </c>
      <c r="R16" s="47">
        <v>8475.7920366082071</v>
      </c>
      <c r="S16" s="47">
        <v>19857.43428705939</v>
      </c>
      <c r="T16" s="47">
        <v>21789.80715126195</v>
      </c>
      <c r="U16" s="48">
        <v>23225.163579365169</v>
      </c>
      <c r="V16" s="16">
        <f t="shared" si="0"/>
        <v>39823.633358630104</v>
      </c>
      <c r="W16" s="115">
        <f t="shared" si="1"/>
        <v>-0.10155140444349686</v>
      </c>
      <c r="X16" s="115">
        <f t="shared" si="2"/>
        <v>91.659061015984932</v>
      </c>
      <c r="Y16" s="115">
        <f t="shared" si="3"/>
        <v>96.770137302083043</v>
      </c>
      <c r="Z16" s="115">
        <f t="shared" si="4"/>
        <v>88.965412432720797</v>
      </c>
      <c r="AA16" s="115">
        <f t="shared" si="5"/>
        <v>93.513145447499227</v>
      </c>
      <c r="AB16" s="115">
        <f t="shared" si="6"/>
        <v>86.60111734440585</v>
      </c>
      <c r="AC16" s="115">
        <f t="shared" si="7"/>
        <v>87.437953524219665</v>
      </c>
      <c r="AD16" s="115">
        <f t="shared" si="8"/>
        <v>88.449635236215627</v>
      </c>
      <c r="AE16" s="115">
        <f t="shared" si="9"/>
        <v>103.75062289961987</v>
      </c>
      <c r="AF16" s="115">
        <f t="shared" si="10"/>
        <v>99.992438091381246</v>
      </c>
      <c r="AG16" s="115">
        <f t="shared" si="11"/>
        <v>82.83474234636293</v>
      </c>
      <c r="AH16" s="115">
        <f t="shared" si="12"/>
        <v>77.445699360150229</v>
      </c>
      <c r="AI16" s="115">
        <f t="shared" si="13"/>
        <v>101.19633715725132</v>
      </c>
      <c r="AJ16" s="115">
        <f t="shared" si="14"/>
        <v>92.660096912581693</v>
      </c>
      <c r="AK16" s="115">
        <f t="shared" si="15"/>
        <v>66.346931699988446</v>
      </c>
      <c r="AL16" s="115">
        <f t="shared" si="16"/>
        <v>66.164133111922567</v>
      </c>
      <c r="AM16" s="115">
        <f t="shared" si="17"/>
        <v>96.878567755439448</v>
      </c>
      <c r="AN16" s="115">
        <f t="shared" si="18"/>
        <v>91.234932119948368</v>
      </c>
      <c r="AO16" s="115">
        <f t="shared" si="19"/>
        <v>80.867153218839803</v>
      </c>
    </row>
    <row r="17" spans="1:41" x14ac:dyDescent="0.25">
      <c r="A17" s="44">
        <f t="shared" si="20"/>
        <v>2008</v>
      </c>
      <c r="B17" s="9">
        <f t="shared" si="21"/>
        <v>2</v>
      </c>
      <c r="C17" s="45">
        <v>12970.806220515866</v>
      </c>
      <c r="D17" s="46">
        <v>9559.7377638643193</v>
      </c>
      <c r="E17" s="11">
        <v>7594.1787244022144</v>
      </c>
      <c r="F17" s="11">
        <v>22275.402261158401</v>
      </c>
      <c r="G17" s="11">
        <v>5090.1823034943936</v>
      </c>
      <c r="H17" s="11">
        <v>9729.5666742123522</v>
      </c>
      <c r="I17" s="11">
        <v>24781.497543874259</v>
      </c>
      <c r="J17" s="11">
        <v>4191.6364981933775</v>
      </c>
      <c r="K17" s="11">
        <v>4886.0156482840666</v>
      </c>
      <c r="L17" s="11">
        <v>13860.1640406061</v>
      </c>
      <c r="M17" s="11">
        <v>10221.337193898327</v>
      </c>
      <c r="N17" s="11">
        <v>19051.331695848039</v>
      </c>
      <c r="O17" s="13">
        <v>3548.3711648577869</v>
      </c>
      <c r="P17" s="47">
        <v>75332.026638974741</v>
      </c>
      <c r="Q17" s="47">
        <v>358.02157365433527</v>
      </c>
      <c r="R17" s="47">
        <v>9987.2558870967005</v>
      </c>
      <c r="S17" s="47">
        <v>21000.418563722695</v>
      </c>
      <c r="T17" s="47">
        <v>22305.466143297101</v>
      </c>
      <c r="U17" s="48">
        <v>24491.990555419281</v>
      </c>
      <c r="V17" s="16">
        <f t="shared" si="0"/>
        <v>38895.980657638851</v>
      </c>
      <c r="W17" s="115">
        <f t="shared" si="1"/>
        <v>4.5986898896653194E-2</v>
      </c>
      <c r="X17" s="115">
        <f t="shared" si="2"/>
        <v>100.08859202288242</v>
      </c>
      <c r="Y17" s="115">
        <f t="shared" si="3"/>
        <v>101.89695255320605</v>
      </c>
      <c r="Z17" s="115">
        <f t="shared" si="4"/>
        <v>103.9368832631415</v>
      </c>
      <c r="AA17" s="115">
        <f t="shared" si="5"/>
        <v>102.98432260278183</v>
      </c>
      <c r="AB17" s="115">
        <f t="shared" si="6"/>
        <v>110.96526333964883</v>
      </c>
      <c r="AC17" s="115">
        <f t="shared" si="7"/>
        <v>102.38471557329942</v>
      </c>
      <c r="AD17" s="115">
        <f t="shared" si="8"/>
        <v>102.84656752875296</v>
      </c>
      <c r="AE17" s="115">
        <f t="shared" si="9"/>
        <v>95.504220768892552</v>
      </c>
      <c r="AF17" s="115">
        <f t="shared" si="10"/>
        <v>100.89851248026514</v>
      </c>
      <c r="AG17" s="115">
        <f t="shared" si="11"/>
        <v>104.01167910246258</v>
      </c>
      <c r="AH17" s="115">
        <f t="shared" si="12"/>
        <v>106.57213515546955</v>
      </c>
      <c r="AI17" s="115">
        <f t="shared" si="13"/>
        <v>96.070066879310502</v>
      </c>
      <c r="AJ17" s="115">
        <f t="shared" si="14"/>
        <v>102.9287017219055</v>
      </c>
      <c r="AK17" s="115">
        <f t="shared" si="15"/>
        <v>120.91970040062708</v>
      </c>
      <c r="AL17" s="115">
        <f t="shared" si="16"/>
        <v>117.83271514874664</v>
      </c>
      <c r="AM17" s="115">
        <f t="shared" si="17"/>
        <v>105.7559514494184</v>
      </c>
      <c r="AN17" s="115">
        <f t="shared" si="18"/>
        <v>102.36651471238601</v>
      </c>
      <c r="AO17" s="115">
        <f t="shared" si="19"/>
        <v>105.45454490223547</v>
      </c>
    </row>
    <row r="18" spans="1:41" x14ac:dyDescent="0.25">
      <c r="A18" s="44">
        <f t="shared" si="20"/>
        <v>2008</v>
      </c>
      <c r="B18" s="9">
        <f t="shared" si="21"/>
        <v>3</v>
      </c>
      <c r="C18" s="45">
        <v>12995.848246639793</v>
      </c>
      <c r="D18" s="46">
        <v>10825.065031239566</v>
      </c>
      <c r="E18" s="11">
        <v>7923.4580130195527</v>
      </c>
      <c r="F18" s="11">
        <v>23066.254715021998</v>
      </c>
      <c r="G18" s="11">
        <v>5229.168502746842</v>
      </c>
      <c r="H18" s="11">
        <v>10670.205786784209</v>
      </c>
      <c r="I18" s="11">
        <v>25581.596926413178</v>
      </c>
      <c r="J18" s="11">
        <v>4389.4873820168332</v>
      </c>
      <c r="K18" s="11">
        <v>5069.8876916850841</v>
      </c>
      <c r="L18" s="11">
        <v>13984.840772537627</v>
      </c>
      <c r="M18" s="11">
        <v>10508.750466806972</v>
      </c>
      <c r="N18" s="11">
        <v>19098.923346540796</v>
      </c>
      <c r="O18" s="13">
        <v>3603.8332446227928</v>
      </c>
      <c r="P18" s="47">
        <v>78545.176614367083</v>
      </c>
      <c r="Q18" s="47">
        <v>359.80085113792421</v>
      </c>
      <c r="R18" s="47">
        <v>9891.751616903879</v>
      </c>
      <c r="S18" s="47">
        <v>23613.508529929091</v>
      </c>
      <c r="T18" s="47">
        <v>25703.896622515105</v>
      </c>
      <c r="U18" s="48">
        <v>26753.759845283563</v>
      </c>
      <c r="V18" s="16">
        <f t="shared" si="0"/>
        <v>39487.219290968846</v>
      </c>
      <c r="W18" s="115">
        <f t="shared" si="1"/>
        <v>1.9306453044003469E-3</v>
      </c>
      <c r="X18" s="115">
        <f t="shared" si="2"/>
        <v>113.23600394310154</v>
      </c>
      <c r="Y18" s="115">
        <f t="shared" si="3"/>
        <v>104.33594336619009</v>
      </c>
      <c r="Z18" s="115">
        <f t="shared" si="4"/>
        <v>103.55033971818595</v>
      </c>
      <c r="AA18" s="115">
        <f t="shared" si="5"/>
        <v>102.73047586443091</v>
      </c>
      <c r="AB18" s="115">
        <f t="shared" si="6"/>
        <v>109.66784178646893</v>
      </c>
      <c r="AC18" s="115">
        <f t="shared" si="7"/>
        <v>103.2286159507608</v>
      </c>
      <c r="AD18" s="115">
        <f t="shared" si="8"/>
        <v>104.72013458010328</v>
      </c>
      <c r="AE18" s="115">
        <f t="shared" si="9"/>
        <v>103.76323075153458</v>
      </c>
      <c r="AF18" s="115">
        <f t="shared" si="10"/>
        <v>100.89953287397077</v>
      </c>
      <c r="AG18" s="115">
        <f t="shared" si="11"/>
        <v>102.81189503346214</v>
      </c>
      <c r="AH18" s="115">
        <f t="shared" si="12"/>
        <v>100.24980747515477</v>
      </c>
      <c r="AI18" s="115">
        <f t="shared" si="13"/>
        <v>101.56302926577381</v>
      </c>
      <c r="AJ18" s="115">
        <f t="shared" si="14"/>
        <v>104.26531731422972</v>
      </c>
      <c r="AK18" s="115">
        <f t="shared" si="15"/>
        <v>100.49697493517718</v>
      </c>
      <c r="AL18" s="115">
        <f t="shared" si="16"/>
        <v>99.043738627782531</v>
      </c>
      <c r="AM18" s="115">
        <f t="shared" si="17"/>
        <v>112.443037543644</v>
      </c>
      <c r="AN18" s="115">
        <f t="shared" si="18"/>
        <v>115.23586396888301</v>
      </c>
      <c r="AO18" s="115">
        <f t="shared" si="19"/>
        <v>109.23473036928731</v>
      </c>
    </row>
    <row r="19" spans="1:41" x14ac:dyDescent="0.25">
      <c r="A19" s="44">
        <f t="shared" si="20"/>
        <v>2008</v>
      </c>
      <c r="B19" s="9">
        <f t="shared" si="21"/>
        <v>4</v>
      </c>
      <c r="C19" s="45">
        <v>14022.301666837671</v>
      </c>
      <c r="D19" s="46">
        <v>9978.9211097355837</v>
      </c>
      <c r="E19" s="11">
        <v>8130.5606672926933</v>
      </c>
      <c r="F19" s="11">
        <v>22865.680305241829</v>
      </c>
      <c r="G19" s="11">
        <v>5356.9723135819577</v>
      </c>
      <c r="H19" s="11">
        <v>10121.108236270353</v>
      </c>
      <c r="I19" s="11">
        <v>27778.61155369164</v>
      </c>
      <c r="J19" s="11">
        <v>4463.2549309528231</v>
      </c>
      <c r="K19" s="11">
        <v>5526.0760182755776</v>
      </c>
      <c r="L19" s="11">
        <v>14149.25744920426</v>
      </c>
      <c r="M19" s="11">
        <v>12242.807073712725</v>
      </c>
      <c r="N19" s="11">
        <v>23140.278779978918</v>
      </c>
      <c r="O19" s="13">
        <v>3712.2713949804684</v>
      </c>
      <c r="P19" s="47">
        <v>86693.244497638661</v>
      </c>
      <c r="Q19" s="47">
        <v>488.14090962810189</v>
      </c>
      <c r="R19" s="47">
        <v>13099.727883281792</v>
      </c>
      <c r="S19" s="47">
        <v>21830.63861928894</v>
      </c>
      <c r="T19" s="47">
        <v>30553.830082925881</v>
      </c>
      <c r="U19" s="48">
        <v>29960.086019932642</v>
      </c>
      <c r="V19" s="16">
        <f t="shared" si="0"/>
        <v>39970.093652912212</v>
      </c>
      <c r="W19" s="115">
        <f t="shared" si="1"/>
        <v>7.8983179913883594E-2</v>
      </c>
      <c r="X19" s="115">
        <f t="shared" si="2"/>
        <v>92.183474934680447</v>
      </c>
      <c r="Y19" s="115">
        <f t="shared" si="3"/>
        <v>102.61379127563795</v>
      </c>
      <c r="Z19" s="115">
        <f t="shared" si="4"/>
        <v>99.130442231483968</v>
      </c>
      <c r="AA19" s="115">
        <f t="shared" si="5"/>
        <v>102.44405608210907</v>
      </c>
      <c r="AB19" s="115">
        <f t="shared" si="6"/>
        <v>94.853917895435984</v>
      </c>
      <c r="AC19" s="115">
        <f t="shared" si="7"/>
        <v>108.58826223240985</v>
      </c>
      <c r="AD19" s="115">
        <f t="shared" si="8"/>
        <v>101.6805504268723</v>
      </c>
      <c r="AE19" s="115">
        <f t="shared" si="9"/>
        <v>108.99799668814498</v>
      </c>
      <c r="AF19" s="115">
        <f t="shared" si="10"/>
        <v>101.17567785962571</v>
      </c>
      <c r="AG19" s="115">
        <f t="shared" si="11"/>
        <v>116.5010731997392</v>
      </c>
      <c r="AH19" s="115">
        <f t="shared" si="12"/>
        <v>121.16012175194209</v>
      </c>
      <c r="AI19" s="115">
        <f t="shared" si="13"/>
        <v>103.00896692485631</v>
      </c>
      <c r="AJ19" s="115">
        <f t="shared" si="14"/>
        <v>110.37373424376665</v>
      </c>
      <c r="AK19" s="115">
        <f t="shared" si="15"/>
        <v>135.66974844119545</v>
      </c>
      <c r="AL19" s="115">
        <f t="shared" si="16"/>
        <v>132.43082105797973</v>
      </c>
      <c r="AM19" s="115">
        <f t="shared" si="17"/>
        <v>92.449788186366121</v>
      </c>
      <c r="AN19" s="115">
        <f t="shared" si="18"/>
        <v>118.86847559199455</v>
      </c>
      <c r="AO19" s="115">
        <f t="shared" si="19"/>
        <v>111.98458158102336</v>
      </c>
    </row>
    <row r="20" spans="1:41" x14ac:dyDescent="0.25">
      <c r="A20" s="44">
        <f t="shared" si="20"/>
        <v>2009</v>
      </c>
      <c r="B20" s="9">
        <f t="shared" si="21"/>
        <v>1</v>
      </c>
      <c r="C20" s="45">
        <v>12368.068426073978</v>
      </c>
      <c r="D20" s="46">
        <v>9259.5017329715138</v>
      </c>
      <c r="E20" s="11">
        <v>8057.5572536095551</v>
      </c>
      <c r="F20" s="11">
        <v>20513.472821119154</v>
      </c>
      <c r="G20" s="11">
        <v>4973.6536242620841</v>
      </c>
      <c r="H20" s="11">
        <v>8695.777811276439</v>
      </c>
      <c r="I20" s="11">
        <v>23806.221809845913</v>
      </c>
      <c r="J20" s="11">
        <v>3844.4211125757624</v>
      </c>
      <c r="K20" s="11">
        <v>5478.2533452391372</v>
      </c>
      <c r="L20" s="11">
        <v>14238.849926489491</v>
      </c>
      <c r="M20" s="11">
        <v>10089.221088342287</v>
      </c>
      <c r="N20" s="11">
        <v>18142.835958533607</v>
      </c>
      <c r="O20" s="13">
        <v>3738.2755500626299</v>
      </c>
      <c r="P20" s="47">
        <v>78902.591854847182</v>
      </c>
      <c r="Q20" s="47">
        <v>334.16894072216439</v>
      </c>
      <c r="R20" s="47">
        <v>8951.2622844581256</v>
      </c>
      <c r="S20" s="47">
        <v>20805.57415721194</v>
      </c>
      <c r="T20" s="47">
        <v>25019.36865700148</v>
      </c>
      <c r="U20" s="48">
        <v>26670.063539196606</v>
      </c>
      <c r="V20" s="16">
        <f t="shared" si="0"/>
        <v>32561.818340966984</v>
      </c>
      <c r="W20" s="115">
        <f t="shared" si="1"/>
        <v>-0.11797159125993606</v>
      </c>
      <c r="X20" s="115">
        <f t="shared" si="2"/>
        <v>92.790609637526913</v>
      </c>
      <c r="Y20" s="115">
        <f t="shared" si="3"/>
        <v>99.102110953100521</v>
      </c>
      <c r="Z20" s="115">
        <f t="shared" si="4"/>
        <v>89.712934613262107</v>
      </c>
      <c r="AA20" s="115">
        <f t="shared" si="5"/>
        <v>92.844490005146838</v>
      </c>
      <c r="AB20" s="115">
        <f t="shared" si="6"/>
        <v>85.917249458057853</v>
      </c>
      <c r="AC20" s="115">
        <f t="shared" si="7"/>
        <v>85.699826155213955</v>
      </c>
      <c r="AD20" s="115">
        <f t="shared" si="8"/>
        <v>86.134921084488653</v>
      </c>
      <c r="AE20" s="115">
        <f t="shared" si="9"/>
        <v>99.134599797789903</v>
      </c>
      <c r="AF20" s="115">
        <f t="shared" si="10"/>
        <v>100.63319561190308</v>
      </c>
      <c r="AG20" s="115">
        <f t="shared" si="11"/>
        <v>82.409377421338831</v>
      </c>
      <c r="AH20" s="115">
        <f t="shared" si="12"/>
        <v>78.403705206139847</v>
      </c>
      <c r="AI20" s="115">
        <f t="shared" si="13"/>
        <v>100.70049175599938</v>
      </c>
      <c r="AJ20" s="115">
        <f t="shared" si="14"/>
        <v>91.013541265024784</v>
      </c>
      <c r="AK20" s="115">
        <f t="shared" si="15"/>
        <v>68.457474907554143</v>
      </c>
      <c r="AL20" s="115">
        <f t="shared" si="16"/>
        <v>68.331665849959805</v>
      </c>
      <c r="AM20" s="115">
        <f t="shared" si="17"/>
        <v>95.304468733354952</v>
      </c>
      <c r="AN20" s="115">
        <f t="shared" si="18"/>
        <v>81.886194264668717</v>
      </c>
      <c r="AO20" s="115">
        <f t="shared" si="19"/>
        <v>89.018648082161178</v>
      </c>
    </row>
    <row r="21" spans="1:41" x14ac:dyDescent="0.25">
      <c r="A21" s="44">
        <f t="shared" si="20"/>
        <v>2009</v>
      </c>
      <c r="B21" s="9">
        <f t="shared" si="21"/>
        <v>2</v>
      </c>
      <c r="C21" s="45">
        <v>12723.470737413956</v>
      </c>
      <c r="D21" s="46">
        <v>9296.4263107714924</v>
      </c>
      <c r="E21" s="11">
        <v>8417.5246164884629</v>
      </c>
      <c r="F21" s="11">
        <v>20825.726760606336</v>
      </c>
      <c r="G21" s="11">
        <v>5127.8309120362319</v>
      </c>
      <c r="H21" s="11">
        <v>10517.866149051737</v>
      </c>
      <c r="I21" s="11">
        <v>24605.106046050463</v>
      </c>
      <c r="J21" s="11">
        <v>3829.3235988704969</v>
      </c>
      <c r="K21" s="11">
        <v>5167.8207529951123</v>
      </c>
      <c r="L21" s="11">
        <v>14386.043419425509</v>
      </c>
      <c r="M21" s="11">
        <v>10612.703259038366</v>
      </c>
      <c r="N21" s="11">
        <v>19531.443749943541</v>
      </c>
      <c r="O21" s="13">
        <v>3633.3144404068771</v>
      </c>
      <c r="P21" s="47">
        <v>80818.634306431457</v>
      </c>
      <c r="Q21" s="47">
        <v>403.04502997819503</v>
      </c>
      <c r="R21" s="47">
        <v>10635.788489885226</v>
      </c>
      <c r="S21" s="47">
        <v>20101.745314632932</v>
      </c>
      <c r="T21" s="47">
        <v>22658.840255556068</v>
      </c>
      <c r="U21" s="48">
        <v>26416.051726311602</v>
      </c>
      <c r="V21" s="16">
        <f t="shared" si="0"/>
        <v>32958.17614141525</v>
      </c>
      <c r="W21" s="115">
        <f t="shared" si="1"/>
        <v>2.8735474214448109E-2</v>
      </c>
      <c r="X21" s="115">
        <f t="shared" si="2"/>
        <v>100.39877499745474</v>
      </c>
      <c r="Y21" s="115">
        <f t="shared" si="3"/>
        <v>104.46745026500001</v>
      </c>
      <c r="Z21" s="115">
        <f t="shared" si="4"/>
        <v>101.52218954932735</v>
      </c>
      <c r="AA21" s="115">
        <f t="shared" si="5"/>
        <v>103.09987987547127</v>
      </c>
      <c r="AB21" s="115">
        <f t="shared" si="6"/>
        <v>120.95371313894962</v>
      </c>
      <c r="AC21" s="115">
        <f t="shared" si="7"/>
        <v>103.3557791848942</v>
      </c>
      <c r="AD21" s="115">
        <f t="shared" si="8"/>
        <v>99.607287722568188</v>
      </c>
      <c r="AE21" s="115">
        <f t="shared" si="9"/>
        <v>94.33336553312553</v>
      </c>
      <c r="AF21" s="115">
        <f t="shared" si="10"/>
        <v>101.03374565850423</v>
      </c>
      <c r="AG21" s="115">
        <f t="shared" si="11"/>
        <v>105.18852908576801</v>
      </c>
      <c r="AH21" s="115">
        <f t="shared" si="12"/>
        <v>107.65375266900759</v>
      </c>
      <c r="AI21" s="115">
        <f t="shared" si="13"/>
        <v>97.192258616302524</v>
      </c>
      <c r="AJ21" s="115">
        <f t="shared" si="14"/>
        <v>102.42836440038512</v>
      </c>
      <c r="AK21" s="115">
        <f t="shared" si="15"/>
        <v>120.61115826838491</v>
      </c>
      <c r="AL21" s="115">
        <f t="shared" si="16"/>
        <v>118.81886768474996</v>
      </c>
      <c r="AM21" s="115">
        <f t="shared" si="17"/>
        <v>96.617114061545678</v>
      </c>
      <c r="AN21" s="115">
        <f t="shared" si="18"/>
        <v>90.565195973540938</v>
      </c>
      <c r="AO21" s="115">
        <f t="shared" si="19"/>
        <v>99.047577023910392</v>
      </c>
    </row>
    <row r="22" spans="1:41" x14ac:dyDescent="0.25">
      <c r="A22" s="44">
        <f t="shared" si="20"/>
        <v>2009</v>
      </c>
      <c r="B22" s="9">
        <f t="shared" si="21"/>
        <v>3</v>
      </c>
      <c r="C22" s="45">
        <v>12413.506650876716</v>
      </c>
      <c r="D22" s="46">
        <v>11027.086737817626</v>
      </c>
      <c r="E22" s="11">
        <v>8703.2214859560427</v>
      </c>
      <c r="F22" s="11">
        <v>22267.227649748955</v>
      </c>
      <c r="G22" s="11">
        <v>5387.0731565820015</v>
      </c>
      <c r="H22" s="11">
        <v>10269.537931703764</v>
      </c>
      <c r="I22" s="11">
        <v>25622.045170980371</v>
      </c>
      <c r="J22" s="11">
        <v>3722.9803213166756</v>
      </c>
      <c r="K22" s="11">
        <v>5279.8671554590719</v>
      </c>
      <c r="L22" s="11">
        <v>14521.507699494265</v>
      </c>
      <c r="M22" s="11">
        <v>10809.305848305816</v>
      </c>
      <c r="N22" s="11">
        <v>19815.756229854276</v>
      </c>
      <c r="O22" s="13">
        <v>3677.4902638773624</v>
      </c>
      <c r="P22" s="47">
        <v>82302.900751626963</v>
      </c>
      <c r="Q22" s="47">
        <v>415.13895954056056</v>
      </c>
      <c r="R22" s="47">
        <v>10879.740252082334</v>
      </c>
      <c r="S22" s="47">
        <v>20213.801483427993</v>
      </c>
      <c r="T22" s="47">
        <v>22443.015124785496</v>
      </c>
      <c r="U22" s="48">
        <v>29380.183755675702</v>
      </c>
      <c r="V22" s="16">
        <f t="shared" si="0"/>
        <v>32767.856224404837</v>
      </c>
      <c r="W22" s="115">
        <f t="shared" si="1"/>
        <v>-2.436159857119613E-2</v>
      </c>
      <c r="X22" s="115">
        <f t="shared" si="2"/>
        <v>118.61640558631514</v>
      </c>
      <c r="Y22" s="115">
        <f t="shared" si="3"/>
        <v>103.39407227759037</v>
      </c>
      <c r="Z22" s="115">
        <f t="shared" si="4"/>
        <v>106.92173149927878</v>
      </c>
      <c r="AA22" s="115">
        <f t="shared" si="5"/>
        <v>105.05559268612517</v>
      </c>
      <c r="AB22" s="115">
        <f t="shared" si="6"/>
        <v>97.63898671242967</v>
      </c>
      <c r="AC22" s="115">
        <f t="shared" si="7"/>
        <v>104.13304101606644</v>
      </c>
      <c r="AD22" s="115">
        <f t="shared" si="8"/>
        <v>97.222922670071853</v>
      </c>
      <c r="AE22" s="115">
        <f t="shared" si="9"/>
        <v>102.16815574338605</v>
      </c>
      <c r="AF22" s="115">
        <f t="shared" si="10"/>
        <v>100.94163680811528</v>
      </c>
      <c r="AG22" s="115">
        <f t="shared" si="11"/>
        <v>101.85252130836705</v>
      </c>
      <c r="AH22" s="115">
        <f t="shared" si="12"/>
        <v>101.45566545694584</v>
      </c>
      <c r="AI22" s="115">
        <f t="shared" si="13"/>
        <v>101.21585467470683</v>
      </c>
      <c r="AJ22" s="115">
        <f t="shared" si="14"/>
        <v>101.83653987466276</v>
      </c>
      <c r="AK22" s="115">
        <f t="shared" si="15"/>
        <v>103.0006397952655</v>
      </c>
      <c r="AL22" s="115">
        <f t="shared" si="16"/>
        <v>102.29368760415937</v>
      </c>
      <c r="AM22" s="115">
        <f t="shared" si="17"/>
        <v>100.55744497326553</v>
      </c>
      <c r="AN22" s="115">
        <f t="shared" si="18"/>
        <v>99.047501424007564</v>
      </c>
      <c r="AO22" s="115">
        <f t="shared" si="19"/>
        <v>111.22095027703057</v>
      </c>
    </row>
    <row r="23" spans="1:41" x14ac:dyDescent="0.25">
      <c r="A23" s="44">
        <f t="shared" si="20"/>
        <v>2009</v>
      </c>
      <c r="B23" s="9">
        <f t="shared" si="21"/>
        <v>4</v>
      </c>
      <c r="C23" s="45">
        <v>14048.124974010923</v>
      </c>
      <c r="D23" s="46">
        <v>10238.985218439366</v>
      </c>
      <c r="E23" s="11">
        <v>9480.6966439459356</v>
      </c>
      <c r="F23" s="11">
        <v>22747.572768525555</v>
      </c>
      <c r="G23" s="11">
        <v>5624.4423071196816</v>
      </c>
      <c r="H23" s="11">
        <v>10832.81810796806</v>
      </c>
      <c r="I23" s="11">
        <v>28151.62697312325</v>
      </c>
      <c r="J23" s="11">
        <v>4272.2749672370655</v>
      </c>
      <c r="K23" s="11">
        <v>5389.0587463066786</v>
      </c>
      <c r="L23" s="11">
        <v>14719.598954590736</v>
      </c>
      <c r="M23" s="11">
        <v>12486.769804313528</v>
      </c>
      <c r="N23" s="11">
        <v>24090.964061668568</v>
      </c>
      <c r="O23" s="13">
        <v>3847.9197456531319</v>
      </c>
      <c r="P23" s="47">
        <v>90173.873087094806</v>
      </c>
      <c r="Q23" s="47">
        <v>552.55591186006166</v>
      </c>
      <c r="R23" s="47">
        <v>14317.818974215459</v>
      </c>
      <c r="S23" s="47">
        <v>21259.879044727226</v>
      </c>
      <c r="T23" s="47">
        <v>23831.775962656946</v>
      </c>
      <c r="U23" s="48">
        <v>31123.70097881629</v>
      </c>
      <c r="V23" s="16">
        <f t="shared" si="0"/>
        <v>32334.801238845597</v>
      </c>
      <c r="W23" s="115">
        <f t="shared" si="1"/>
        <v>0.13168062571737216</v>
      </c>
      <c r="X23" s="115">
        <f t="shared" si="2"/>
        <v>92.853039627633933</v>
      </c>
      <c r="Y23" s="115">
        <f t="shared" si="3"/>
        <v>108.93318823661406</v>
      </c>
      <c r="Z23" s="115">
        <f t="shared" si="4"/>
        <v>102.15718420960238</v>
      </c>
      <c r="AA23" s="115">
        <f t="shared" si="5"/>
        <v>104.40627301019032</v>
      </c>
      <c r="AB23" s="115">
        <f t="shared" si="6"/>
        <v>105.48496125152191</v>
      </c>
      <c r="AC23" s="115">
        <f t="shared" si="7"/>
        <v>109.87267716243001</v>
      </c>
      <c r="AD23" s="115">
        <f t="shared" si="8"/>
        <v>114.75416463458839</v>
      </c>
      <c r="AE23" s="115">
        <f t="shared" si="9"/>
        <v>102.06807458658706</v>
      </c>
      <c r="AF23" s="115">
        <f t="shared" si="10"/>
        <v>101.36412319709316</v>
      </c>
      <c r="AG23" s="115">
        <f t="shared" si="11"/>
        <v>115.51870193654135</v>
      </c>
      <c r="AH23" s="115">
        <f t="shared" si="12"/>
        <v>121.57479019333763</v>
      </c>
      <c r="AI23" s="115">
        <f t="shared" si="13"/>
        <v>104.63439654619444</v>
      </c>
      <c r="AJ23" s="115">
        <f t="shared" si="14"/>
        <v>109.56342032126037</v>
      </c>
      <c r="AK23" s="115">
        <f t="shared" si="15"/>
        <v>133.10143487173119</v>
      </c>
      <c r="AL23" s="115">
        <f t="shared" si="16"/>
        <v>131.6007426875388</v>
      </c>
      <c r="AM23" s="115">
        <f t="shared" si="17"/>
        <v>105.17506596746212</v>
      </c>
      <c r="AN23" s="115">
        <f t="shared" si="18"/>
        <v>106.18794235155033</v>
      </c>
      <c r="AO23" s="115">
        <f t="shared" si="19"/>
        <v>105.93433055980725</v>
      </c>
    </row>
    <row r="24" spans="1:41" x14ac:dyDescent="0.25">
      <c r="A24" s="44">
        <f t="shared" si="20"/>
        <v>2010</v>
      </c>
      <c r="B24" s="9">
        <f t="shared" si="21"/>
        <v>1</v>
      </c>
      <c r="C24" s="45">
        <v>12698.698986720576</v>
      </c>
      <c r="D24" s="46">
        <v>9230.6479924808446</v>
      </c>
      <c r="E24" s="11">
        <v>9245.0522948761882</v>
      </c>
      <c r="F24" s="11">
        <v>20577.059573116512</v>
      </c>
      <c r="G24" s="11">
        <v>5387.7151953795656</v>
      </c>
      <c r="H24" s="11">
        <v>8939.8887369490512</v>
      </c>
      <c r="I24" s="11">
        <v>24870.672076234623</v>
      </c>
      <c r="J24" s="11">
        <v>4065.8002208160569</v>
      </c>
      <c r="K24" s="11">
        <v>5312.9420330822022</v>
      </c>
      <c r="L24" s="11">
        <v>14790.407231664674</v>
      </c>
      <c r="M24" s="11">
        <v>10307.349247979473</v>
      </c>
      <c r="N24" s="11">
        <v>18996.722530415773</v>
      </c>
      <c r="O24" s="13">
        <v>3864.9572298264547</v>
      </c>
      <c r="P24" s="47">
        <v>83443.490012666443</v>
      </c>
      <c r="Q24" s="47">
        <v>364.2361515317981</v>
      </c>
      <c r="R24" s="47">
        <v>9676.6054404582337</v>
      </c>
      <c r="S24" s="47">
        <v>20735.460186879525</v>
      </c>
      <c r="T24" s="47">
        <v>21981.510360379911</v>
      </c>
      <c r="U24" s="48">
        <v>26210.830270336523</v>
      </c>
      <c r="V24" s="16">
        <f t="shared" si="0"/>
        <v>29838.801648049386</v>
      </c>
      <c r="W24" s="115">
        <f t="shared" si="1"/>
        <v>-9.6057373477726693E-2</v>
      </c>
      <c r="X24" s="115">
        <f t="shared" si="2"/>
        <v>90.151980841396181</v>
      </c>
      <c r="Y24" s="115">
        <f t="shared" si="3"/>
        <v>97.514482765143399</v>
      </c>
      <c r="Z24" s="115">
        <f t="shared" si="4"/>
        <v>90.458264635547181</v>
      </c>
      <c r="AA24" s="115">
        <f t="shared" si="5"/>
        <v>95.791100720502442</v>
      </c>
      <c r="AB24" s="115">
        <f t="shared" si="6"/>
        <v>82.525974754190074</v>
      </c>
      <c r="AC24" s="115">
        <f t="shared" si="7"/>
        <v>88.345416412269884</v>
      </c>
      <c r="AD24" s="115">
        <f t="shared" si="8"/>
        <v>95.167100713216996</v>
      </c>
      <c r="AE24" s="115">
        <f t="shared" si="9"/>
        <v>98.587569428953771</v>
      </c>
      <c r="AF24" s="115">
        <f t="shared" si="10"/>
        <v>100.48104759710084</v>
      </c>
      <c r="AG24" s="115">
        <f t="shared" si="11"/>
        <v>82.546162134091901</v>
      </c>
      <c r="AH24" s="115">
        <f t="shared" si="12"/>
        <v>78.854140007795266</v>
      </c>
      <c r="AI24" s="115">
        <f t="shared" si="13"/>
        <v>100.44277129720727</v>
      </c>
      <c r="AJ24" s="115">
        <f t="shared" si="14"/>
        <v>92.536216041283055</v>
      </c>
      <c r="AK24" s="115">
        <f t="shared" si="15"/>
        <v>65.918424491319755</v>
      </c>
      <c r="AL24" s="115">
        <f t="shared" si="16"/>
        <v>67.584353859233374</v>
      </c>
      <c r="AM24" s="115">
        <f t="shared" si="17"/>
        <v>97.533293313925213</v>
      </c>
      <c r="AN24" s="115">
        <f t="shared" si="18"/>
        <v>92.23614049923809</v>
      </c>
      <c r="AO24" s="115">
        <f t="shared" si="19"/>
        <v>84.215017642588165</v>
      </c>
    </row>
    <row r="25" spans="1:41" x14ac:dyDescent="0.25">
      <c r="A25" s="44">
        <f t="shared" si="20"/>
        <v>2010</v>
      </c>
      <c r="B25" s="9">
        <f t="shared" si="21"/>
        <v>2</v>
      </c>
      <c r="C25" s="45">
        <v>13477.837289879189</v>
      </c>
      <c r="D25" s="46">
        <v>9521.6796469304682</v>
      </c>
      <c r="E25" s="11">
        <v>9724.228057749755</v>
      </c>
      <c r="F25" s="11">
        <v>21562.590232335962</v>
      </c>
      <c r="G25" s="11">
        <v>5423.6905341328675</v>
      </c>
      <c r="H25" s="11">
        <v>9664.8804352160951</v>
      </c>
      <c r="I25" s="11">
        <v>25746.852847235485</v>
      </c>
      <c r="J25" s="11">
        <v>4471.7279575033681</v>
      </c>
      <c r="K25" s="11">
        <v>5459.706970479052</v>
      </c>
      <c r="L25" s="11">
        <v>14911.954120421289</v>
      </c>
      <c r="M25" s="11">
        <v>10890.191106206004</v>
      </c>
      <c r="N25" s="11">
        <v>20388.938759886787</v>
      </c>
      <c r="O25" s="13">
        <v>3688.5304495857154</v>
      </c>
      <c r="P25" s="47">
        <v>86090.528835575751</v>
      </c>
      <c r="Q25" s="47">
        <v>441.13188277907756</v>
      </c>
      <c r="R25" s="47">
        <v>11685.900421965916</v>
      </c>
      <c r="S25" s="47">
        <v>22352.025344491736</v>
      </c>
      <c r="T25" s="47">
        <v>23807.873685341183</v>
      </c>
      <c r="U25" s="48">
        <v>28651.032192001825</v>
      </c>
      <c r="V25" s="16">
        <f t="shared" si="0"/>
        <v>29520.063416088902</v>
      </c>
      <c r="W25" s="115">
        <f t="shared" si="1"/>
        <v>6.1355758095642976E-2</v>
      </c>
      <c r="X25" s="115">
        <f t="shared" si="2"/>
        <v>103.15288433365343</v>
      </c>
      <c r="Y25" s="115">
        <f t="shared" si="3"/>
        <v>105.18305086428919</v>
      </c>
      <c r="Z25" s="115">
        <f t="shared" si="4"/>
        <v>104.78946302175763</v>
      </c>
      <c r="AA25" s="115">
        <f t="shared" si="5"/>
        <v>100.66772903631123</v>
      </c>
      <c r="AB25" s="115">
        <f t="shared" si="6"/>
        <v>108.10962775488035</v>
      </c>
      <c r="AC25" s="115">
        <f t="shared" si="7"/>
        <v>103.52294770448967</v>
      </c>
      <c r="AD25" s="115">
        <f t="shared" si="8"/>
        <v>109.98395677704589</v>
      </c>
      <c r="AE25" s="115">
        <f t="shared" si="9"/>
        <v>102.76240426646828</v>
      </c>
      <c r="AF25" s="115">
        <f t="shared" si="10"/>
        <v>100.821795416805</v>
      </c>
      <c r="AG25" s="115">
        <f t="shared" si="11"/>
        <v>105.6546241347239</v>
      </c>
      <c r="AH25" s="115">
        <f t="shared" si="12"/>
        <v>107.32871803144953</v>
      </c>
      <c r="AI25" s="115">
        <f t="shared" si="13"/>
        <v>95.43522037244739</v>
      </c>
      <c r="AJ25" s="115">
        <f t="shared" si="14"/>
        <v>103.17225324888435</v>
      </c>
      <c r="AK25" s="115">
        <f t="shared" si="15"/>
        <v>121.11150442477876</v>
      </c>
      <c r="AL25" s="115">
        <f t="shared" si="16"/>
        <v>120.76446119324808</v>
      </c>
      <c r="AM25" s="115">
        <f t="shared" si="17"/>
        <v>107.79613832074534</v>
      </c>
      <c r="AN25" s="115">
        <f t="shared" si="18"/>
        <v>108.30863437051697</v>
      </c>
      <c r="AO25" s="115">
        <f t="shared" si="19"/>
        <v>109.3098993679225</v>
      </c>
    </row>
    <row r="26" spans="1:41" x14ac:dyDescent="0.25">
      <c r="A26" s="44">
        <f t="shared" si="20"/>
        <v>2010</v>
      </c>
      <c r="B26" s="9">
        <f t="shared" si="21"/>
        <v>3</v>
      </c>
      <c r="C26" s="45">
        <v>13401.001519103549</v>
      </c>
      <c r="D26" s="46">
        <v>10737.214670882275</v>
      </c>
      <c r="E26" s="11">
        <v>9492.9087368582241</v>
      </c>
      <c r="F26" s="11">
        <v>22480.154178005676</v>
      </c>
      <c r="G26" s="11">
        <v>5547.2693604943561</v>
      </c>
      <c r="H26" s="11">
        <v>9972.2216074161388</v>
      </c>
      <c r="I26" s="11">
        <v>26986.926350285037</v>
      </c>
      <c r="J26" s="11">
        <v>4622.6055037602127</v>
      </c>
      <c r="K26" s="11">
        <v>5642.9782363799632</v>
      </c>
      <c r="L26" s="11">
        <v>15044.300085372985</v>
      </c>
      <c r="M26" s="11">
        <v>11128.561694149143</v>
      </c>
      <c r="N26" s="11">
        <v>20497.307463680074</v>
      </c>
      <c r="O26" s="13">
        <v>3782.2775244175828</v>
      </c>
      <c r="P26" s="47">
        <v>88944.365488348834</v>
      </c>
      <c r="Q26" s="47">
        <v>443.27217308542373</v>
      </c>
      <c r="R26" s="47">
        <v>11855.820895679866</v>
      </c>
      <c r="S26" s="47">
        <v>21621.719108625392</v>
      </c>
      <c r="T26" s="47">
        <v>24763.851126952472</v>
      </c>
      <c r="U26" s="48">
        <v>31158.362145046674</v>
      </c>
      <c r="V26" s="16">
        <f t="shared" si="0"/>
        <v>30076.038246971493</v>
      </c>
      <c r="W26" s="115">
        <f t="shared" si="1"/>
        <v>-5.7008976383279286E-3</v>
      </c>
      <c r="X26" s="115">
        <f t="shared" si="2"/>
        <v>112.76597269625283</v>
      </c>
      <c r="Y26" s="115">
        <f t="shared" si="3"/>
        <v>97.621206336196735</v>
      </c>
      <c r="Z26" s="115">
        <f t="shared" si="4"/>
        <v>104.25535121607841</v>
      </c>
      <c r="AA26" s="115">
        <f t="shared" si="5"/>
        <v>102.27850069217209</v>
      </c>
      <c r="AB26" s="115">
        <f t="shared" si="6"/>
        <v>103.17997904123241</v>
      </c>
      <c r="AC26" s="115">
        <f t="shared" si="7"/>
        <v>104.81640808842663</v>
      </c>
      <c r="AD26" s="115">
        <f t="shared" si="8"/>
        <v>103.37403231347469</v>
      </c>
      <c r="AE26" s="115">
        <f t="shared" si="9"/>
        <v>103.35679674553727</v>
      </c>
      <c r="AF26" s="115">
        <f t="shared" si="10"/>
        <v>100.8875159075929</v>
      </c>
      <c r="AG26" s="115">
        <f t="shared" si="11"/>
        <v>102.18885587606721</v>
      </c>
      <c r="AH26" s="115">
        <f t="shared" si="12"/>
        <v>100.53150732889782</v>
      </c>
      <c r="AI26" s="115">
        <f t="shared" si="13"/>
        <v>102.54158332466517</v>
      </c>
      <c r="AJ26" s="115">
        <f t="shared" si="14"/>
        <v>103.31492522043118</v>
      </c>
      <c r="AK26" s="115">
        <f t="shared" si="15"/>
        <v>100.48518150464723</v>
      </c>
      <c r="AL26" s="115">
        <f t="shared" si="16"/>
        <v>101.45406402226868</v>
      </c>
      <c r="AM26" s="115">
        <f t="shared" si="17"/>
        <v>96.732706658073312</v>
      </c>
      <c r="AN26" s="115">
        <f t="shared" si="18"/>
        <v>104.01538354178979</v>
      </c>
      <c r="AO26" s="115">
        <f t="shared" si="19"/>
        <v>108.75127268100586</v>
      </c>
    </row>
    <row r="27" spans="1:41" x14ac:dyDescent="0.25">
      <c r="A27" s="44">
        <f t="shared" si="20"/>
        <v>2010</v>
      </c>
      <c r="B27" s="9">
        <f t="shared" si="21"/>
        <v>4</v>
      </c>
      <c r="C27" s="45">
        <v>15176.526559336757</v>
      </c>
      <c r="D27" s="46">
        <v>10453.457689706414</v>
      </c>
      <c r="E27" s="11">
        <v>9964.8109105158328</v>
      </c>
      <c r="F27" s="11">
        <v>23360.196016541842</v>
      </c>
      <c r="G27" s="11">
        <v>5576.3249099932091</v>
      </c>
      <c r="H27" s="11">
        <v>11471.009220418715</v>
      </c>
      <c r="I27" s="11">
        <v>30042.548726244859</v>
      </c>
      <c r="J27" s="11">
        <v>5095.8663179203631</v>
      </c>
      <c r="K27" s="11">
        <v>5896.3727600587836</v>
      </c>
      <c r="L27" s="11">
        <v>15185.338562541056</v>
      </c>
      <c r="M27" s="11">
        <v>13027.897951665382</v>
      </c>
      <c r="N27" s="11">
        <v>25479.031246017363</v>
      </c>
      <c r="O27" s="13">
        <v>3923.2347961702467</v>
      </c>
      <c r="P27" s="47">
        <v>98697.615663409306</v>
      </c>
      <c r="Q27" s="47">
        <v>593.35036083162299</v>
      </c>
      <c r="R27" s="47">
        <v>15904.379067849717</v>
      </c>
      <c r="S27" s="47">
        <v>24194.795360003445</v>
      </c>
      <c r="T27" s="47">
        <v>26962.764827326442</v>
      </c>
      <c r="U27" s="48">
        <v>33906.775392615542</v>
      </c>
      <c r="V27" s="16">
        <f t="shared" si="0"/>
        <v>28318.464649747657</v>
      </c>
      <c r="W27" s="115">
        <f t="shared" si="1"/>
        <v>0.13249196619388037</v>
      </c>
      <c r="X27" s="115">
        <f t="shared" si="2"/>
        <v>97.357257073891176</v>
      </c>
      <c r="Y27" s="115">
        <f t="shared" si="3"/>
        <v>104.97110197452282</v>
      </c>
      <c r="Z27" s="115">
        <f t="shared" si="4"/>
        <v>103.91475001268982</v>
      </c>
      <c r="AA27" s="115">
        <f t="shared" si="5"/>
        <v>100.52378111843237</v>
      </c>
      <c r="AB27" s="115">
        <f t="shared" si="6"/>
        <v>115.02962601520967</v>
      </c>
      <c r="AC27" s="115">
        <f t="shared" si="7"/>
        <v>111.32260241977335</v>
      </c>
      <c r="AD27" s="115">
        <f t="shared" si="8"/>
        <v>110.23796674354283</v>
      </c>
      <c r="AE27" s="115">
        <f t="shared" si="9"/>
        <v>104.49043949957488</v>
      </c>
      <c r="AF27" s="115">
        <f t="shared" si="10"/>
        <v>100.93748779516302</v>
      </c>
      <c r="AG27" s="115">
        <f t="shared" si="11"/>
        <v>117.06722135093899</v>
      </c>
      <c r="AH27" s="115">
        <f t="shared" si="12"/>
        <v>124.30428382442224</v>
      </c>
      <c r="AI27" s="115">
        <f t="shared" si="13"/>
        <v>103.72678289318205</v>
      </c>
      <c r="AJ27" s="115">
        <f t="shared" si="14"/>
        <v>110.96556271047669</v>
      </c>
      <c r="AK27" s="115">
        <f t="shared" si="15"/>
        <v>133.8568935427574</v>
      </c>
      <c r="AL27" s="115">
        <f t="shared" si="16"/>
        <v>134.14827372809845</v>
      </c>
      <c r="AM27" s="115">
        <f t="shared" si="17"/>
        <v>111.90042400630205</v>
      </c>
      <c r="AN27" s="115">
        <f t="shared" si="18"/>
        <v>108.87953044581468</v>
      </c>
      <c r="AO27" s="115">
        <f t="shared" si="19"/>
        <v>108.82078857282231</v>
      </c>
    </row>
    <row r="28" spans="1:41" x14ac:dyDescent="0.25">
      <c r="A28" s="44">
        <f t="shared" si="20"/>
        <v>2011</v>
      </c>
      <c r="B28" s="9">
        <f t="shared" si="21"/>
        <v>1</v>
      </c>
      <c r="C28" s="45">
        <v>13924.627654417964</v>
      </c>
      <c r="D28" s="46">
        <v>9858.6988029493496</v>
      </c>
      <c r="E28" s="11">
        <v>10170.422011191502</v>
      </c>
      <c r="F28" s="11">
        <v>21853.704961814317</v>
      </c>
      <c r="G28" s="11">
        <v>5518.6030871776193</v>
      </c>
      <c r="H28" s="11">
        <v>9204.0987041297867</v>
      </c>
      <c r="I28" s="11">
        <v>26495.392411883568</v>
      </c>
      <c r="J28" s="11">
        <v>4718.3263939584949</v>
      </c>
      <c r="K28" s="11">
        <v>6024.6027014188348</v>
      </c>
      <c r="L28" s="11">
        <v>15217.453432711087</v>
      </c>
      <c r="M28" s="11">
        <v>10917.553870350059</v>
      </c>
      <c r="N28" s="11">
        <v>20035.945539564575</v>
      </c>
      <c r="O28" s="13">
        <v>4008.0319187601631</v>
      </c>
      <c r="P28" s="47">
        <v>91454.765532153746</v>
      </c>
      <c r="Q28" s="47">
        <v>384.89124231954821</v>
      </c>
      <c r="R28" s="47">
        <v>10614.640256813391</v>
      </c>
      <c r="S28" s="47">
        <v>26718.408071927792</v>
      </c>
      <c r="T28" s="47">
        <v>27153.156277002294</v>
      </c>
      <c r="U28" s="48">
        <v>31066.184874703373</v>
      </c>
      <c r="V28" s="16">
        <f t="shared" si="0"/>
        <v>24861.727789411751</v>
      </c>
      <c r="W28" s="115">
        <f t="shared" si="1"/>
        <v>-8.248915850568006E-2</v>
      </c>
      <c r="X28" s="115">
        <f t="shared" si="2"/>
        <v>94.310409967577257</v>
      </c>
      <c r="Y28" s="115">
        <f t="shared" si="3"/>
        <v>102.06337182433325</v>
      </c>
      <c r="Z28" s="115">
        <f t="shared" si="4"/>
        <v>93.551034187980491</v>
      </c>
      <c r="AA28" s="115">
        <f t="shared" si="5"/>
        <v>98.964876979959541</v>
      </c>
      <c r="AB28" s="115">
        <f t="shared" si="6"/>
        <v>80.237915664353537</v>
      </c>
      <c r="AC28" s="115">
        <f t="shared" si="7"/>
        <v>88.192891532992562</v>
      </c>
      <c r="AD28" s="115">
        <f t="shared" si="8"/>
        <v>92.591251410301055</v>
      </c>
      <c r="AE28" s="115">
        <f t="shared" si="9"/>
        <v>102.17472582854094</v>
      </c>
      <c r="AF28" s="115">
        <f t="shared" si="10"/>
        <v>100.21148603330619</v>
      </c>
      <c r="AG28" s="115">
        <f t="shared" si="11"/>
        <v>83.801346240622394</v>
      </c>
      <c r="AH28" s="115">
        <f t="shared" si="12"/>
        <v>78.636998974191371</v>
      </c>
      <c r="AI28" s="115">
        <f t="shared" si="13"/>
        <v>102.16140830196278</v>
      </c>
      <c r="AJ28" s="115">
        <f t="shared" si="14"/>
        <v>92.66157537588748</v>
      </c>
      <c r="AK28" s="115">
        <f t="shared" si="15"/>
        <v>64.867448935245548</v>
      </c>
      <c r="AL28" s="115">
        <f t="shared" si="16"/>
        <v>66.740362585236696</v>
      </c>
      <c r="AM28" s="115">
        <f t="shared" si="17"/>
        <v>110.43039494393139</v>
      </c>
      <c r="AN28" s="115">
        <f t="shared" si="18"/>
        <v>100.70612732371902</v>
      </c>
      <c r="AO28" s="115">
        <f t="shared" si="19"/>
        <v>91.622351329431311</v>
      </c>
    </row>
    <row r="29" spans="1:41" x14ac:dyDescent="0.25">
      <c r="A29" s="44">
        <f t="shared" si="20"/>
        <v>2011</v>
      </c>
      <c r="B29" s="9">
        <f t="shared" si="21"/>
        <v>2</v>
      </c>
      <c r="C29" s="45">
        <v>14880.376717382111</v>
      </c>
      <c r="D29" s="46">
        <v>9690.6696336645582</v>
      </c>
      <c r="E29" s="11">
        <v>10924.152924165015</v>
      </c>
      <c r="F29" s="11">
        <v>22588.029591487222</v>
      </c>
      <c r="G29" s="11">
        <v>5559.4064696645783</v>
      </c>
      <c r="H29" s="11">
        <v>10383.801158070664</v>
      </c>
      <c r="I29" s="11">
        <v>27769.554849679473</v>
      </c>
      <c r="J29" s="11">
        <v>4839.1766181788435</v>
      </c>
      <c r="K29" s="11">
        <v>6056.0974712268044</v>
      </c>
      <c r="L29" s="11">
        <v>15324.995469963404</v>
      </c>
      <c r="M29" s="11">
        <v>11571.032213314165</v>
      </c>
      <c r="N29" s="11">
        <v>21399.627837156273</v>
      </c>
      <c r="O29" s="13">
        <v>3940.1506797427296</v>
      </c>
      <c r="P29" s="47">
        <v>96311.920998076472</v>
      </c>
      <c r="Q29" s="47">
        <v>468.90408350118349</v>
      </c>
      <c r="R29" s="47">
        <v>13008.253600312344</v>
      </c>
      <c r="S29" s="47">
        <v>29855.478642409933</v>
      </c>
      <c r="T29" s="47">
        <v>30606.292725602849</v>
      </c>
      <c r="U29" s="48">
        <v>31951.352706094171</v>
      </c>
      <c r="V29" s="16">
        <f t="shared" si="0"/>
        <v>23937.454328904612</v>
      </c>
      <c r="W29" s="115">
        <f t="shared" si="1"/>
        <v>6.8637315602540383E-2</v>
      </c>
      <c r="X29" s="115">
        <f t="shared" si="2"/>
        <v>98.295625288455682</v>
      </c>
      <c r="Y29" s="115">
        <f t="shared" si="3"/>
        <v>107.41100922011013</v>
      </c>
      <c r="Z29" s="115">
        <f t="shared" si="4"/>
        <v>103.36018368947515</v>
      </c>
      <c r="AA29" s="115">
        <f t="shared" si="5"/>
        <v>100.73937882182113</v>
      </c>
      <c r="AB29" s="115">
        <f t="shared" si="6"/>
        <v>112.8171425781381</v>
      </c>
      <c r="AC29" s="115">
        <f t="shared" si="7"/>
        <v>104.80899628882048</v>
      </c>
      <c r="AD29" s="115">
        <f t="shared" si="8"/>
        <v>102.56129428381828</v>
      </c>
      <c r="AE29" s="115">
        <f t="shared" si="9"/>
        <v>100.52276924087546</v>
      </c>
      <c r="AF29" s="115">
        <f t="shared" si="10"/>
        <v>100.70670193096269</v>
      </c>
      <c r="AG29" s="115">
        <f t="shared" si="11"/>
        <v>105.98557470587645</v>
      </c>
      <c r="AH29" s="115">
        <f t="shared" si="12"/>
        <v>106.80617889931305</v>
      </c>
      <c r="AI29" s="115">
        <f t="shared" si="13"/>
        <v>98.306369799608987</v>
      </c>
      <c r="AJ29" s="115">
        <f t="shared" si="14"/>
        <v>105.31099220216693</v>
      </c>
      <c r="AK29" s="115">
        <f t="shared" si="15"/>
        <v>121.82768323730404</v>
      </c>
      <c r="AL29" s="115">
        <f t="shared" si="16"/>
        <v>122.55011272720738</v>
      </c>
      <c r="AM29" s="115">
        <f t="shared" si="17"/>
        <v>111.741233093068</v>
      </c>
      <c r="AN29" s="115">
        <f t="shared" si="18"/>
        <v>112.71725619435718</v>
      </c>
      <c r="AO29" s="115">
        <f t="shared" si="19"/>
        <v>102.84929686397241</v>
      </c>
    </row>
    <row r="30" spans="1:41" x14ac:dyDescent="0.25">
      <c r="A30" s="44">
        <f t="shared" si="20"/>
        <v>2011</v>
      </c>
      <c r="B30" s="9">
        <f t="shared" si="21"/>
        <v>3</v>
      </c>
      <c r="C30" s="45">
        <v>14932.137135361332</v>
      </c>
      <c r="D30" s="46">
        <v>10795.705858067153</v>
      </c>
      <c r="E30" s="11">
        <v>11211.398457391157</v>
      </c>
      <c r="F30" s="11">
        <v>24202.488078429749</v>
      </c>
      <c r="G30" s="11">
        <v>5733.8932460420474</v>
      </c>
      <c r="H30" s="11">
        <v>11048.010044984787</v>
      </c>
      <c r="I30" s="11">
        <v>29034.318995435227</v>
      </c>
      <c r="J30" s="11">
        <v>5089.9886858106356</v>
      </c>
      <c r="K30" s="11">
        <v>6166.1425867800817</v>
      </c>
      <c r="L30" s="11">
        <v>15452.121846299089</v>
      </c>
      <c r="M30" s="11">
        <v>12006.537689686094</v>
      </c>
      <c r="N30" s="11">
        <v>21656.522373861815</v>
      </c>
      <c r="O30" s="13">
        <v>4098.7937064057951</v>
      </c>
      <c r="P30" s="47">
        <v>99305.678366984648</v>
      </c>
      <c r="Q30" s="47">
        <v>471.32802673969599</v>
      </c>
      <c r="R30" s="47">
        <v>13222.766140840115</v>
      </c>
      <c r="S30" s="47">
        <v>29281.600263915614</v>
      </c>
      <c r="T30" s="47">
        <v>32035.702679776248</v>
      </c>
      <c r="U30" s="48">
        <v>34809.973057182651</v>
      </c>
      <c r="V30" s="16">
        <f t="shared" si="0"/>
        <v>26372.41552866848</v>
      </c>
      <c r="W30" s="115">
        <f t="shared" si="1"/>
        <v>3.4784346500287278E-3</v>
      </c>
      <c r="X30" s="115">
        <f t="shared" si="2"/>
        <v>111.40309458660931</v>
      </c>
      <c r="Y30" s="115">
        <f t="shared" si="3"/>
        <v>102.62945360816704</v>
      </c>
      <c r="Z30" s="115">
        <f t="shared" si="4"/>
        <v>107.14740734867361</v>
      </c>
      <c r="AA30" s="115">
        <f t="shared" si="5"/>
        <v>103.13858641798494</v>
      </c>
      <c r="AB30" s="115">
        <f t="shared" si="6"/>
        <v>106.39658711490132</v>
      </c>
      <c r="AC30" s="115">
        <f t="shared" si="7"/>
        <v>104.55449917221253</v>
      </c>
      <c r="AD30" s="115">
        <f t="shared" si="8"/>
        <v>105.18294923747136</v>
      </c>
      <c r="AE30" s="115">
        <f t="shared" si="9"/>
        <v>101.81709617581478</v>
      </c>
      <c r="AF30" s="115">
        <f t="shared" si="10"/>
        <v>100.82953614299495</v>
      </c>
      <c r="AG30" s="115">
        <f t="shared" si="11"/>
        <v>103.76375649417704</v>
      </c>
      <c r="AH30" s="115">
        <f t="shared" si="12"/>
        <v>101.20046263729641</v>
      </c>
      <c r="AI30" s="115">
        <f t="shared" si="13"/>
        <v>104.02631877706321</v>
      </c>
      <c r="AJ30" s="115">
        <f t="shared" si="14"/>
        <v>103.10839752533643</v>
      </c>
      <c r="AK30" s="115">
        <f t="shared" si="15"/>
        <v>100.51693796744389</v>
      </c>
      <c r="AL30" s="115">
        <f t="shared" si="16"/>
        <v>101.64904949671813</v>
      </c>
      <c r="AM30" s="115">
        <f t="shared" si="17"/>
        <v>98.077812165171181</v>
      </c>
      <c r="AN30" s="115">
        <f t="shared" si="18"/>
        <v>104.67031393507409</v>
      </c>
      <c r="AO30" s="115">
        <f t="shared" si="19"/>
        <v>108.94678975686449</v>
      </c>
    </row>
    <row r="31" spans="1:41" x14ac:dyDescent="0.25">
      <c r="A31" s="44">
        <f t="shared" si="20"/>
        <v>2011</v>
      </c>
      <c r="B31" s="9">
        <f t="shared" si="21"/>
        <v>4</v>
      </c>
      <c r="C31" s="45">
        <v>16675.83081961374</v>
      </c>
      <c r="D31" s="46">
        <v>10360.925705318938</v>
      </c>
      <c r="E31" s="11">
        <v>11668.026607252326</v>
      </c>
      <c r="F31" s="11">
        <v>24251.777368268711</v>
      </c>
      <c r="G31" s="11">
        <v>5796.0971971157533</v>
      </c>
      <c r="H31" s="11">
        <v>11900.090092814753</v>
      </c>
      <c r="I31" s="11">
        <v>31763.733743001721</v>
      </c>
      <c r="J31" s="11">
        <v>5505.5083020520278</v>
      </c>
      <c r="K31" s="11">
        <v>6507.1572405742781</v>
      </c>
      <c r="L31" s="11">
        <v>15633.42925102642</v>
      </c>
      <c r="M31" s="11">
        <v>14072.876226649685</v>
      </c>
      <c r="N31" s="11">
        <v>27172.90424941733</v>
      </c>
      <c r="O31" s="13">
        <v>4141.0236950913131</v>
      </c>
      <c r="P31" s="47">
        <v>110816.63510278548</v>
      </c>
      <c r="Q31" s="47">
        <v>639.09584280099716</v>
      </c>
      <c r="R31" s="47">
        <v>17846.53060333708</v>
      </c>
      <c r="S31" s="47">
        <v>33470.513021746869</v>
      </c>
      <c r="T31" s="47">
        <v>35209.848317618686</v>
      </c>
      <c r="U31" s="48">
        <v>37836.489362020184</v>
      </c>
      <c r="V31" s="16">
        <f t="shared" si="0"/>
        <v>20049.964883125038</v>
      </c>
      <c r="W31" s="115">
        <f t="shared" si="1"/>
        <v>0.11677455600934072</v>
      </c>
      <c r="X31" s="115">
        <f t="shared" si="2"/>
        <v>95.972656550073353</v>
      </c>
      <c r="Y31" s="115">
        <f t="shared" si="3"/>
        <v>104.07289199109802</v>
      </c>
      <c r="Z31" s="115">
        <f t="shared" si="4"/>
        <v>100.20365381310896</v>
      </c>
      <c r="AA31" s="115">
        <f t="shared" si="5"/>
        <v>101.08484668975383</v>
      </c>
      <c r="AB31" s="115">
        <f t="shared" si="6"/>
        <v>107.71252057484114</v>
      </c>
      <c r="AC31" s="115">
        <f t="shared" si="7"/>
        <v>109.40065013405554</v>
      </c>
      <c r="AD31" s="115">
        <f t="shared" si="8"/>
        <v>108.16346836683029</v>
      </c>
      <c r="AE31" s="115">
        <f t="shared" si="9"/>
        <v>105.53043736817432</v>
      </c>
      <c r="AF31" s="115">
        <f t="shared" si="10"/>
        <v>101.17334956668593</v>
      </c>
      <c r="AG31" s="115">
        <f t="shared" si="11"/>
        <v>117.21011161059882</v>
      </c>
      <c r="AH31" s="115">
        <f t="shared" si="12"/>
        <v>125.47215005403393</v>
      </c>
      <c r="AI31" s="115">
        <f t="shared" si="13"/>
        <v>101.03030285763148</v>
      </c>
      <c r="AJ31" s="115">
        <f t="shared" si="14"/>
        <v>111.59143860158936</v>
      </c>
      <c r="AK31" s="115">
        <f t="shared" si="15"/>
        <v>135.59470401575666</v>
      </c>
      <c r="AL31" s="115">
        <f t="shared" si="16"/>
        <v>134.9682087185669</v>
      </c>
      <c r="AM31" s="115">
        <f t="shared" si="17"/>
        <v>114.30561417435013</v>
      </c>
      <c r="AN31" s="115">
        <f t="shared" si="18"/>
        <v>109.90815050810869</v>
      </c>
      <c r="AO31" s="115">
        <f t="shared" si="19"/>
        <v>108.69439427564581</v>
      </c>
    </row>
    <row r="32" spans="1:41" x14ac:dyDescent="0.25">
      <c r="A32" s="44">
        <f t="shared" si="20"/>
        <v>2012</v>
      </c>
      <c r="B32" s="9">
        <f t="shared" si="21"/>
        <v>1</v>
      </c>
      <c r="C32" s="45">
        <v>14979.445200598395</v>
      </c>
      <c r="D32" s="46">
        <v>10025.285773021296</v>
      </c>
      <c r="E32" s="11">
        <v>11337.036499250593</v>
      </c>
      <c r="F32" s="11">
        <v>22532.227640665868</v>
      </c>
      <c r="G32" s="11">
        <v>5635.3114944342078</v>
      </c>
      <c r="H32" s="11">
        <v>10358.256460876504</v>
      </c>
      <c r="I32" s="11">
        <v>28136.501165524307</v>
      </c>
      <c r="J32" s="11">
        <v>4859.7261323761668</v>
      </c>
      <c r="K32" s="11">
        <v>6546.0408614890594</v>
      </c>
      <c r="L32" s="11">
        <v>15678.67515923682</v>
      </c>
      <c r="M32" s="11">
        <v>11589.345791129403</v>
      </c>
      <c r="N32" s="11">
        <v>21093.513129356306</v>
      </c>
      <c r="O32" s="13">
        <v>4150.7533678187974</v>
      </c>
      <c r="P32" s="47">
        <v>102698.41636695675</v>
      </c>
      <c r="Q32" s="47">
        <v>417.66604929986084</v>
      </c>
      <c r="R32" s="47">
        <v>11847.645225917295</v>
      </c>
      <c r="S32" s="47">
        <v>31540.801713803878</v>
      </c>
      <c r="T32" s="47">
        <v>31493.145989551711</v>
      </c>
      <c r="U32" s="48">
        <v>33583.210897576602</v>
      </c>
      <c r="V32" s="16">
        <f t="shared" si="0"/>
        <v>18327.524411775092</v>
      </c>
      <c r="W32" s="115">
        <f t="shared" si="1"/>
        <v>-0.10172720252235312</v>
      </c>
      <c r="X32" s="115">
        <f t="shared" si="2"/>
        <v>96.760521773403553</v>
      </c>
      <c r="Y32" s="115">
        <f t="shared" si="3"/>
        <v>97.16327259833291</v>
      </c>
      <c r="Z32" s="115">
        <f t="shared" si="4"/>
        <v>92.909592969244713</v>
      </c>
      <c r="AA32" s="115">
        <f t="shared" si="5"/>
        <v>97.225966073143923</v>
      </c>
      <c r="AB32" s="115">
        <f t="shared" si="6"/>
        <v>87.043512948954856</v>
      </c>
      <c r="AC32" s="115">
        <f t="shared" si="7"/>
        <v>88.580584994115881</v>
      </c>
      <c r="AD32" s="115">
        <f t="shared" si="8"/>
        <v>88.270253458065568</v>
      </c>
      <c r="AE32" s="115">
        <f t="shared" si="9"/>
        <v>100.5975515801636</v>
      </c>
      <c r="AF32" s="115">
        <f t="shared" si="10"/>
        <v>100.289417679793</v>
      </c>
      <c r="AG32" s="115">
        <f t="shared" si="11"/>
        <v>82.352360700670118</v>
      </c>
      <c r="AH32" s="115">
        <f t="shared" si="12"/>
        <v>77.627010111768286</v>
      </c>
      <c r="AI32" s="115">
        <f t="shared" si="13"/>
        <v>100.23495815150774</v>
      </c>
      <c r="AJ32" s="115">
        <f t="shared" si="14"/>
        <v>92.674187653957489</v>
      </c>
      <c r="AK32" s="115">
        <f t="shared" si="15"/>
        <v>65.352646868947701</v>
      </c>
      <c r="AL32" s="115">
        <f t="shared" si="16"/>
        <v>66.386265707587626</v>
      </c>
      <c r="AM32" s="115">
        <f t="shared" si="17"/>
        <v>94.234592978335314</v>
      </c>
      <c r="AN32" s="115">
        <f t="shared" si="18"/>
        <v>89.444139905007276</v>
      </c>
      <c r="AO32" s="115">
        <f t="shared" si="19"/>
        <v>88.758792012260599</v>
      </c>
    </row>
    <row r="33" spans="1:41" x14ac:dyDescent="0.25">
      <c r="A33" s="44">
        <f t="shared" si="20"/>
        <v>2012</v>
      </c>
      <c r="B33" s="9">
        <f t="shared" si="21"/>
        <v>2</v>
      </c>
      <c r="C33" s="45">
        <v>15572.159784251258</v>
      </c>
      <c r="D33" s="46">
        <v>10204.465615111529</v>
      </c>
      <c r="E33" s="11">
        <v>11557.729744567629</v>
      </c>
      <c r="F33" s="11">
        <v>22853.279051933423</v>
      </c>
      <c r="G33" s="11">
        <v>5694.0311355068561</v>
      </c>
      <c r="H33" s="11">
        <v>12096.66413387023</v>
      </c>
      <c r="I33" s="11">
        <v>28919.870645962619</v>
      </c>
      <c r="J33" s="11">
        <v>4887.7287876621858</v>
      </c>
      <c r="K33" s="11">
        <v>6620.6185487238308</v>
      </c>
      <c r="L33" s="11">
        <v>15801.07005625545</v>
      </c>
      <c r="M33" s="11">
        <v>12190.038505892671</v>
      </c>
      <c r="N33" s="11">
        <v>22589.317019975901</v>
      </c>
      <c r="O33" s="13">
        <v>3999.7692168910016</v>
      </c>
      <c r="P33" s="47">
        <v>105384.74374451136</v>
      </c>
      <c r="Q33" s="47">
        <v>517.2540151204488</v>
      </c>
      <c r="R33" s="47">
        <v>14537.478901142364</v>
      </c>
      <c r="S33" s="47">
        <v>31272.102124041601</v>
      </c>
      <c r="T33" s="47">
        <v>33118.778844560977</v>
      </c>
      <c r="U33" s="48">
        <v>34270.139367635245</v>
      </c>
      <c r="V33" s="16">
        <f t="shared" si="0"/>
        <v>20123.802938714492</v>
      </c>
      <c r="W33" s="115">
        <f t="shared" si="1"/>
        <v>3.9568527119361319E-2</v>
      </c>
      <c r="X33" s="115">
        <f t="shared" si="2"/>
        <v>101.78727914741759</v>
      </c>
      <c r="Y33" s="115">
        <f t="shared" si="3"/>
        <v>101.94665727089813</v>
      </c>
      <c r="Z33" s="115">
        <f t="shared" si="4"/>
        <v>101.42485428599224</v>
      </c>
      <c r="AA33" s="115">
        <f t="shared" si="5"/>
        <v>101.04199459303436</v>
      </c>
      <c r="AB33" s="115">
        <f t="shared" si="6"/>
        <v>116.78282131321764</v>
      </c>
      <c r="AC33" s="115">
        <f t="shared" si="7"/>
        <v>102.7841751745529</v>
      </c>
      <c r="AD33" s="115">
        <f t="shared" si="8"/>
        <v>100.57621879347197</v>
      </c>
      <c r="AE33" s="115">
        <f t="shared" si="9"/>
        <v>101.13927928060332</v>
      </c>
      <c r="AF33" s="115">
        <f t="shared" si="10"/>
        <v>100.78064565899577</v>
      </c>
      <c r="AG33" s="115">
        <f t="shared" si="11"/>
        <v>105.18314601694811</v>
      </c>
      <c r="AH33" s="115">
        <f t="shared" si="12"/>
        <v>107.09129807560529</v>
      </c>
      <c r="AI33" s="115">
        <f t="shared" si="13"/>
        <v>96.362488022092791</v>
      </c>
      <c r="AJ33" s="115">
        <f t="shared" si="14"/>
        <v>102.61574372087294</v>
      </c>
      <c r="AK33" s="115">
        <f t="shared" si="15"/>
        <v>123.84392171389764</v>
      </c>
      <c r="AL33" s="115">
        <f t="shared" si="16"/>
        <v>122.70352989082529</v>
      </c>
      <c r="AM33" s="115">
        <f t="shared" si="17"/>
        <v>99.148088903381677</v>
      </c>
      <c r="AN33" s="115">
        <f t="shared" si="18"/>
        <v>105.16186237967014</v>
      </c>
      <c r="AO33" s="115">
        <f t="shared" si="19"/>
        <v>102.04545203302229</v>
      </c>
    </row>
    <row r="34" spans="1:41" x14ac:dyDescent="0.25">
      <c r="A34" s="44">
        <f t="shared" si="20"/>
        <v>2012</v>
      </c>
      <c r="B34" s="9">
        <f t="shared" si="21"/>
        <v>3</v>
      </c>
      <c r="C34" s="45">
        <v>15341.311387462107</v>
      </c>
      <c r="D34" s="46">
        <v>11059.397547384184</v>
      </c>
      <c r="E34" s="11">
        <v>11452.401821000483</v>
      </c>
      <c r="F34" s="11">
        <v>24192.427052670912</v>
      </c>
      <c r="G34" s="11">
        <v>5873.9715961130432</v>
      </c>
      <c r="H34" s="11">
        <v>10576.916248058764</v>
      </c>
      <c r="I34" s="11">
        <v>29783.817250465465</v>
      </c>
      <c r="J34" s="11">
        <v>5009.0115578918249</v>
      </c>
      <c r="K34" s="11">
        <v>6589.9565807129957</v>
      </c>
      <c r="L34" s="11">
        <v>15960.494593495809</v>
      </c>
      <c r="M34" s="11">
        <v>12482.671093352101</v>
      </c>
      <c r="N34" s="11">
        <v>22971.951054795707</v>
      </c>
      <c r="O34" s="13">
        <v>4292.2735070947547</v>
      </c>
      <c r="P34" s="47">
        <v>108193.43921838191</v>
      </c>
      <c r="Q34" s="47">
        <v>522.51448768062482</v>
      </c>
      <c r="R34" s="47">
        <v>14657.24117116351</v>
      </c>
      <c r="S34" s="47">
        <v>30542.491053651749</v>
      </c>
      <c r="T34" s="47">
        <v>34444.615787612238</v>
      </c>
      <c r="U34" s="48">
        <v>35713.283503475883</v>
      </c>
      <c r="V34" s="16">
        <f t="shared" si="0"/>
        <v>20402.247643756731</v>
      </c>
      <c r="W34" s="115">
        <f t="shared" si="1"/>
        <v>-1.4824430264491539E-2</v>
      </c>
      <c r="X34" s="115">
        <f t="shared" si="2"/>
        <v>108.3780176691135</v>
      </c>
      <c r="Y34" s="115">
        <f t="shared" si="3"/>
        <v>99.08867981952379</v>
      </c>
      <c r="Z34" s="115">
        <f t="shared" si="4"/>
        <v>105.85976304623206</v>
      </c>
      <c r="AA34" s="115">
        <f t="shared" si="5"/>
        <v>103.16015940770176</v>
      </c>
      <c r="AB34" s="115">
        <f t="shared" si="6"/>
        <v>87.436636505793146</v>
      </c>
      <c r="AC34" s="115">
        <f t="shared" si="7"/>
        <v>102.98738059751128</v>
      </c>
      <c r="AD34" s="115">
        <f t="shared" si="8"/>
        <v>102.48137274997309</v>
      </c>
      <c r="AE34" s="115">
        <f t="shared" si="9"/>
        <v>99.536871550819896</v>
      </c>
      <c r="AF34" s="115">
        <f t="shared" si="10"/>
        <v>101.00894772741826</v>
      </c>
      <c r="AG34" s="115">
        <f t="shared" si="11"/>
        <v>102.40058788426281</v>
      </c>
      <c r="AH34" s="115">
        <f t="shared" si="12"/>
        <v>101.69387164065846</v>
      </c>
      <c r="AI34" s="115">
        <f t="shared" si="13"/>
        <v>107.31302918599677</v>
      </c>
      <c r="AJ34" s="115">
        <f t="shared" si="14"/>
        <v>102.6651822399263</v>
      </c>
      <c r="AK34" s="115">
        <f t="shared" si="15"/>
        <v>101.0169998504412</v>
      </c>
      <c r="AL34" s="115">
        <f t="shared" si="16"/>
        <v>100.82381732648112</v>
      </c>
      <c r="AM34" s="115">
        <f t="shared" si="17"/>
        <v>97.66689470539643</v>
      </c>
      <c r="AN34" s="115">
        <f t="shared" si="18"/>
        <v>104.0032784701209</v>
      </c>
      <c r="AO34" s="115">
        <f t="shared" si="19"/>
        <v>104.21108335848655</v>
      </c>
    </row>
    <row r="35" spans="1:41" x14ac:dyDescent="0.25">
      <c r="A35" s="44">
        <f t="shared" si="20"/>
        <v>2012</v>
      </c>
      <c r="B35" s="9">
        <f t="shared" si="21"/>
        <v>4</v>
      </c>
      <c r="C35" s="45">
        <v>17231.045728412209</v>
      </c>
      <c r="D35" s="46">
        <v>10435.851064482989</v>
      </c>
      <c r="E35" s="11">
        <v>11987.831935181292</v>
      </c>
      <c r="F35" s="11">
        <v>24089.066254729809</v>
      </c>
      <c r="G35" s="11">
        <v>5890.6857739458937</v>
      </c>
      <c r="H35" s="11">
        <v>12019.163157194509</v>
      </c>
      <c r="I35" s="11">
        <v>32612.810938047613</v>
      </c>
      <c r="J35" s="11">
        <v>5658.5335220698225</v>
      </c>
      <c r="K35" s="11">
        <v>6869.3840090741178</v>
      </c>
      <c r="L35" s="11">
        <v>16138.760191011921</v>
      </c>
      <c r="M35" s="11">
        <v>14644.944609625827</v>
      </c>
      <c r="N35" s="11">
        <v>28628.21879587209</v>
      </c>
      <c r="O35" s="13">
        <v>4234.2039081954481</v>
      </c>
      <c r="P35" s="47">
        <v>118968.4006701506</v>
      </c>
      <c r="Q35" s="47">
        <v>727.10561166315847</v>
      </c>
      <c r="R35" s="47">
        <v>20091.442814417518</v>
      </c>
      <c r="S35" s="47">
        <v>32022.605108502899</v>
      </c>
      <c r="T35" s="47">
        <v>34404.459378275242</v>
      </c>
      <c r="U35" s="48">
        <v>37234.366231312968</v>
      </c>
      <c r="V35" s="16">
        <f t="shared" si="0"/>
        <v>15801.038830071637</v>
      </c>
      <c r="W35" s="115">
        <f t="shared" si="1"/>
        <v>0.12317945273534536</v>
      </c>
      <c r="X35" s="115">
        <f t="shared" si="2"/>
        <v>94.361840414637427</v>
      </c>
      <c r="Y35" s="115">
        <f t="shared" si="3"/>
        <v>104.67526482697262</v>
      </c>
      <c r="Z35" s="115">
        <f t="shared" si="4"/>
        <v>99.572755566375918</v>
      </c>
      <c r="AA35" s="115">
        <f t="shared" si="5"/>
        <v>100.28454645310016</v>
      </c>
      <c r="AB35" s="115">
        <f t="shared" si="6"/>
        <v>113.63579776289188</v>
      </c>
      <c r="AC35" s="115">
        <f t="shared" si="7"/>
        <v>109.49842548318058</v>
      </c>
      <c r="AD35" s="115">
        <f t="shared" si="8"/>
        <v>112.96706858571048</v>
      </c>
      <c r="AE35" s="115">
        <f t="shared" si="9"/>
        <v>104.2402013570003</v>
      </c>
      <c r="AF35" s="115">
        <f t="shared" si="10"/>
        <v>101.11691775259119</v>
      </c>
      <c r="AG35" s="115">
        <f t="shared" si="11"/>
        <v>117.32220211606223</v>
      </c>
      <c r="AH35" s="115">
        <f t="shared" si="12"/>
        <v>124.62249605000599</v>
      </c>
      <c r="AI35" s="115">
        <f t="shared" si="13"/>
        <v>98.647113265188651</v>
      </c>
      <c r="AJ35" s="115">
        <f t="shared" si="14"/>
        <v>109.95897859390537</v>
      </c>
      <c r="AK35" s="115">
        <f t="shared" si="15"/>
        <v>139.15511029956079</v>
      </c>
      <c r="AL35" s="115">
        <f t="shared" si="16"/>
        <v>137.07520112274057</v>
      </c>
      <c r="AM35" s="115">
        <f t="shared" si="17"/>
        <v>104.84608165146432</v>
      </c>
      <c r="AN35" s="115">
        <f t="shared" si="18"/>
        <v>99.883417456055824</v>
      </c>
      <c r="AO35" s="115">
        <f t="shared" si="19"/>
        <v>104.25915115782911</v>
      </c>
    </row>
    <row r="36" spans="1:41" x14ac:dyDescent="0.25">
      <c r="A36" s="44">
        <f t="shared" si="20"/>
        <v>2013</v>
      </c>
      <c r="B36" s="9">
        <f t="shared" si="21"/>
        <v>1</v>
      </c>
      <c r="C36" s="45">
        <v>15268.253002858821</v>
      </c>
      <c r="D36" s="46">
        <v>10371.926245115923</v>
      </c>
      <c r="E36" s="11">
        <v>11675.931023027617</v>
      </c>
      <c r="F36" s="11">
        <v>21565.997350678001</v>
      </c>
      <c r="G36" s="11">
        <v>5752.8314856457873</v>
      </c>
      <c r="H36" s="11">
        <v>11013.971329220494</v>
      </c>
      <c r="I36" s="11">
        <v>28874.930374549269</v>
      </c>
      <c r="J36" s="11">
        <v>5174.8764856711114</v>
      </c>
      <c r="K36" s="11">
        <v>7192.1050714289477</v>
      </c>
      <c r="L36" s="11">
        <v>16179.141806871872</v>
      </c>
      <c r="M36" s="11">
        <v>11900.984852136986</v>
      </c>
      <c r="N36" s="11">
        <v>22076.110719889555</v>
      </c>
      <c r="O36" s="13">
        <v>4345.035947089772</v>
      </c>
      <c r="P36" s="47">
        <v>109495.00963187659</v>
      </c>
      <c r="Q36" s="47">
        <v>470.91544065654494</v>
      </c>
      <c r="R36" s="47">
        <v>13099.471738841257</v>
      </c>
      <c r="S36" s="47">
        <v>29483.112649380586</v>
      </c>
      <c r="T36" s="47">
        <v>32232.370560894662</v>
      </c>
      <c r="U36" s="48">
        <v>34986.68327619318</v>
      </c>
      <c r="V36" s="16">
        <f t="shared" si="0"/>
        <v>16089.273518130649</v>
      </c>
      <c r="W36" s="115">
        <f t="shared" si="1"/>
        <v>-0.11391024993433496</v>
      </c>
      <c r="X36" s="115">
        <f t="shared" ref="X36:X58" si="22">D36/D35*100</f>
        <v>99.387449868994153</v>
      </c>
      <c r="Y36" s="115">
        <f t="shared" ref="Y36:Y58" si="23">E36/E35*100</f>
        <v>97.398187480103687</v>
      </c>
      <c r="Z36" s="115">
        <f t="shared" ref="Z36:Z58" si="24">F36/F35*100</f>
        <v>89.526082591281792</v>
      </c>
      <c r="AA36" s="115">
        <f t="shared" ref="AA36:AA58" si="25">G36/G35*100</f>
        <v>97.659792194147812</v>
      </c>
      <c r="AB36" s="115">
        <f t="shared" ref="AB36:AB58" si="26">H36/H35*100</f>
        <v>91.636756945325928</v>
      </c>
      <c r="AC36" s="115">
        <f t="shared" ref="AC36:AC58" si="27">I36/I35*100</f>
        <v>88.538612723083119</v>
      </c>
      <c r="AD36" s="115">
        <f t="shared" ref="AD36:AD58" si="28">J36/J35*100</f>
        <v>91.452608091613897</v>
      </c>
      <c r="AE36" s="115">
        <f t="shared" ref="AE36:AE58" si="29">K36/K35*100</f>
        <v>104.69796217431625</v>
      </c>
      <c r="AF36" s="115">
        <f t="shared" ref="AF36:AF58" si="30">L36/L35*100</f>
        <v>100.25021510563394</v>
      </c>
      <c r="AG36" s="115">
        <f t="shared" ref="AG36:AG58" si="31">M36/M35*100</f>
        <v>81.263433692434091</v>
      </c>
      <c r="AH36" s="115">
        <f t="shared" ref="AH36:AH58" si="32">N36/N35*100</f>
        <v>77.113113034726126</v>
      </c>
      <c r="AI36" s="115">
        <f t="shared" ref="AI36:AI58" si="33">O36/O35*100</f>
        <v>102.61754136780716</v>
      </c>
      <c r="AJ36" s="115">
        <f t="shared" ref="AJ36:AJ58" si="34">P36/P35*100</f>
        <v>92.037052709030064</v>
      </c>
      <c r="AK36" s="115">
        <f t="shared" ref="AK36:AK58" si="35">Q36/Q35*100</f>
        <v>64.765755222186755</v>
      </c>
      <c r="AL36" s="115">
        <f t="shared" ref="AL36:AL58" si="36">R36/R35*100</f>
        <v>65.19925850940453</v>
      </c>
      <c r="AM36" s="115">
        <f t="shared" ref="AM36:AM58" si="37">S36/S35*100</f>
        <v>92.069688114012919</v>
      </c>
      <c r="AN36" s="115">
        <f t="shared" ref="AN36:AN58" si="38">T36/T35*100</f>
        <v>93.686606746240145</v>
      </c>
      <c r="AO36" s="115">
        <f t="shared" ref="AO36:AO58" si="39">U36/U35*100</f>
        <v>93.963418254103232</v>
      </c>
    </row>
    <row r="37" spans="1:41" x14ac:dyDescent="0.25">
      <c r="A37" s="44">
        <f t="shared" si="20"/>
        <v>2013</v>
      </c>
      <c r="B37" s="9">
        <f t="shared" si="21"/>
        <v>2</v>
      </c>
      <c r="C37" s="45">
        <v>16136.0723220771</v>
      </c>
      <c r="D37" s="46">
        <v>11345.165803918102</v>
      </c>
      <c r="E37" s="11">
        <v>12110.817103647862</v>
      </c>
      <c r="F37" s="11">
        <v>23703.323471700594</v>
      </c>
      <c r="G37" s="11">
        <v>5958.0681904905505</v>
      </c>
      <c r="H37" s="11">
        <v>12704.55483534777</v>
      </c>
      <c r="I37" s="11">
        <v>30361.255153595281</v>
      </c>
      <c r="J37" s="11">
        <v>5332.1940434755134</v>
      </c>
      <c r="K37" s="11">
        <v>7196.2704183711376</v>
      </c>
      <c r="L37" s="11">
        <v>16323.87142071955</v>
      </c>
      <c r="M37" s="11">
        <v>12737.170201527239</v>
      </c>
      <c r="N37" s="11">
        <v>24035.155369258002</v>
      </c>
      <c r="O37" s="13">
        <v>4245.2492130442097</v>
      </c>
      <c r="P37" s="47">
        <v>113557.18920416063</v>
      </c>
      <c r="Q37" s="47">
        <v>593.99502658654649</v>
      </c>
      <c r="R37" s="47">
        <v>16285.986682869418</v>
      </c>
      <c r="S37" s="47">
        <v>33051.389490450383</v>
      </c>
      <c r="T37" s="47">
        <v>35368.284469898463</v>
      </c>
      <c r="U37" s="48">
        <v>36072.454245810921</v>
      </c>
      <c r="V37" s="16">
        <f t="shared" si="0"/>
        <v>17996.437367193452</v>
      </c>
      <c r="W37" s="115">
        <f t="shared" ref="W37:W63" si="40">(C37/C36) - 1</f>
        <v>5.6838154244351902E-2</v>
      </c>
      <c r="X37" s="115">
        <f t="shared" si="22"/>
        <v>109.38340223215984</v>
      </c>
      <c r="Y37" s="115">
        <f t="shared" si="23"/>
        <v>103.72463728813189</v>
      </c>
      <c r="Z37" s="115">
        <f t="shared" si="24"/>
        <v>109.9106296187846</v>
      </c>
      <c r="AA37" s="115">
        <f t="shared" si="25"/>
        <v>103.56757720709986</v>
      </c>
      <c r="AB37" s="115">
        <f t="shared" si="26"/>
        <v>115.34944531444431</v>
      </c>
      <c r="AC37" s="115">
        <f t="shared" si="27"/>
        <v>105.14745753415244</v>
      </c>
      <c r="AD37" s="115">
        <f t="shared" si="28"/>
        <v>103.04002536562957</v>
      </c>
      <c r="AE37" s="115">
        <f t="shared" si="29"/>
        <v>100.05791554629447</v>
      </c>
      <c r="AF37" s="115">
        <f t="shared" si="30"/>
        <v>100.89454444231527</v>
      </c>
      <c r="AG37" s="115">
        <f t="shared" si="31"/>
        <v>107.02618614996476</v>
      </c>
      <c r="AH37" s="115">
        <f t="shared" si="32"/>
        <v>108.87404794361461</v>
      </c>
      <c r="AI37" s="115">
        <f t="shared" si="33"/>
        <v>97.703431334960584</v>
      </c>
      <c r="AJ37" s="115">
        <f t="shared" si="34"/>
        <v>103.70992211055201</v>
      </c>
      <c r="AK37" s="115">
        <f t="shared" si="35"/>
        <v>126.13623918519328</v>
      </c>
      <c r="AL37" s="115">
        <f t="shared" si="36"/>
        <v>124.32552249095528</v>
      </c>
      <c r="AM37" s="115">
        <f t="shared" si="37"/>
        <v>112.10278196710266</v>
      </c>
      <c r="AN37" s="115">
        <f t="shared" si="38"/>
        <v>109.7290824547928</v>
      </c>
      <c r="AO37" s="115">
        <f t="shared" si="39"/>
        <v>103.10338353894939</v>
      </c>
    </row>
    <row r="38" spans="1:41" x14ac:dyDescent="0.25">
      <c r="A38" s="44">
        <f t="shared" si="20"/>
        <v>2013</v>
      </c>
      <c r="B38" s="9">
        <f t="shared" si="21"/>
        <v>3</v>
      </c>
      <c r="C38" s="45">
        <v>15834.592435019429</v>
      </c>
      <c r="D38" s="46">
        <v>11867.301119094584</v>
      </c>
      <c r="E38" s="11">
        <v>12212.079698189746</v>
      </c>
      <c r="F38" s="11">
        <v>24724.396226883746</v>
      </c>
      <c r="G38" s="11">
        <v>6093.4547608419571</v>
      </c>
      <c r="H38" s="11">
        <v>13083.311576052507</v>
      </c>
      <c r="I38" s="11">
        <v>31308.878727155276</v>
      </c>
      <c r="J38" s="11">
        <v>5606.4423660013335</v>
      </c>
      <c r="K38" s="11">
        <v>7080.6832015819618</v>
      </c>
      <c r="L38" s="11">
        <v>16463.727840647938</v>
      </c>
      <c r="M38" s="11">
        <v>13217.394569083965</v>
      </c>
      <c r="N38" s="11">
        <v>24317.703972773346</v>
      </c>
      <c r="O38" s="13">
        <v>4495.888346489598</v>
      </c>
      <c r="P38" s="47">
        <v>115585.94193225945</v>
      </c>
      <c r="Q38" s="47">
        <v>600.51904402637274</v>
      </c>
      <c r="R38" s="47">
        <v>16395.341963919112</v>
      </c>
      <c r="S38" s="47">
        <v>32070.14764256906</v>
      </c>
      <c r="T38" s="47">
        <v>36956.888563278218</v>
      </c>
      <c r="U38" s="48">
        <v>37397.652897708409</v>
      </c>
      <c r="V38" s="16">
        <f t="shared" si="0"/>
        <v>21213.139922611212</v>
      </c>
      <c r="W38" s="115">
        <f t="shared" si="40"/>
        <v>-1.8683597906610228E-2</v>
      </c>
      <c r="X38" s="115">
        <f t="shared" si="22"/>
        <v>104.60227134799705</v>
      </c>
      <c r="Y38" s="115">
        <f t="shared" si="23"/>
        <v>100.83613346378901</v>
      </c>
      <c r="Z38" s="115">
        <f t="shared" si="24"/>
        <v>104.30771978622411</v>
      </c>
      <c r="AA38" s="115">
        <f t="shared" si="25"/>
        <v>102.27232327698921</v>
      </c>
      <c r="AB38" s="115">
        <f t="shared" si="26"/>
        <v>102.98126731407326</v>
      </c>
      <c r="AC38" s="115">
        <f t="shared" si="27"/>
        <v>103.12116073188029</v>
      </c>
      <c r="AD38" s="115">
        <f t="shared" si="28"/>
        <v>105.14325473322546</v>
      </c>
      <c r="AE38" s="115">
        <f t="shared" si="29"/>
        <v>98.393789976345289</v>
      </c>
      <c r="AF38" s="115">
        <f t="shared" si="30"/>
        <v>100.85676011727752</v>
      </c>
      <c r="AG38" s="115">
        <f t="shared" si="31"/>
        <v>103.77025948431738</v>
      </c>
      <c r="AH38" s="115">
        <f t="shared" si="32"/>
        <v>101.1755638737278</v>
      </c>
      <c r="AI38" s="115">
        <f t="shared" si="33"/>
        <v>105.90399104663302</v>
      </c>
      <c r="AJ38" s="115">
        <f t="shared" si="34"/>
        <v>101.78654715066202</v>
      </c>
      <c r="AK38" s="115">
        <f t="shared" si="35"/>
        <v>101.09832863034514</v>
      </c>
      <c r="AL38" s="115">
        <f t="shared" si="36"/>
        <v>100.67146856484122</v>
      </c>
      <c r="AM38" s="115">
        <f t="shared" si="37"/>
        <v>97.031163097803088</v>
      </c>
      <c r="AN38" s="115">
        <f t="shared" si="38"/>
        <v>104.49160629979608</v>
      </c>
      <c r="AO38" s="115">
        <f t="shared" si="39"/>
        <v>103.67371358451824</v>
      </c>
    </row>
    <row r="39" spans="1:41" x14ac:dyDescent="0.25">
      <c r="A39" s="44">
        <f t="shared" si="20"/>
        <v>2013</v>
      </c>
      <c r="B39" s="9">
        <f t="shared" si="21"/>
        <v>4</v>
      </c>
      <c r="C39" s="45">
        <v>17982.474451393366</v>
      </c>
      <c r="D39" s="46">
        <v>11250.60683187139</v>
      </c>
      <c r="E39" s="11">
        <v>12795.17217513477</v>
      </c>
      <c r="F39" s="11">
        <v>25087.282950737659</v>
      </c>
      <c r="G39" s="11">
        <v>6145.6455630217051</v>
      </c>
      <c r="H39" s="11">
        <v>13329.162259379229</v>
      </c>
      <c r="I39" s="11">
        <v>34603.935744700175</v>
      </c>
      <c r="J39" s="11">
        <v>6104.4871048520417</v>
      </c>
      <c r="K39" s="11">
        <v>7690.9413086179547</v>
      </c>
      <c r="L39" s="11">
        <v>16658.258931760643</v>
      </c>
      <c r="M39" s="11">
        <v>15737.450377251813</v>
      </c>
      <c r="N39" s="11">
        <v>30102.029938079104</v>
      </c>
      <c r="O39" s="13">
        <v>4631.8264933764194</v>
      </c>
      <c r="P39" s="47">
        <v>126899.85923170406</v>
      </c>
      <c r="Q39" s="47">
        <v>826.40992455157993</v>
      </c>
      <c r="R39" s="47">
        <v>22254.570919561465</v>
      </c>
      <c r="S39" s="47">
        <v>34549.35021760012</v>
      </c>
      <c r="T39" s="47">
        <v>37548.456405928853</v>
      </c>
      <c r="U39" s="48">
        <v>43919.20958028773</v>
      </c>
      <c r="V39" s="16">
        <f t="shared" si="0"/>
        <v>11218.330662400171</v>
      </c>
      <c r="W39" s="115">
        <f t="shared" si="40"/>
        <v>0.1356449195132885</v>
      </c>
      <c r="X39" s="115">
        <f t="shared" si="22"/>
        <v>94.803415864868143</v>
      </c>
      <c r="Y39" s="115">
        <f t="shared" si="23"/>
        <v>104.77471889600803</v>
      </c>
      <c r="Z39" s="115">
        <f t="shared" si="24"/>
        <v>101.46772734316292</v>
      </c>
      <c r="AA39" s="115">
        <f t="shared" si="25"/>
        <v>100.85650594331379</v>
      </c>
      <c r="AB39" s="115">
        <f t="shared" si="26"/>
        <v>101.87911662806168</v>
      </c>
      <c r="AC39" s="115">
        <f t="shared" si="27"/>
        <v>110.52435331926142</v>
      </c>
      <c r="AD39" s="115">
        <f t="shared" si="28"/>
        <v>108.8834363458538</v>
      </c>
      <c r="AE39" s="115">
        <f t="shared" si="29"/>
        <v>108.61863311296925</v>
      </c>
      <c r="AF39" s="115">
        <f t="shared" si="30"/>
        <v>101.18157377840285</v>
      </c>
      <c r="AG39" s="115">
        <f t="shared" si="31"/>
        <v>119.06620699712154</v>
      </c>
      <c r="AH39" s="115">
        <f t="shared" si="32"/>
        <v>123.78648071290786</v>
      </c>
      <c r="AI39" s="115">
        <f t="shared" si="33"/>
        <v>103.02361038376236</v>
      </c>
      <c r="AJ39" s="115">
        <f t="shared" si="34"/>
        <v>109.78831604458894</v>
      </c>
      <c r="AK39" s="115">
        <f t="shared" si="35"/>
        <v>137.61593953967707</v>
      </c>
      <c r="AL39" s="115">
        <f t="shared" si="36"/>
        <v>135.73715612968996</v>
      </c>
      <c r="AM39" s="115">
        <f t="shared" si="37"/>
        <v>107.73056177558793</v>
      </c>
      <c r="AN39" s="115">
        <f t="shared" si="38"/>
        <v>101.60069709774875</v>
      </c>
      <c r="AO39" s="115">
        <f t="shared" si="39"/>
        <v>117.43841171107007</v>
      </c>
    </row>
    <row r="40" spans="1:41" x14ac:dyDescent="0.25">
      <c r="A40" s="44">
        <f t="shared" si="20"/>
        <v>2014</v>
      </c>
      <c r="B40" s="9">
        <f t="shared" si="21"/>
        <v>1</v>
      </c>
      <c r="C40" s="45">
        <v>16185.937719295702</v>
      </c>
      <c r="D40" s="46">
        <v>11175.712721497326</v>
      </c>
      <c r="E40" s="11">
        <v>12155.032959997023</v>
      </c>
      <c r="F40" s="11">
        <v>23047.048091787685</v>
      </c>
      <c r="G40" s="11">
        <v>6019.0776727957709</v>
      </c>
      <c r="H40" s="11">
        <v>12659.383939287296</v>
      </c>
      <c r="I40" s="11">
        <v>30455.867334039984</v>
      </c>
      <c r="J40" s="11">
        <v>5651.055082091103</v>
      </c>
      <c r="K40" s="11">
        <v>7854.7066014369138</v>
      </c>
      <c r="L40" s="11">
        <v>16702.981112821362</v>
      </c>
      <c r="M40" s="11">
        <v>12925.046465195728</v>
      </c>
      <c r="N40" s="11">
        <v>23257.903029919522</v>
      </c>
      <c r="O40" s="13">
        <v>4615.2578316610834</v>
      </c>
      <c r="P40" s="47">
        <v>116707.00223572997</v>
      </c>
      <c r="Q40" s="47">
        <v>528.6517056674968</v>
      </c>
      <c r="R40" s="47">
        <v>14356.953004164436</v>
      </c>
      <c r="S40" s="47">
        <v>31087.695018168266</v>
      </c>
      <c r="T40" s="47">
        <v>36491.765408986197</v>
      </c>
      <c r="U40" s="48">
        <v>39479.988763832691</v>
      </c>
      <c r="V40" s="16">
        <f t="shared" si="0"/>
        <v>17036.485243249808</v>
      </c>
      <c r="W40" s="115">
        <f t="shared" si="40"/>
        <v>-9.9904867761870242E-2</v>
      </c>
      <c r="X40" s="115">
        <f t="shared" si="22"/>
        <v>99.334310482151949</v>
      </c>
      <c r="Y40" s="115">
        <f t="shared" si="23"/>
        <v>94.997025390703627</v>
      </c>
      <c r="Z40" s="115">
        <f t="shared" si="24"/>
        <v>91.867453869132589</v>
      </c>
      <c r="AA40" s="115">
        <f t="shared" si="25"/>
        <v>97.940527338779631</v>
      </c>
      <c r="AB40" s="115">
        <f t="shared" si="26"/>
        <v>94.975090654173442</v>
      </c>
      <c r="AC40" s="115">
        <f t="shared" si="27"/>
        <v>88.012726525492141</v>
      </c>
      <c r="AD40" s="115">
        <f t="shared" si="28"/>
        <v>92.572152009289425</v>
      </c>
      <c r="AE40" s="115">
        <f t="shared" si="29"/>
        <v>102.12932703875212</v>
      </c>
      <c r="AF40" s="115">
        <f t="shared" si="30"/>
        <v>100.26846851909266</v>
      </c>
      <c r="AG40" s="115">
        <f t="shared" si="31"/>
        <v>82.129227767914927</v>
      </c>
      <c r="AH40" s="115">
        <f t="shared" si="32"/>
        <v>77.263570190322099</v>
      </c>
      <c r="AI40" s="115">
        <f t="shared" si="33"/>
        <v>99.642286650006653</v>
      </c>
      <c r="AJ40" s="115">
        <f t="shared" si="34"/>
        <v>91.967794875671899</v>
      </c>
      <c r="AK40" s="115">
        <f t="shared" si="35"/>
        <v>63.969670494258601</v>
      </c>
      <c r="AL40" s="115">
        <f t="shared" si="36"/>
        <v>64.512378405574509</v>
      </c>
      <c r="AM40" s="115">
        <f t="shared" si="37"/>
        <v>89.980549047581164</v>
      </c>
      <c r="AN40" s="115">
        <f t="shared" si="38"/>
        <v>97.185793776662933</v>
      </c>
      <c r="AO40" s="115">
        <f t="shared" si="39"/>
        <v>89.89230257357022</v>
      </c>
    </row>
    <row r="41" spans="1:41" x14ac:dyDescent="0.25">
      <c r="A41" s="44">
        <f t="shared" si="20"/>
        <v>2014</v>
      </c>
      <c r="B41" s="9">
        <f t="shared" si="21"/>
        <v>2</v>
      </c>
      <c r="C41" s="45">
        <v>17033.797787726413</v>
      </c>
      <c r="D41" s="46">
        <v>11259.599979718409</v>
      </c>
      <c r="E41" s="11">
        <v>11653.297889829351</v>
      </c>
      <c r="F41" s="11">
        <v>23906.270944196905</v>
      </c>
      <c r="G41" s="11">
        <v>6172.06072050694</v>
      </c>
      <c r="H41" s="11">
        <v>13608.06101266821</v>
      </c>
      <c r="I41" s="11">
        <v>31641.773366013447</v>
      </c>
      <c r="J41" s="11">
        <v>5823.9289167504894</v>
      </c>
      <c r="K41" s="11">
        <v>7941.9830856586468</v>
      </c>
      <c r="L41" s="11">
        <v>16819.703865848325</v>
      </c>
      <c r="M41" s="11">
        <v>13776.756847571729</v>
      </c>
      <c r="N41" s="11">
        <v>25022.753726531071</v>
      </c>
      <c r="O41" s="13">
        <v>4288.8173441782628</v>
      </c>
      <c r="P41" s="47">
        <v>121503.41878835011</v>
      </c>
      <c r="Q41" s="47">
        <v>638.50275030646753</v>
      </c>
      <c r="R41" s="47">
        <v>16475.932026371662</v>
      </c>
      <c r="S41" s="47">
        <v>30836.970125040076</v>
      </c>
      <c r="T41" s="47">
        <v>38890.394945081178</v>
      </c>
      <c r="U41" s="48">
        <v>40599.485476476344</v>
      </c>
      <c r="V41" s="16">
        <f t="shared" si="0"/>
        <v>17784.891265734768</v>
      </c>
      <c r="W41" s="115">
        <f t="shared" si="40"/>
        <v>5.238251148217099E-2</v>
      </c>
      <c r="X41" s="115">
        <f t="shared" si="22"/>
        <v>100.75062110409942</v>
      </c>
      <c r="Y41" s="115">
        <f t="shared" si="23"/>
        <v>95.872203129198311</v>
      </c>
      <c r="Z41" s="115">
        <f t="shared" si="24"/>
        <v>103.72812539370449</v>
      </c>
      <c r="AA41" s="115">
        <f t="shared" si="25"/>
        <v>102.54163604504727</v>
      </c>
      <c r="AB41" s="115">
        <f t="shared" si="26"/>
        <v>107.49386445604812</v>
      </c>
      <c r="AC41" s="115">
        <f t="shared" si="27"/>
        <v>103.89385079389284</v>
      </c>
      <c r="AD41" s="115">
        <f t="shared" si="28"/>
        <v>103.05914262289258</v>
      </c>
      <c r="AE41" s="115">
        <f t="shared" si="29"/>
        <v>101.11113614613902</v>
      </c>
      <c r="AF41" s="115">
        <f t="shared" si="30"/>
        <v>100.69881389578634</v>
      </c>
      <c r="AG41" s="115">
        <f t="shared" si="31"/>
        <v>106.58961176402319</v>
      </c>
      <c r="AH41" s="115">
        <f t="shared" si="32"/>
        <v>107.58817634737407</v>
      </c>
      <c r="AI41" s="115">
        <f t="shared" si="33"/>
        <v>92.92692847529753</v>
      </c>
      <c r="AJ41" s="115">
        <f t="shared" si="34"/>
        <v>104.10979329494911</v>
      </c>
      <c r="AK41" s="115">
        <f t="shared" si="35"/>
        <v>120.77947417199164</v>
      </c>
      <c r="AL41" s="115">
        <f t="shared" si="36"/>
        <v>114.75925303643876</v>
      </c>
      <c r="AM41" s="115">
        <f t="shared" si="37"/>
        <v>99.19349153103289</v>
      </c>
      <c r="AN41" s="115">
        <f t="shared" si="38"/>
        <v>106.57307068926929</v>
      </c>
      <c r="AO41" s="115">
        <f t="shared" si="39"/>
        <v>102.83560544897929</v>
      </c>
    </row>
    <row r="42" spans="1:41" x14ac:dyDescent="0.25">
      <c r="A42" s="44">
        <f t="shared" si="20"/>
        <v>2014</v>
      </c>
      <c r="B42" s="9">
        <f t="shared" si="21"/>
        <v>3</v>
      </c>
      <c r="C42" s="45">
        <v>16788.432596195857</v>
      </c>
      <c r="D42" s="46">
        <v>12075.269177758841</v>
      </c>
      <c r="E42" s="11">
        <v>11915.99099418573</v>
      </c>
      <c r="F42" s="11">
        <v>25321.713850844568</v>
      </c>
      <c r="G42" s="11">
        <v>6322.3945432507044</v>
      </c>
      <c r="H42" s="11">
        <v>14194.076753111292</v>
      </c>
      <c r="I42" s="11">
        <v>32754.687195808783</v>
      </c>
      <c r="J42" s="11">
        <v>5749.7878305130735</v>
      </c>
      <c r="K42" s="11">
        <v>8038.2011546064195</v>
      </c>
      <c r="L42" s="11">
        <v>16972.830332956542</v>
      </c>
      <c r="M42" s="11">
        <v>14175.768187514808</v>
      </c>
      <c r="N42" s="11">
        <v>25780.305990129229</v>
      </c>
      <c r="O42" s="13">
        <v>4602.1490770781729</v>
      </c>
      <c r="P42" s="47">
        <v>124019.67915492602</v>
      </c>
      <c r="Q42" s="47">
        <v>633.26806437648838</v>
      </c>
      <c r="R42" s="47">
        <v>17246.72952246635</v>
      </c>
      <c r="S42" s="47">
        <v>32207.223674333927</v>
      </c>
      <c r="T42" s="47">
        <v>39136.254154478738</v>
      </c>
      <c r="U42" s="48">
        <v>45372.756969982038</v>
      </c>
      <c r="V42" s="16">
        <f t="shared" si="0"/>
        <v>14348.204452347956</v>
      </c>
      <c r="W42" s="115">
        <f t="shared" si="40"/>
        <v>-1.4404608683763587E-2</v>
      </c>
      <c r="X42" s="115">
        <f t="shared" si="22"/>
        <v>107.24421115767588</v>
      </c>
      <c r="Y42" s="115">
        <f t="shared" si="23"/>
        <v>102.25423830095039</v>
      </c>
      <c r="Z42" s="115">
        <f t="shared" si="24"/>
        <v>105.92080174257062</v>
      </c>
      <c r="AA42" s="115">
        <f t="shared" si="25"/>
        <v>102.43571522626591</v>
      </c>
      <c r="AB42" s="115">
        <f t="shared" si="26"/>
        <v>104.30638677984719</v>
      </c>
      <c r="AC42" s="115">
        <f t="shared" si="27"/>
        <v>103.5172296347673</v>
      </c>
      <c r="AD42" s="115">
        <f t="shared" si="28"/>
        <v>98.726957569413756</v>
      </c>
      <c r="AE42" s="115">
        <f t="shared" si="29"/>
        <v>101.21151188450048</v>
      </c>
      <c r="AF42" s="115">
        <f t="shared" si="30"/>
        <v>100.9103993050623</v>
      </c>
      <c r="AG42" s="115">
        <f t="shared" si="31"/>
        <v>102.8962646605279</v>
      </c>
      <c r="AH42" s="115">
        <f t="shared" si="32"/>
        <v>103.02745362032213</v>
      </c>
      <c r="AI42" s="115">
        <f t="shared" si="33"/>
        <v>107.30578403683322</v>
      </c>
      <c r="AJ42" s="115">
        <f t="shared" si="34"/>
        <v>102.0709379140673</v>
      </c>
      <c r="AK42" s="115">
        <f t="shared" si="35"/>
        <v>99.180162352085929</v>
      </c>
      <c r="AL42" s="115">
        <f t="shared" si="36"/>
        <v>104.67832408425173</v>
      </c>
      <c r="AM42" s="115">
        <f t="shared" si="37"/>
        <v>104.44354144955761</v>
      </c>
      <c r="AN42" s="115">
        <f t="shared" si="38"/>
        <v>100.63218491286794</v>
      </c>
      <c r="AO42" s="115">
        <f t="shared" si="39"/>
        <v>111.75697533475237</v>
      </c>
    </row>
    <row r="43" spans="1:41" x14ac:dyDescent="0.25">
      <c r="A43" s="44">
        <f t="shared" si="20"/>
        <v>2014</v>
      </c>
      <c r="B43" s="9">
        <f t="shared" si="21"/>
        <v>4</v>
      </c>
      <c r="C43" s="45">
        <v>18803.964045491928</v>
      </c>
      <c r="D43" s="46">
        <v>11629.418121025426</v>
      </c>
      <c r="E43" s="11">
        <v>12411.678155987895</v>
      </c>
      <c r="F43" s="11">
        <v>25553.967113170853</v>
      </c>
      <c r="G43" s="11">
        <v>6259.4670634465874</v>
      </c>
      <c r="H43" s="11">
        <v>14140.478294933198</v>
      </c>
      <c r="I43" s="11">
        <v>36210.672104137782</v>
      </c>
      <c r="J43" s="11">
        <v>6429.2281706453341</v>
      </c>
      <c r="K43" s="11">
        <v>8304.1091582980207</v>
      </c>
      <c r="L43" s="11">
        <v>17168.484688373763</v>
      </c>
      <c r="M43" s="11">
        <v>16622.428499717735</v>
      </c>
      <c r="N43" s="11">
        <v>32347.037253420182</v>
      </c>
      <c r="O43" s="13">
        <v>4703.7757470824818</v>
      </c>
      <c r="P43" s="47">
        <v>137997.89982099461</v>
      </c>
      <c r="Q43" s="47">
        <v>872.59377923430202</v>
      </c>
      <c r="R43" s="47">
        <v>26617.385446997647</v>
      </c>
      <c r="S43" s="47">
        <v>32775.111182457913</v>
      </c>
      <c r="T43" s="47">
        <v>44567.585491453996</v>
      </c>
      <c r="U43" s="48">
        <v>47501.768789709371</v>
      </c>
      <c r="V43" s="16">
        <f t="shared" si="0"/>
        <v>9387.5348877913784</v>
      </c>
      <c r="W43" s="115">
        <f t="shared" si="40"/>
        <v>0.12005477210259508</v>
      </c>
      <c r="X43" s="115">
        <f t="shared" si="22"/>
        <v>96.307734012632878</v>
      </c>
      <c r="Y43" s="115">
        <f t="shared" si="23"/>
        <v>104.15984840911705</v>
      </c>
      <c r="Z43" s="115">
        <f t="shared" si="24"/>
        <v>100.9172098843481</v>
      </c>
      <c r="AA43" s="115">
        <f t="shared" si="25"/>
        <v>99.004689135206007</v>
      </c>
      <c r="AB43" s="115">
        <f t="shared" si="26"/>
        <v>99.622388556083123</v>
      </c>
      <c r="AC43" s="115">
        <f t="shared" si="27"/>
        <v>110.55111559353013</v>
      </c>
      <c r="AD43" s="115">
        <f t="shared" si="28"/>
        <v>111.81678976964324</v>
      </c>
      <c r="AE43" s="115">
        <f t="shared" si="29"/>
        <v>103.30805361270686</v>
      </c>
      <c r="AF43" s="115">
        <f t="shared" si="30"/>
        <v>101.15275031670654</v>
      </c>
      <c r="AG43" s="115">
        <f t="shared" si="31"/>
        <v>117.25945486578853</v>
      </c>
      <c r="AH43" s="115">
        <f t="shared" si="32"/>
        <v>125.47189030962326</v>
      </c>
      <c r="AI43" s="115">
        <f t="shared" si="33"/>
        <v>102.20824376399449</v>
      </c>
      <c r="AJ43" s="115">
        <f t="shared" si="34"/>
        <v>111.27096986648944</v>
      </c>
      <c r="AK43" s="115">
        <f t="shared" si="35"/>
        <v>137.79216548578873</v>
      </c>
      <c r="AL43" s="115">
        <f t="shared" si="36"/>
        <v>154.33294418124123</v>
      </c>
      <c r="AM43" s="115">
        <f t="shared" si="37"/>
        <v>101.76323024258853</v>
      </c>
      <c r="AN43" s="115">
        <f t="shared" si="38"/>
        <v>113.87800507308823</v>
      </c>
      <c r="AO43" s="115">
        <f t="shared" si="39"/>
        <v>104.69226902199453</v>
      </c>
    </row>
    <row r="44" spans="1:41" x14ac:dyDescent="0.25">
      <c r="A44" s="44">
        <f t="shared" si="20"/>
        <v>2015</v>
      </c>
      <c r="B44" s="9">
        <f t="shared" si="21"/>
        <v>1</v>
      </c>
      <c r="C44" s="45">
        <v>16642.26723153178</v>
      </c>
      <c r="D44" s="46">
        <v>11520.657831415519</v>
      </c>
      <c r="E44" s="11">
        <v>11828.042176355148</v>
      </c>
      <c r="F44" s="11">
        <v>23206.407399484251</v>
      </c>
      <c r="G44" s="11">
        <v>5980.2125102788805</v>
      </c>
      <c r="H44" s="11">
        <v>13512.77870566548</v>
      </c>
      <c r="I44" s="11">
        <v>31542.238095405977</v>
      </c>
      <c r="J44" s="11">
        <v>5674.0542843221619</v>
      </c>
      <c r="K44" s="11">
        <v>8718.3426757383459</v>
      </c>
      <c r="L44" s="11">
        <v>17199.993074207832</v>
      </c>
      <c r="M44" s="11">
        <v>13200.651942712522</v>
      </c>
      <c r="N44" s="11">
        <v>24836.671636660012</v>
      </c>
      <c r="O44" s="13">
        <v>4700.2656247738596</v>
      </c>
      <c r="P44" s="47">
        <v>127229.61957205633</v>
      </c>
      <c r="Q44" s="47">
        <v>556.14025345743653</v>
      </c>
      <c r="R44" s="47">
        <v>15779.353841775224</v>
      </c>
      <c r="S44" s="47">
        <v>29114.074004584229</v>
      </c>
      <c r="T44" s="47">
        <v>40920.248282418339</v>
      </c>
      <c r="U44" s="48">
        <v>44055.674862038606</v>
      </c>
      <c r="V44" s="16">
        <f t="shared" si="0"/>
        <v>12747.968937058307</v>
      </c>
      <c r="W44" s="115">
        <f t="shared" si="40"/>
        <v>-0.11495963344380011</v>
      </c>
      <c r="X44" s="115">
        <f t="shared" si="22"/>
        <v>99.064783048661113</v>
      </c>
      <c r="Y44" s="115">
        <f t="shared" si="23"/>
        <v>95.297686805138611</v>
      </c>
      <c r="Z44" s="115">
        <f t="shared" si="24"/>
        <v>90.813325761554111</v>
      </c>
      <c r="AA44" s="115">
        <f t="shared" si="25"/>
        <v>95.538684837907851</v>
      </c>
      <c r="AB44" s="115">
        <f t="shared" si="26"/>
        <v>95.560973425540809</v>
      </c>
      <c r="AC44" s="115">
        <f t="shared" si="27"/>
        <v>87.107574266211031</v>
      </c>
      <c r="AD44" s="115">
        <f t="shared" si="28"/>
        <v>88.254050621952473</v>
      </c>
      <c r="AE44" s="115">
        <f t="shared" si="29"/>
        <v>104.98829566837276</v>
      </c>
      <c r="AF44" s="115">
        <f t="shared" si="30"/>
        <v>100.18352455913251</v>
      </c>
      <c r="AG44" s="115">
        <f t="shared" si="31"/>
        <v>79.414701305147332</v>
      </c>
      <c r="AH44" s="115">
        <f t="shared" si="32"/>
        <v>76.781905687618831</v>
      </c>
      <c r="AI44" s="115">
        <f t="shared" si="33"/>
        <v>99.925376495450507</v>
      </c>
      <c r="AJ44" s="115">
        <f t="shared" si="34"/>
        <v>92.196779615554675</v>
      </c>
      <c r="AK44" s="115">
        <f t="shared" si="35"/>
        <v>63.734152900499431</v>
      </c>
      <c r="AL44" s="115">
        <f t="shared" si="36"/>
        <v>59.282132999862625</v>
      </c>
      <c r="AM44" s="115">
        <f t="shared" si="37"/>
        <v>88.82982529794387</v>
      </c>
      <c r="AN44" s="115">
        <f t="shared" si="38"/>
        <v>91.81616601210078</v>
      </c>
      <c r="AO44" s="115">
        <f t="shared" si="39"/>
        <v>92.745335562288972</v>
      </c>
    </row>
    <row r="45" spans="1:41" x14ac:dyDescent="0.25">
      <c r="A45" s="44">
        <f t="shared" si="20"/>
        <v>2015</v>
      </c>
      <c r="B45" s="9">
        <f t="shared" si="21"/>
        <v>2</v>
      </c>
      <c r="C45" s="45">
        <v>17169.471847908517</v>
      </c>
      <c r="D45" s="46">
        <v>11563.195970211709</v>
      </c>
      <c r="E45" s="11">
        <v>11986.004183326018</v>
      </c>
      <c r="F45" s="11">
        <v>24143.686505314094</v>
      </c>
      <c r="G45" s="11">
        <v>6036.8509206904746</v>
      </c>
      <c r="H45" s="11">
        <v>14897.918992013438</v>
      </c>
      <c r="I45" s="11">
        <v>32550.539602517045</v>
      </c>
      <c r="J45" s="11">
        <v>5778.6984902906115</v>
      </c>
      <c r="K45" s="11">
        <v>8636.100125909772</v>
      </c>
      <c r="L45" s="11">
        <v>17336.566394259629</v>
      </c>
      <c r="M45" s="11">
        <v>13823.123375437772</v>
      </c>
      <c r="N45" s="11">
        <v>27070.733182812339</v>
      </c>
      <c r="O45" s="13">
        <v>4493.0147405269727</v>
      </c>
      <c r="P45" s="47">
        <v>132374.90363295694</v>
      </c>
      <c r="Q45" s="47">
        <v>683.68092641150895</v>
      </c>
      <c r="R45" s="47">
        <v>19136.699462801644</v>
      </c>
      <c r="S45" s="47">
        <v>30420.015854165013</v>
      </c>
      <c r="T45" s="47">
        <v>42448.733627921094</v>
      </c>
      <c r="U45" s="48">
        <v>43894.833042289334</v>
      </c>
      <c r="V45" s="16">
        <f t="shared" si="0"/>
        <v>11424.505040515047</v>
      </c>
      <c r="W45" s="115">
        <f t="shared" si="40"/>
        <v>3.1678653457616113E-2</v>
      </c>
      <c r="X45" s="115">
        <f t="shared" si="22"/>
        <v>100.3692335925488</v>
      </c>
      <c r="Y45" s="115">
        <f t="shared" si="23"/>
        <v>101.33548734960249</v>
      </c>
      <c r="Z45" s="115">
        <f t="shared" si="24"/>
        <v>104.03888068366271</v>
      </c>
      <c r="AA45" s="115">
        <f t="shared" si="25"/>
        <v>100.94709695206055</v>
      </c>
      <c r="AB45" s="115">
        <f t="shared" si="26"/>
        <v>110.25059550310856</v>
      </c>
      <c r="AC45" s="115">
        <f t="shared" si="27"/>
        <v>103.1966707754258</v>
      </c>
      <c r="AD45" s="115">
        <f t="shared" si="28"/>
        <v>101.84425810407893</v>
      </c>
      <c r="AE45" s="115">
        <f t="shared" si="29"/>
        <v>99.056672203795799</v>
      </c>
      <c r="AF45" s="115">
        <f t="shared" si="30"/>
        <v>100.79403125026019</v>
      </c>
      <c r="AG45" s="115">
        <f t="shared" si="31"/>
        <v>104.71545977749142</v>
      </c>
      <c r="AH45" s="115">
        <f t="shared" si="32"/>
        <v>108.99501180687494</v>
      </c>
      <c r="AI45" s="115">
        <f t="shared" si="33"/>
        <v>95.590655916241801</v>
      </c>
      <c r="AJ45" s="115">
        <f t="shared" si="34"/>
        <v>104.04409293858383</v>
      </c>
      <c r="AK45" s="115">
        <f t="shared" si="35"/>
        <v>122.93318495850141</v>
      </c>
      <c r="AL45" s="115">
        <f t="shared" si="36"/>
        <v>121.27682574769302</v>
      </c>
      <c r="AM45" s="115">
        <f t="shared" si="37"/>
        <v>104.48560324939461</v>
      </c>
      <c r="AN45" s="115">
        <f t="shared" si="38"/>
        <v>103.73527876701442</v>
      </c>
      <c r="AO45" s="115">
        <f t="shared" si="39"/>
        <v>99.634912368831138</v>
      </c>
    </row>
    <row r="46" spans="1:41" x14ac:dyDescent="0.25">
      <c r="A46" s="44">
        <f t="shared" si="20"/>
        <v>2015</v>
      </c>
      <c r="B46" s="9">
        <f t="shared" si="21"/>
        <v>3</v>
      </c>
      <c r="C46" s="45">
        <v>17163.676204978598</v>
      </c>
      <c r="D46" s="46">
        <v>12914.423153926946</v>
      </c>
      <c r="E46" s="11">
        <v>11615.84251370894</v>
      </c>
      <c r="F46" s="11">
        <v>25898.560085292724</v>
      </c>
      <c r="G46" s="11">
        <v>6299.0916711882946</v>
      </c>
      <c r="H46" s="11">
        <v>14688.050620837847</v>
      </c>
      <c r="I46" s="11">
        <v>33861.082160513273</v>
      </c>
      <c r="J46" s="11">
        <v>5989.4151782553827</v>
      </c>
      <c r="K46" s="11">
        <v>8716.1413535132651</v>
      </c>
      <c r="L46" s="11">
        <v>17502.759837146848</v>
      </c>
      <c r="M46" s="11">
        <v>14335.302140814869</v>
      </c>
      <c r="N46" s="11">
        <v>28446.65008526207</v>
      </c>
      <c r="O46" s="13">
        <v>4811.9241289618949</v>
      </c>
      <c r="P46" s="47">
        <v>136992.00986765526</v>
      </c>
      <c r="Q46" s="47">
        <v>695.62013619269283</v>
      </c>
      <c r="R46" s="47">
        <v>20833.173521648718</v>
      </c>
      <c r="S46" s="47">
        <v>32603.882647424438</v>
      </c>
      <c r="T46" s="47">
        <v>50006.092869242544</v>
      </c>
      <c r="U46" s="48">
        <v>48865.111099470283</v>
      </c>
      <c r="V46" s="16">
        <f t="shared" si="0"/>
        <v>12259.21473125209</v>
      </c>
      <c r="W46" s="115">
        <f t="shared" si="40"/>
        <v>-3.3755510834920788E-4</v>
      </c>
      <c r="X46" s="115">
        <f t="shared" si="22"/>
        <v>111.68558577746302</v>
      </c>
      <c r="Y46" s="115">
        <f t="shared" si="23"/>
        <v>96.911717500215644</v>
      </c>
      <c r="Z46" s="115">
        <f t="shared" si="24"/>
        <v>107.26845744783995</v>
      </c>
      <c r="AA46" s="115">
        <f t="shared" si="25"/>
        <v>104.34399911382648</v>
      </c>
      <c r="AB46" s="115">
        <f t="shared" si="26"/>
        <v>98.591290694437944</v>
      </c>
      <c r="AC46" s="115">
        <f t="shared" si="27"/>
        <v>104.02617767324168</v>
      </c>
      <c r="AD46" s="115">
        <f t="shared" si="28"/>
        <v>103.64643852450197</v>
      </c>
      <c r="AE46" s="115">
        <f t="shared" si="29"/>
        <v>100.92682144065648</v>
      </c>
      <c r="AF46" s="115">
        <f t="shared" si="30"/>
        <v>100.95862951813945</v>
      </c>
      <c r="AG46" s="115">
        <f t="shared" si="31"/>
        <v>103.7052318167628</v>
      </c>
      <c r="AH46" s="115">
        <f t="shared" si="32"/>
        <v>105.08267320710516</v>
      </c>
      <c r="AI46" s="115">
        <f t="shared" si="33"/>
        <v>107.09789321540303</v>
      </c>
      <c r="AJ46" s="115">
        <f t="shared" si="34"/>
        <v>103.48790148886562</v>
      </c>
      <c r="AK46" s="115">
        <f t="shared" si="35"/>
        <v>101.74631312940821</v>
      </c>
      <c r="AL46" s="115">
        <f t="shared" si="36"/>
        <v>108.86502953210253</v>
      </c>
      <c r="AM46" s="115">
        <f t="shared" si="37"/>
        <v>107.17904554596218</v>
      </c>
      <c r="AN46" s="115">
        <f t="shared" si="38"/>
        <v>117.80349752613238</v>
      </c>
      <c r="AO46" s="115">
        <f t="shared" si="39"/>
        <v>111.32315061408815</v>
      </c>
    </row>
    <row r="47" spans="1:41" x14ac:dyDescent="0.25">
      <c r="A47" s="44">
        <f t="shared" si="20"/>
        <v>2015</v>
      </c>
      <c r="B47" s="9">
        <f t="shared" si="21"/>
        <v>4</v>
      </c>
      <c r="C47" s="45">
        <v>19016.639293760374</v>
      </c>
      <c r="D47" s="46">
        <v>12125.723044445818</v>
      </c>
      <c r="E47" s="11">
        <v>12197.111126609898</v>
      </c>
      <c r="F47" s="11">
        <v>26540.346009908932</v>
      </c>
      <c r="G47" s="11">
        <v>6282.8448978423503</v>
      </c>
      <c r="H47" s="11">
        <v>14943.251681483234</v>
      </c>
      <c r="I47" s="11">
        <v>37475.140141563716</v>
      </c>
      <c r="J47" s="11">
        <v>6518.8320471318439</v>
      </c>
      <c r="K47" s="11">
        <v>8625.4158448386133</v>
      </c>
      <c r="L47" s="11">
        <v>17785.680694385701</v>
      </c>
      <c r="M47" s="11">
        <v>16032.922541034834</v>
      </c>
      <c r="N47" s="11">
        <v>31722.945095265582</v>
      </c>
      <c r="O47" s="13">
        <v>4976.795505737271</v>
      </c>
      <c r="P47" s="47">
        <v>151246.46692733222</v>
      </c>
      <c r="Q47" s="47">
        <v>965.16778164132199</v>
      </c>
      <c r="R47" s="47">
        <v>26957.773173774458</v>
      </c>
      <c r="S47" s="47">
        <v>33798.027493826419</v>
      </c>
      <c r="T47" s="47">
        <v>49374.92522041819</v>
      </c>
      <c r="U47" s="48">
        <v>51279.380996202308</v>
      </c>
      <c r="V47" s="16">
        <f t="shared" si="0"/>
        <v>-628.24322835033672</v>
      </c>
      <c r="W47" s="115">
        <f t="shared" si="40"/>
        <v>0.10795840393704781</v>
      </c>
      <c r="X47" s="115">
        <f t="shared" si="22"/>
        <v>93.892873881546123</v>
      </c>
      <c r="Y47" s="115">
        <f t="shared" si="23"/>
        <v>105.004102046106</v>
      </c>
      <c r="Z47" s="115">
        <f t="shared" si="24"/>
        <v>102.4780757019023</v>
      </c>
      <c r="AA47" s="115">
        <f t="shared" si="25"/>
        <v>99.742077521744037</v>
      </c>
      <c r="AB47" s="115">
        <f t="shared" si="26"/>
        <v>101.73747400001017</v>
      </c>
      <c r="AC47" s="115">
        <f t="shared" si="27"/>
        <v>110.67319102183018</v>
      </c>
      <c r="AD47" s="115">
        <f t="shared" si="28"/>
        <v>108.83920805487844</v>
      </c>
      <c r="AE47" s="115">
        <f t="shared" si="29"/>
        <v>98.959109254944764</v>
      </c>
      <c r="AF47" s="115">
        <f t="shared" si="30"/>
        <v>101.61643569283511</v>
      </c>
      <c r="AG47" s="115">
        <f t="shared" si="31"/>
        <v>111.84223662357678</v>
      </c>
      <c r="AH47" s="115">
        <f t="shared" si="32"/>
        <v>111.51733156692825</v>
      </c>
      <c r="AI47" s="115">
        <f t="shared" si="33"/>
        <v>103.42630873548175</v>
      </c>
      <c r="AJ47" s="115">
        <f t="shared" si="34"/>
        <v>110.40532004271479</v>
      </c>
      <c r="AK47" s="115">
        <f t="shared" si="35"/>
        <v>138.74925860023725</v>
      </c>
      <c r="AL47" s="115">
        <f t="shared" si="36"/>
        <v>129.39830384344174</v>
      </c>
      <c r="AM47" s="115">
        <f t="shared" si="37"/>
        <v>103.66258478879757</v>
      </c>
      <c r="AN47" s="115">
        <f t="shared" si="38"/>
        <v>98.737818508487052</v>
      </c>
      <c r="AO47" s="115">
        <f t="shared" si="39"/>
        <v>104.94068230361231</v>
      </c>
    </row>
    <row r="48" spans="1:41" x14ac:dyDescent="0.25">
      <c r="A48" s="44">
        <f t="shared" si="20"/>
        <v>2016</v>
      </c>
      <c r="B48" s="9">
        <f t="shared" si="21"/>
        <v>1</v>
      </c>
      <c r="C48" s="45">
        <v>16889.254270007295</v>
      </c>
      <c r="D48" s="46">
        <v>11442.587393420208</v>
      </c>
      <c r="E48" s="11">
        <v>11693.496930388696</v>
      </c>
      <c r="F48" s="11">
        <v>24212.500063158823</v>
      </c>
      <c r="G48" s="11">
        <v>6046.0794264172482</v>
      </c>
      <c r="H48" s="11">
        <v>14406.673288780199</v>
      </c>
      <c r="I48" s="11">
        <v>32666.823477155373</v>
      </c>
      <c r="J48" s="11">
        <v>5693.8384653983676</v>
      </c>
      <c r="K48" s="11">
        <v>8920.4267281462635</v>
      </c>
      <c r="L48" s="11">
        <v>17786.405401027965</v>
      </c>
      <c r="M48" s="11">
        <v>12792.619753057634</v>
      </c>
      <c r="N48" s="11">
        <v>25335.75638462355</v>
      </c>
      <c r="O48" s="13">
        <v>4989.4088354160313</v>
      </c>
      <c r="P48" s="47">
        <v>140832.11553950715</v>
      </c>
      <c r="Q48" s="47">
        <v>608.02295341368267</v>
      </c>
      <c r="R48" s="47">
        <v>16179.866868918134</v>
      </c>
      <c r="S48" s="47">
        <v>29791.744625130079</v>
      </c>
      <c r="T48" s="47">
        <v>46206.821738542596</v>
      </c>
      <c r="U48" s="48">
        <v>43758.537654577638</v>
      </c>
      <c r="V48" s="16">
        <f t="shared" si="0"/>
        <v>7912.4045139935479</v>
      </c>
      <c r="W48" s="115">
        <f t="shared" si="40"/>
        <v>-0.11186966271433163</v>
      </c>
      <c r="X48" s="115">
        <f t="shared" si="22"/>
        <v>94.366227494050179</v>
      </c>
      <c r="Y48" s="115">
        <f t="shared" si="23"/>
        <v>95.871037075963912</v>
      </c>
      <c r="Z48" s="115">
        <f t="shared" si="24"/>
        <v>91.229029395920463</v>
      </c>
      <c r="AA48" s="115">
        <f t="shared" si="25"/>
        <v>96.231556320825106</v>
      </c>
      <c r="AB48" s="115">
        <f t="shared" si="26"/>
        <v>96.409226022955025</v>
      </c>
      <c r="AC48" s="115">
        <f t="shared" si="27"/>
        <v>87.169316388825365</v>
      </c>
      <c r="AD48" s="115">
        <f t="shared" si="28"/>
        <v>87.344457170108299</v>
      </c>
      <c r="AE48" s="115">
        <f t="shared" si="29"/>
        <v>103.42025113472278</v>
      </c>
      <c r="AF48" s="115">
        <f t="shared" si="30"/>
        <v>100.00407466351564</v>
      </c>
      <c r="AG48" s="115">
        <f t="shared" si="31"/>
        <v>79.789693490479138</v>
      </c>
      <c r="AH48" s="115">
        <f t="shared" si="32"/>
        <v>79.8657133142557</v>
      </c>
      <c r="AI48" s="115">
        <f t="shared" si="33"/>
        <v>100.25344279595613</v>
      </c>
      <c r="AJ48" s="115">
        <f t="shared" si="34"/>
        <v>93.114317577528112</v>
      </c>
      <c r="AK48" s="115">
        <f t="shared" si="35"/>
        <v>62.996606909081187</v>
      </c>
      <c r="AL48" s="115">
        <f t="shared" si="36"/>
        <v>60.01930042448209</v>
      </c>
      <c r="AM48" s="115">
        <f t="shared" si="37"/>
        <v>88.146400350055544</v>
      </c>
      <c r="AN48" s="115">
        <f t="shared" si="38"/>
        <v>93.583578166989341</v>
      </c>
      <c r="AO48" s="115">
        <f t="shared" si="39"/>
        <v>85.333591795537373</v>
      </c>
    </row>
    <row r="49" spans="1:62" x14ac:dyDescent="0.25">
      <c r="A49" s="44">
        <f t="shared" si="20"/>
        <v>2016</v>
      </c>
      <c r="B49" s="9">
        <f t="shared" si="21"/>
        <v>2</v>
      </c>
      <c r="C49" s="45">
        <v>17166.839933906696</v>
      </c>
      <c r="D49" s="46">
        <v>11688.437120111023</v>
      </c>
      <c r="E49" s="11">
        <v>11390.152583508459</v>
      </c>
      <c r="F49" s="11">
        <v>25596.82821678463</v>
      </c>
      <c r="G49" s="11">
        <v>5987.8996570285299</v>
      </c>
      <c r="H49" s="11">
        <v>15227.949424819435</v>
      </c>
      <c r="I49" s="11">
        <v>33365.957720960068</v>
      </c>
      <c r="J49" s="11">
        <v>5827.4762084551357</v>
      </c>
      <c r="K49" s="11">
        <v>8760.8822336723024</v>
      </c>
      <c r="L49" s="11">
        <v>17993.773687260978</v>
      </c>
      <c r="M49" s="11">
        <v>13493.090699867573</v>
      </c>
      <c r="N49" s="11">
        <v>28234.284066832632</v>
      </c>
      <c r="O49" s="13">
        <v>4801.2741826526626</v>
      </c>
      <c r="P49" s="47">
        <v>143886.1627333147</v>
      </c>
      <c r="Q49" s="47">
        <v>746.70345061283388</v>
      </c>
      <c r="R49" s="47">
        <v>20411.121352724978</v>
      </c>
      <c r="S49" s="47">
        <v>30185.502477625185</v>
      </c>
      <c r="T49" s="47">
        <v>45729.255765268717</v>
      </c>
      <c r="U49" s="48">
        <v>46763.070833895843</v>
      </c>
      <c r="V49" s="16">
        <f t="shared" si="0"/>
        <v>3271.5406529552929</v>
      </c>
      <c r="W49" s="115">
        <f t="shared" si="40"/>
        <v>1.6435637681904591E-2</v>
      </c>
      <c r="X49" s="115">
        <f t="shared" si="22"/>
        <v>102.14855013326955</v>
      </c>
      <c r="Y49" s="115">
        <f t="shared" si="23"/>
        <v>97.405871411383231</v>
      </c>
      <c r="Z49" s="115">
        <f t="shared" si="24"/>
        <v>105.71741104807334</v>
      </c>
      <c r="AA49" s="115">
        <f t="shared" si="25"/>
        <v>99.037727338901433</v>
      </c>
      <c r="AB49" s="115">
        <f t="shared" si="26"/>
        <v>105.70066468210145</v>
      </c>
      <c r="AC49" s="115">
        <f t="shared" si="27"/>
        <v>102.14019659515905</v>
      </c>
      <c r="AD49" s="115">
        <f t="shared" si="28"/>
        <v>102.34705891059062</v>
      </c>
      <c r="AE49" s="115">
        <f t="shared" si="29"/>
        <v>98.211470153433851</v>
      </c>
      <c r="AF49" s="115">
        <f t="shared" si="30"/>
        <v>101.16588080366722</v>
      </c>
      <c r="AG49" s="115">
        <f t="shared" si="31"/>
        <v>105.47558639537078</v>
      </c>
      <c r="AH49" s="115">
        <f t="shared" si="32"/>
        <v>111.44046239712115</v>
      </c>
      <c r="AI49" s="115">
        <f t="shared" si="33"/>
        <v>96.229319765741721</v>
      </c>
      <c r="AJ49" s="115">
        <f t="shared" si="34"/>
        <v>102.16857297222863</v>
      </c>
      <c r="AK49" s="115">
        <f t="shared" si="35"/>
        <v>122.80843123118031</v>
      </c>
      <c r="AL49" s="115">
        <f t="shared" si="36"/>
        <v>126.15135537323347</v>
      </c>
      <c r="AM49" s="115">
        <f t="shared" si="37"/>
        <v>101.3217012210925</v>
      </c>
      <c r="AN49" s="115">
        <f t="shared" si="38"/>
        <v>98.966460026235637</v>
      </c>
      <c r="AO49" s="115">
        <f t="shared" si="39"/>
        <v>106.86616450265196</v>
      </c>
    </row>
    <row r="50" spans="1:62" x14ac:dyDescent="0.25">
      <c r="A50" s="44">
        <f t="shared" si="20"/>
        <v>2016</v>
      </c>
      <c r="B50" s="9">
        <f t="shared" si="21"/>
        <v>3</v>
      </c>
      <c r="C50" s="45">
        <v>17751.005563997933</v>
      </c>
      <c r="D50" s="46">
        <v>13109.973041915195</v>
      </c>
      <c r="E50" s="11">
        <v>11490.761448785648</v>
      </c>
      <c r="F50" s="11">
        <v>26262.555111311969</v>
      </c>
      <c r="G50" s="11">
        <v>6245.9086506047797</v>
      </c>
      <c r="H50" s="11">
        <v>15331.662272402062</v>
      </c>
      <c r="I50" s="11">
        <v>34597.07371414658</v>
      </c>
      <c r="J50" s="11">
        <v>5937.9453033515192</v>
      </c>
      <c r="K50" s="11">
        <v>8922.2223602090216</v>
      </c>
      <c r="L50" s="11">
        <v>18137.204748924607</v>
      </c>
      <c r="M50" s="11">
        <v>13808.93960866933</v>
      </c>
      <c r="N50" s="11">
        <v>28584.284422915975</v>
      </c>
      <c r="O50" s="13">
        <v>5070.0450647990137</v>
      </c>
      <c r="P50" s="47">
        <v>147400.82001147154</v>
      </c>
      <c r="Q50" s="47">
        <v>728.05971698044527</v>
      </c>
      <c r="R50" s="47">
        <v>20770.345728240438</v>
      </c>
      <c r="S50" s="47">
        <v>30754.429181618925</v>
      </c>
      <c r="T50" s="47">
        <v>45676.989861201771</v>
      </c>
      <c r="U50" s="48">
        <v>48090.091169057108</v>
      </c>
      <c r="V50" s="16">
        <f t="shared" si="0"/>
        <v>3182.8253658669564</v>
      </c>
      <c r="W50" s="115">
        <f t="shared" si="40"/>
        <v>3.4028722370588182E-2</v>
      </c>
      <c r="X50" s="115">
        <f t="shared" si="22"/>
        <v>112.16189903916487</v>
      </c>
      <c r="Y50" s="115">
        <f t="shared" si="23"/>
        <v>100.88329690528342</v>
      </c>
      <c r="Z50" s="115">
        <f t="shared" si="24"/>
        <v>102.60081791731837</v>
      </c>
      <c r="AA50" s="115">
        <f t="shared" si="25"/>
        <v>104.30883963249788</v>
      </c>
      <c r="AB50" s="115">
        <f t="shared" si="26"/>
        <v>100.68106903095955</v>
      </c>
      <c r="AC50" s="115">
        <f t="shared" si="27"/>
        <v>103.68973671753214</v>
      </c>
      <c r="AD50" s="115">
        <f t="shared" si="28"/>
        <v>101.89565930335507</v>
      </c>
      <c r="AE50" s="115">
        <f t="shared" si="29"/>
        <v>101.84159679622917</v>
      </c>
      <c r="AF50" s="115">
        <f t="shared" si="30"/>
        <v>100.79711495852131</v>
      </c>
      <c r="AG50" s="115">
        <f t="shared" si="31"/>
        <v>102.34081957816275</v>
      </c>
      <c r="AH50" s="115">
        <f t="shared" si="32"/>
        <v>101.23962893925295</v>
      </c>
      <c r="AI50" s="115">
        <f t="shared" si="33"/>
        <v>105.59790738711483</v>
      </c>
      <c r="AJ50" s="115">
        <f t="shared" si="34"/>
        <v>102.44266523715075</v>
      </c>
      <c r="AK50" s="115">
        <f t="shared" si="35"/>
        <v>97.503194391684232</v>
      </c>
      <c r="AL50" s="115">
        <f t="shared" si="36"/>
        <v>101.75994434263407</v>
      </c>
      <c r="AM50" s="115">
        <f t="shared" si="37"/>
        <v>101.88476804192825</v>
      </c>
      <c r="AN50" s="115">
        <f t="shared" si="38"/>
        <v>99.88570576277202</v>
      </c>
      <c r="AO50" s="115">
        <f t="shared" si="39"/>
        <v>102.83775276408791</v>
      </c>
    </row>
    <row r="51" spans="1:62" x14ac:dyDescent="0.25">
      <c r="A51" s="44">
        <f t="shared" si="20"/>
        <v>2016</v>
      </c>
      <c r="B51" s="9">
        <f t="shared" si="21"/>
        <v>4</v>
      </c>
      <c r="C51" s="45">
        <v>18945.768792789186</v>
      </c>
      <c r="D51" s="46">
        <v>13200.002444553576</v>
      </c>
      <c r="E51" s="11">
        <v>11678.589037317197</v>
      </c>
      <c r="F51" s="11">
        <v>26934.116608744567</v>
      </c>
      <c r="G51" s="11">
        <v>6317.1122659494422</v>
      </c>
      <c r="H51" s="11">
        <v>15158.715013998304</v>
      </c>
      <c r="I51" s="11">
        <v>38436.145087737998</v>
      </c>
      <c r="J51" s="11">
        <v>6344.7400227949774</v>
      </c>
      <c r="K51" s="11">
        <v>9122.4686779724088</v>
      </c>
      <c r="L51" s="11">
        <v>18371.616162786453</v>
      </c>
      <c r="M51" s="11">
        <v>15900.349938405463</v>
      </c>
      <c r="N51" s="11">
        <v>34043.675125627851</v>
      </c>
      <c r="O51" s="13">
        <v>5173.2719171322906</v>
      </c>
      <c r="P51" s="47">
        <v>160897.90171570732</v>
      </c>
      <c r="Q51" s="47">
        <v>1015.0649110724036</v>
      </c>
      <c r="R51" s="47">
        <v>29881.666050116459</v>
      </c>
      <c r="S51" s="47">
        <v>36392.323715626051</v>
      </c>
      <c r="T51" s="47">
        <v>47974.932634987083</v>
      </c>
      <c r="U51" s="48">
        <v>52540.300342469978</v>
      </c>
      <c r="V51" s="16">
        <f t="shared" si="0"/>
        <v>-13125.753004195401</v>
      </c>
      <c r="W51" s="115">
        <f t="shared" si="40"/>
        <v>6.7306791408732192E-2</v>
      </c>
      <c r="X51" s="115">
        <f t="shared" si="22"/>
        <v>100.68672454436435</v>
      </c>
      <c r="Y51" s="115">
        <f t="shared" si="23"/>
        <v>101.63459653538797</v>
      </c>
      <c r="Z51" s="115">
        <f t="shared" si="24"/>
        <v>102.55710647568841</v>
      </c>
      <c r="AA51" s="115">
        <f t="shared" si="25"/>
        <v>101.14000411033497</v>
      </c>
      <c r="AB51" s="115">
        <f t="shared" si="26"/>
        <v>98.871960161064379</v>
      </c>
      <c r="AC51" s="115">
        <f t="shared" si="27"/>
        <v>111.09652048988652</v>
      </c>
      <c r="AD51" s="115">
        <f t="shared" si="28"/>
        <v>106.8507656884925</v>
      </c>
      <c r="AE51" s="115">
        <f t="shared" si="29"/>
        <v>102.24435470983595</v>
      </c>
      <c r="AF51" s="115">
        <f t="shared" si="30"/>
        <v>101.29243407188059</v>
      </c>
      <c r="AG51" s="115">
        <f t="shared" si="31"/>
        <v>115.14533620252155</v>
      </c>
      <c r="AH51" s="115">
        <f t="shared" si="32"/>
        <v>119.09927364959709</v>
      </c>
      <c r="AI51" s="115">
        <f t="shared" si="33"/>
        <v>102.03601449324336</v>
      </c>
      <c r="AJ51" s="115">
        <f t="shared" si="34"/>
        <v>109.15672090778421</v>
      </c>
      <c r="AK51" s="115">
        <f t="shared" si="35"/>
        <v>139.42055677551886</v>
      </c>
      <c r="AL51" s="115">
        <f t="shared" si="36"/>
        <v>143.86696514872062</v>
      </c>
      <c r="AM51" s="115">
        <f t="shared" si="37"/>
        <v>118.33197586179469</v>
      </c>
      <c r="AN51" s="115">
        <f t="shared" si="38"/>
        <v>105.03085422390583</v>
      </c>
      <c r="AO51" s="115">
        <f t="shared" si="39"/>
        <v>109.25390047144742</v>
      </c>
    </row>
    <row r="52" spans="1:62" x14ac:dyDescent="0.25">
      <c r="A52" s="44">
        <f t="shared" si="20"/>
        <v>2017</v>
      </c>
      <c r="B52" s="9">
        <f t="shared" si="21"/>
        <v>1</v>
      </c>
      <c r="C52" s="45">
        <v>16868.111531927574</v>
      </c>
      <c r="D52" s="46">
        <v>12734.047933060165</v>
      </c>
      <c r="E52" s="11">
        <v>10740.917207739201</v>
      </c>
      <c r="F52" s="11">
        <v>24370.557425022726</v>
      </c>
      <c r="G52" s="11">
        <v>6078.3496430770138</v>
      </c>
      <c r="H52" s="11">
        <v>13831.520328204093</v>
      </c>
      <c r="I52" s="11">
        <v>33071.1389863484</v>
      </c>
      <c r="J52" s="11">
        <v>5615.7644773827515</v>
      </c>
      <c r="K52" s="11">
        <v>9135.7676551987279</v>
      </c>
      <c r="L52" s="11">
        <v>18363.859928964204</v>
      </c>
      <c r="M52" s="11">
        <v>12803.5798214516</v>
      </c>
      <c r="N52" s="11">
        <v>26082.609468051796</v>
      </c>
      <c r="O52" s="13">
        <v>5126.17094359359</v>
      </c>
      <c r="P52" s="47">
        <v>147509.74801564292</v>
      </c>
      <c r="Q52" s="47">
        <v>663.82522115986399</v>
      </c>
      <c r="R52" s="50">
        <v>17365.30787282074</v>
      </c>
      <c r="S52" s="50">
        <v>32484.662940003182</v>
      </c>
      <c r="T52" s="50">
        <v>44414.190966898743</v>
      </c>
      <c r="U52" s="51">
        <v>46699.319322547162</v>
      </c>
      <c r="V52" s="16">
        <f t="shared" si="0"/>
        <v>-5486.2770552533111</v>
      </c>
      <c r="W52" s="115">
        <f t="shared" si="40"/>
        <v>-0.10966339152478066</v>
      </c>
      <c r="X52" s="115">
        <f t="shared" si="22"/>
        <v>96.470042233320427</v>
      </c>
      <c r="Y52" s="115">
        <f t="shared" si="23"/>
        <v>91.971017846575435</v>
      </c>
      <c r="Z52" s="115">
        <f t="shared" si="24"/>
        <v>90.482111513211677</v>
      </c>
      <c r="AA52" s="115">
        <f t="shared" si="25"/>
        <v>96.220383415387303</v>
      </c>
      <c r="AB52" s="115">
        <f t="shared" si="26"/>
        <v>91.244675524484663</v>
      </c>
      <c r="AC52" s="115">
        <f t="shared" si="27"/>
        <v>86.041768525061698</v>
      </c>
      <c r="AD52" s="115">
        <f t="shared" si="28"/>
        <v>88.510552949479276</v>
      </c>
      <c r="AE52" s="115">
        <f t="shared" si="29"/>
        <v>100.14578265703922</v>
      </c>
      <c r="AF52" s="115">
        <f t="shared" si="30"/>
        <v>99.957781428952558</v>
      </c>
      <c r="AG52" s="115">
        <f t="shared" si="31"/>
        <v>80.523887027957969</v>
      </c>
      <c r="AH52" s="115">
        <f t="shared" si="32"/>
        <v>76.61514032137201</v>
      </c>
      <c r="AI52" s="115">
        <f t="shared" si="33"/>
        <v>99.089532228477751</v>
      </c>
      <c r="AJ52" s="115">
        <f t="shared" si="34"/>
        <v>91.679099878057997</v>
      </c>
      <c r="AK52" s="115">
        <f t="shared" si="35"/>
        <v>65.397317345798186</v>
      </c>
      <c r="AL52" s="115">
        <f t="shared" si="36"/>
        <v>58.113586584149189</v>
      </c>
      <c r="AM52" s="115">
        <f t="shared" si="37"/>
        <v>89.262403780099902</v>
      </c>
      <c r="AN52" s="115">
        <f t="shared" si="38"/>
        <v>92.57791210426511</v>
      </c>
      <c r="AO52" s="115">
        <f t="shared" si="39"/>
        <v>88.882855671075461</v>
      </c>
    </row>
    <row r="53" spans="1:62" x14ac:dyDescent="0.25">
      <c r="A53" s="44">
        <f t="shared" si="20"/>
        <v>2017</v>
      </c>
      <c r="B53" s="9">
        <f t="shared" si="21"/>
        <v>2</v>
      </c>
      <c r="C53" s="45">
        <v>17284.773479621286</v>
      </c>
      <c r="D53" s="46">
        <v>12425.368743131739</v>
      </c>
      <c r="E53" s="11">
        <v>10866.027281869174</v>
      </c>
      <c r="F53" s="11">
        <v>24435.822402216148</v>
      </c>
      <c r="G53" s="11">
        <v>6177.651548479952</v>
      </c>
      <c r="H53" s="11">
        <v>15074.741231303089</v>
      </c>
      <c r="I53" s="11">
        <v>34131.125414360387</v>
      </c>
      <c r="J53" s="11">
        <v>5831.1881065753541</v>
      </c>
      <c r="K53" s="11">
        <v>9407.6559249016318</v>
      </c>
      <c r="L53" s="11">
        <v>18499.859060089155</v>
      </c>
      <c r="M53" s="11">
        <v>13722.949888178673</v>
      </c>
      <c r="N53" s="11">
        <v>29242.733389133573</v>
      </c>
      <c r="O53" s="13">
        <v>4889.7025221008134</v>
      </c>
      <c r="P53" s="47">
        <v>152908.09260487702</v>
      </c>
      <c r="Q53" s="47">
        <v>809.93226785573438</v>
      </c>
      <c r="R53" s="50">
        <v>22125.919866843862</v>
      </c>
      <c r="S53" s="50">
        <v>32918.744921515303</v>
      </c>
      <c r="T53" s="50">
        <v>46045.535896612957</v>
      </c>
      <c r="U53" s="51">
        <v>47117.131800489893</v>
      </c>
      <c r="V53" s="16">
        <f t="shared" si="0"/>
        <v>-7844.6865730078571</v>
      </c>
      <c r="W53" s="115">
        <f t="shared" si="40"/>
        <v>2.4701161532223903E-2</v>
      </c>
      <c r="X53" s="115">
        <f t="shared" si="22"/>
        <v>97.575953918572651</v>
      </c>
      <c r="Y53" s="115">
        <f t="shared" si="23"/>
        <v>101.16479879427641</v>
      </c>
      <c r="Z53" s="115">
        <f t="shared" si="24"/>
        <v>100.2678025621458</v>
      </c>
      <c r="AA53" s="115">
        <f t="shared" si="25"/>
        <v>101.63369847465158</v>
      </c>
      <c r="AB53" s="115">
        <f t="shared" si="26"/>
        <v>108.98831707288115</v>
      </c>
      <c r="AC53" s="115">
        <f t="shared" si="27"/>
        <v>103.20517061250763</v>
      </c>
      <c r="AD53" s="115">
        <f t="shared" si="28"/>
        <v>103.83605170872482</v>
      </c>
      <c r="AE53" s="115">
        <f t="shared" si="29"/>
        <v>102.97608564451816</v>
      </c>
      <c r="AF53" s="115">
        <f t="shared" si="30"/>
        <v>100.74058031182457</v>
      </c>
      <c r="AG53" s="115">
        <f t="shared" si="31"/>
        <v>107.18057043067537</v>
      </c>
      <c r="AH53" s="115">
        <f t="shared" si="32"/>
        <v>112.11582730996514</v>
      </c>
      <c r="AI53" s="115">
        <f t="shared" si="33"/>
        <v>95.38703597490634</v>
      </c>
      <c r="AJ53" s="115">
        <f t="shared" si="34"/>
        <v>103.65965277675183</v>
      </c>
      <c r="AK53" s="115">
        <f t="shared" si="35"/>
        <v>122.00986675989591</v>
      </c>
      <c r="AL53" s="115">
        <f t="shared" si="36"/>
        <v>127.41449808370042</v>
      </c>
      <c r="AM53" s="115">
        <f t="shared" si="37"/>
        <v>101.336267463553</v>
      </c>
      <c r="AN53" s="115">
        <f t="shared" si="38"/>
        <v>103.67302633279986</v>
      </c>
      <c r="AO53" s="115">
        <f t="shared" si="39"/>
        <v>100.89468644083857</v>
      </c>
    </row>
    <row r="54" spans="1:62" x14ac:dyDescent="0.25">
      <c r="A54" s="44">
        <f t="shared" si="20"/>
        <v>2017</v>
      </c>
      <c r="B54" s="9">
        <f t="shared" si="21"/>
        <v>3</v>
      </c>
      <c r="C54" s="45">
        <v>17991.285510308695</v>
      </c>
      <c r="D54" s="46">
        <v>13904.371266274189</v>
      </c>
      <c r="E54" s="11">
        <v>10761.801744362781</v>
      </c>
      <c r="F54" s="11">
        <v>25979.647374107673</v>
      </c>
      <c r="G54" s="11">
        <v>6492.9205746821217</v>
      </c>
      <c r="H54" s="11">
        <v>14983.461181087734</v>
      </c>
      <c r="I54" s="11">
        <v>35801.414100397218</v>
      </c>
      <c r="J54" s="11">
        <v>5766.7418088017594</v>
      </c>
      <c r="K54" s="11">
        <v>9323.7058613579757</v>
      </c>
      <c r="L54" s="11">
        <v>18670.567222118341</v>
      </c>
      <c r="M54" s="11">
        <v>14100.196599734867</v>
      </c>
      <c r="N54" s="11">
        <v>29502.68547369212</v>
      </c>
      <c r="O54" s="13">
        <v>5151.8923764853125</v>
      </c>
      <c r="P54" s="47">
        <v>156236.20016483581</v>
      </c>
      <c r="Q54" s="47">
        <v>793.55775768067656</v>
      </c>
      <c r="R54" s="50">
        <v>22635.557841000074</v>
      </c>
      <c r="S54" s="50">
        <v>34655.119711089428</v>
      </c>
      <c r="T54" s="50">
        <v>47048.054068215417</v>
      </c>
      <c r="U54" s="51">
        <v>52336.915998330645</v>
      </c>
      <c r="V54" s="16">
        <f t="shared" si="0"/>
        <v>-11178.606311310439</v>
      </c>
      <c r="W54" s="115">
        <f t="shared" si="40"/>
        <v>4.0874821502311587E-2</v>
      </c>
      <c r="X54" s="115">
        <f t="shared" si="22"/>
        <v>111.9030875760527</v>
      </c>
      <c r="Y54" s="115">
        <f t="shared" si="23"/>
        <v>99.04081284905017</v>
      </c>
      <c r="Z54" s="115">
        <f t="shared" si="24"/>
        <v>106.31787605295213</v>
      </c>
      <c r="AA54" s="115">
        <f t="shared" si="25"/>
        <v>105.1033798803324</v>
      </c>
      <c r="AB54" s="115">
        <f t="shared" si="26"/>
        <v>99.394483468639521</v>
      </c>
      <c r="AC54" s="115">
        <f t="shared" si="27"/>
        <v>104.8937404370911</v>
      </c>
      <c r="AD54" s="115">
        <f t="shared" si="28"/>
        <v>98.89479988304744</v>
      </c>
      <c r="AE54" s="115">
        <f t="shared" si="29"/>
        <v>99.107641008410567</v>
      </c>
      <c r="AF54" s="115">
        <f t="shared" si="30"/>
        <v>100.92275385166293</v>
      </c>
      <c r="AG54" s="115">
        <f t="shared" si="31"/>
        <v>102.74902054317903</v>
      </c>
      <c r="AH54" s="115">
        <f t="shared" si="32"/>
        <v>100.88894591726212</v>
      </c>
      <c r="AI54" s="115">
        <f t="shared" si="33"/>
        <v>105.36208190987971</v>
      </c>
      <c r="AJ54" s="115">
        <f t="shared" si="34"/>
        <v>102.17654115178769</v>
      </c>
      <c r="AK54" s="115">
        <f t="shared" si="35"/>
        <v>97.978286478397919</v>
      </c>
      <c r="AL54" s="115">
        <f t="shared" si="36"/>
        <v>102.30335270679487</v>
      </c>
      <c r="AM54" s="115">
        <f t="shared" si="37"/>
        <v>105.27472962202533</v>
      </c>
      <c r="AN54" s="115">
        <f t="shared" si="38"/>
        <v>102.17723206404511</v>
      </c>
      <c r="AO54" s="115">
        <f t="shared" si="39"/>
        <v>111.07831482600237</v>
      </c>
    </row>
    <row r="55" spans="1:62" x14ac:dyDescent="0.25">
      <c r="A55" s="44">
        <f t="shared" si="20"/>
        <v>2017</v>
      </c>
      <c r="B55" s="9">
        <f t="shared" si="21"/>
        <v>4</v>
      </c>
      <c r="C55" s="45">
        <v>19380.839276688308</v>
      </c>
      <c r="D55" s="46">
        <v>13134.212057533914</v>
      </c>
      <c r="E55" s="11">
        <v>11223.25376602884</v>
      </c>
      <c r="F55" s="11">
        <v>26348.972798653456</v>
      </c>
      <c r="G55" s="11">
        <v>6558.0782337609162</v>
      </c>
      <c r="H55" s="11">
        <v>15017.277259405084</v>
      </c>
      <c r="I55" s="11">
        <v>38648.321498893994</v>
      </c>
      <c r="J55" s="11">
        <v>6544.3056072401314</v>
      </c>
      <c r="K55" s="11">
        <v>9783.8705585416592</v>
      </c>
      <c r="L55" s="11">
        <v>18960.713788828296</v>
      </c>
      <c r="M55" s="11">
        <v>16183.273690634856</v>
      </c>
      <c r="N55" s="11">
        <v>35393.971669122504</v>
      </c>
      <c r="O55" s="13">
        <v>5288.2341578202831</v>
      </c>
      <c r="P55" s="47">
        <v>170420.95921464515</v>
      </c>
      <c r="Q55" s="47">
        <v>1113.2088256019629</v>
      </c>
      <c r="R55" s="50">
        <v>32619.214419335385</v>
      </c>
      <c r="S55" s="50">
        <v>39349.472427392211</v>
      </c>
      <c r="T55" s="50">
        <v>47853.219068273058</v>
      </c>
      <c r="U55" s="51">
        <v>53798.63287863259</v>
      </c>
      <c r="V55" s="16">
        <f t="shared" si="0"/>
        <v>-26982.944334182044</v>
      </c>
      <c r="W55" s="115">
        <f t="shared" si="40"/>
        <v>7.7234823803080888E-2</v>
      </c>
      <c r="X55" s="115">
        <f t="shared" si="22"/>
        <v>94.461028161637643</v>
      </c>
      <c r="Y55" s="115">
        <f t="shared" si="23"/>
        <v>104.28786956522195</v>
      </c>
      <c r="Z55" s="115">
        <f t="shared" si="24"/>
        <v>101.42159521731564</v>
      </c>
      <c r="AA55" s="115">
        <f t="shared" si="25"/>
        <v>101.00351849879181</v>
      </c>
      <c r="AB55" s="115">
        <f t="shared" si="26"/>
        <v>100.22568936448431</v>
      </c>
      <c r="AC55" s="115">
        <f t="shared" si="27"/>
        <v>107.95194120129794</v>
      </c>
      <c r="AD55" s="115">
        <f t="shared" si="28"/>
        <v>113.48358959389475</v>
      </c>
      <c r="AE55" s="115">
        <f t="shared" si="29"/>
        <v>104.93542700752532</v>
      </c>
      <c r="AF55" s="115">
        <f t="shared" si="30"/>
        <v>101.55403187947192</v>
      </c>
      <c r="AG55" s="115">
        <f t="shared" si="31"/>
        <v>114.77339040038036</v>
      </c>
      <c r="AH55" s="115">
        <f t="shared" si="32"/>
        <v>119.96864387373722</v>
      </c>
      <c r="AI55" s="115">
        <f t="shared" si="33"/>
        <v>102.64644079051948</v>
      </c>
      <c r="AJ55" s="115">
        <f t="shared" si="34"/>
        <v>109.07904764378793</v>
      </c>
      <c r="AK55" s="115">
        <f t="shared" si="35"/>
        <v>140.28075648274518</v>
      </c>
      <c r="AL55" s="115">
        <f t="shared" si="36"/>
        <v>144.1060770335944</v>
      </c>
      <c r="AM55" s="115">
        <f t="shared" si="37"/>
        <v>113.545914010508</v>
      </c>
      <c r="AN55" s="115">
        <f t="shared" si="38"/>
        <v>101.71136727332065</v>
      </c>
      <c r="AO55" s="115">
        <f t="shared" si="39"/>
        <v>102.79289838237425</v>
      </c>
    </row>
    <row r="56" spans="1:62" x14ac:dyDescent="0.25">
      <c r="A56" s="44">
        <f t="shared" si="20"/>
        <v>2018</v>
      </c>
      <c r="B56" s="9">
        <f t="shared" si="21"/>
        <v>1</v>
      </c>
      <c r="C56" s="45">
        <v>17249.132547069592</v>
      </c>
      <c r="D56" s="46">
        <v>12849.64087199365</v>
      </c>
      <c r="E56" s="11">
        <v>10275.835846781623</v>
      </c>
      <c r="F56" s="11">
        <v>23801.53645791909</v>
      </c>
      <c r="G56" s="11">
        <v>6208.8126544017368</v>
      </c>
      <c r="H56" s="11">
        <v>13597.548508474634</v>
      </c>
      <c r="I56" s="11">
        <v>34319.190487479915</v>
      </c>
      <c r="J56" s="11">
        <v>5661.1580078275501</v>
      </c>
      <c r="K56" s="11">
        <v>9468.4080235437777</v>
      </c>
      <c r="L56" s="11">
        <v>18974.078880178295</v>
      </c>
      <c r="M56" s="11">
        <v>13245.649999853138</v>
      </c>
      <c r="N56" s="11">
        <v>27196.188685867772</v>
      </c>
      <c r="O56" s="13">
        <v>4999.2491771969126</v>
      </c>
      <c r="P56" s="47">
        <v>157533.97735331664</v>
      </c>
      <c r="Q56" s="47">
        <v>746.21350463909198</v>
      </c>
      <c r="R56" s="50">
        <v>18573.346041082761</v>
      </c>
      <c r="S56" s="50">
        <v>35111.154187100154</v>
      </c>
      <c r="T56" s="50">
        <v>45100.103926431562</v>
      </c>
      <c r="U56" s="51">
        <v>47477.333187759454</v>
      </c>
      <c r="V56" s="16">
        <f t="shared" si="0"/>
        <v>-16495.490198878862</v>
      </c>
      <c r="W56" s="115">
        <f t="shared" si="40"/>
        <v>-0.10999042400515535</v>
      </c>
      <c r="X56" s="115">
        <f t="shared" si="22"/>
        <v>97.833359288751311</v>
      </c>
      <c r="Y56" s="115">
        <f t="shared" si="23"/>
        <v>91.558438051940755</v>
      </c>
      <c r="Z56" s="115">
        <f t="shared" si="24"/>
        <v>90.331933012339093</v>
      </c>
      <c r="AA56" s="115">
        <f t="shared" si="25"/>
        <v>94.674269398599677</v>
      </c>
      <c r="AB56" s="115">
        <f t="shared" si="26"/>
        <v>90.546030905560499</v>
      </c>
      <c r="AC56" s="115">
        <f t="shared" si="27"/>
        <v>88.798657112345836</v>
      </c>
      <c r="AD56" s="115">
        <f t="shared" si="28"/>
        <v>86.50509844107016</v>
      </c>
      <c r="AE56" s="115">
        <f t="shared" si="29"/>
        <v>96.775687769882936</v>
      </c>
      <c r="AF56" s="115">
        <f t="shared" si="30"/>
        <v>100.07048833445222</v>
      </c>
      <c r="AG56" s="115">
        <f t="shared" si="31"/>
        <v>81.847778472153635</v>
      </c>
      <c r="AH56" s="115">
        <f t="shared" si="32"/>
        <v>76.838476733012612</v>
      </c>
      <c r="AI56" s="115">
        <f t="shared" si="33"/>
        <v>94.535321772845151</v>
      </c>
      <c r="AJ56" s="115">
        <f t="shared" si="34"/>
        <v>92.438147326059024</v>
      </c>
      <c r="AK56" s="115">
        <f t="shared" si="35"/>
        <v>67.032661570535083</v>
      </c>
      <c r="AL56" s="115">
        <f t="shared" si="36"/>
        <v>56.939893776452244</v>
      </c>
      <c r="AM56" s="115">
        <f t="shared" si="37"/>
        <v>89.229034142420545</v>
      </c>
      <c r="AN56" s="115">
        <f t="shared" si="38"/>
        <v>94.246750384935282</v>
      </c>
      <c r="AO56" s="115">
        <f t="shared" si="39"/>
        <v>88.250073742331494</v>
      </c>
    </row>
    <row r="57" spans="1:62" x14ac:dyDescent="0.25">
      <c r="A57" s="44">
        <f t="shared" si="20"/>
        <v>2018</v>
      </c>
      <c r="B57" s="9">
        <f t="shared" si="21"/>
        <v>2</v>
      </c>
      <c r="C57" s="45">
        <v>17953.405001096809</v>
      </c>
      <c r="D57" s="46">
        <v>12911.089446716678</v>
      </c>
      <c r="E57" s="11">
        <v>10559.828757627531</v>
      </c>
      <c r="F57" s="11">
        <v>25353.150737505119</v>
      </c>
      <c r="G57" s="11">
        <v>6345.1776948943289</v>
      </c>
      <c r="H57" s="11">
        <v>14129.007211216727</v>
      </c>
      <c r="I57" s="11">
        <v>35155.053808003868</v>
      </c>
      <c r="J57" s="11">
        <v>5990.1887986386764</v>
      </c>
      <c r="K57" s="11">
        <v>9806.0600018394452</v>
      </c>
      <c r="L57" s="11">
        <v>19227.925622866591</v>
      </c>
      <c r="M57" s="11">
        <v>14324.404423078879</v>
      </c>
      <c r="N57" s="11">
        <v>30752.762391563192</v>
      </c>
      <c r="O57" s="13">
        <v>5014.9659690417166</v>
      </c>
      <c r="P57" s="47">
        <v>163297.69506340026</v>
      </c>
      <c r="Q57" s="47">
        <v>899.20558159754557</v>
      </c>
      <c r="R57" s="50">
        <v>24153.395777353475</v>
      </c>
      <c r="S57" s="50">
        <v>37687.675517674594</v>
      </c>
      <c r="T57" s="50">
        <v>49746.656119034473</v>
      </c>
      <c r="U57" s="51">
        <v>51124.314232676305</v>
      </c>
      <c r="V57" s="16">
        <f t="shared" si="0"/>
        <v>-19892.610189578125</v>
      </c>
      <c r="W57" s="115">
        <f t="shared" si="40"/>
        <v>4.0829441834561386E-2</v>
      </c>
      <c r="X57" s="115">
        <f t="shared" si="22"/>
        <v>100.47821239002064</v>
      </c>
      <c r="Y57" s="115">
        <f t="shared" si="23"/>
        <v>102.76369645331434</v>
      </c>
      <c r="Z57" s="115">
        <f t="shared" si="24"/>
        <v>106.51896688404663</v>
      </c>
      <c r="AA57" s="115">
        <f t="shared" si="25"/>
        <v>102.19631430489235</v>
      </c>
      <c r="AB57" s="115">
        <f t="shared" si="26"/>
        <v>103.90848911045151</v>
      </c>
      <c r="AC57" s="115">
        <f t="shared" si="27"/>
        <v>102.43555663362423</v>
      </c>
      <c r="AD57" s="115">
        <f t="shared" si="28"/>
        <v>105.81207573355458</v>
      </c>
      <c r="AE57" s="115">
        <f t="shared" si="29"/>
        <v>103.56609028102797</v>
      </c>
      <c r="AF57" s="115">
        <f t="shared" si="30"/>
        <v>101.33786069032043</v>
      </c>
      <c r="AG57" s="115">
        <f t="shared" si="31"/>
        <v>108.1442165785575</v>
      </c>
      <c r="AH57" s="115">
        <f t="shared" si="32"/>
        <v>113.07747106322866</v>
      </c>
      <c r="AI57" s="115">
        <f t="shared" si="33"/>
        <v>100.31438304608807</v>
      </c>
      <c r="AJ57" s="115">
        <f t="shared" si="34"/>
        <v>103.65871401644154</v>
      </c>
      <c r="AK57" s="115">
        <f t="shared" si="35"/>
        <v>120.50245352132143</v>
      </c>
      <c r="AL57" s="115">
        <f t="shared" si="36"/>
        <v>130.04331973317079</v>
      </c>
      <c r="AM57" s="115">
        <f t="shared" si="37"/>
        <v>107.33818466019285</v>
      </c>
      <c r="AN57" s="115">
        <f t="shared" si="38"/>
        <v>110.30275273906793</v>
      </c>
      <c r="AO57" s="115">
        <f t="shared" si="39"/>
        <v>107.68152042258581</v>
      </c>
    </row>
    <row r="58" spans="1:62" x14ac:dyDescent="0.25">
      <c r="A58" s="44">
        <f t="shared" si="20"/>
        <v>2018</v>
      </c>
      <c r="B58" s="9">
        <f t="shared" si="21"/>
        <v>3</v>
      </c>
      <c r="C58" s="45">
        <v>18554.688443994964</v>
      </c>
      <c r="D58" s="46">
        <v>14027.821910532282</v>
      </c>
      <c r="E58" s="11">
        <v>10807.556884809361</v>
      </c>
      <c r="F58" s="11">
        <v>26487.359217364818</v>
      </c>
      <c r="G58" s="11">
        <v>6686.0570730640138</v>
      </c>
      <c r="H58" s="11">
        <v>15264.129876427611</v>
      </c>
      <c r="I58" s="11">
        <v>36444.201540458154</v>
      </c>
      <c r="J58" s="11">
        <v>6163.9694107639189</v>
      </c>
      <c r="K58" s="11">
        <v>9743.7023997318138</v>
      </c>
      <c r="L58" s="11">
        <v>19500.876074861881</v>
      </c>
      <c r="M58" s="11">
        <v>14664.933666706211</v>
      </c>
      <c r="N58" s="11">
        <v>30932.35429678802</v>
      </c>
      <c r="O58" s="13">
        <v>5277.2125609270497</v>
      </c>
      <c r="P58" s="47">
        <v>166737.62202503451</v>
      </c>
      <c r="Q58" s="47">
        <v>864.98672332620436</v>
      </c>
      <c r="R58" s="50">
        <v>24662.512306425127</v>
      </c>
      <c r="S58" s="50">
        <v>40163.729080698933</v>
      </c>
      <c r="T58" s="50">
        <v>51188.338031766689</v>
      </c>
      <c r="U58" s="51">
        <v>53864.665346349488</v>
      </c>
      <c r="V58" s="16">
        <f t="shared" si="0"/>
        <v>-20550.31409363744</v>
      </c>
      <c r="W58" s="115">
        <f t="shared" si="40"/>
        <v>3.3491331748012332E-2</v>
      </c>
      <c r="X58" s="115">
        <f t="shared" si="22"/>
        <v>108.6494053691154</v>
      </c>
      <c r="Y58" s="115">
        <f t="shared" si="23"/>
        <v>102.34594833749451</v>
      </c>
      <c r="Z58" s="115">
        <f t="shared" si="24"/>
        <v>104.47363916068173</v>
      </c>
      <c r="AA58" s="115">
        <f t="shared" si="25"/>
        <v>105.37225897462217</v>
      </c>
      <c r="AB58" s="115">
        <f t="shared" si="26"/>
        <v>108.03398744329135</v>
      </c>
      <c r="AC58" s="115">
        <f t="shared" si="27"/>
        <v>103.66703387653693</v>
      </c>
      <c r="AD58" s="115">
        <f t="shared" si="28"/>
        <v>102.90108739418591</v>
      </c>
      <c r="AE58" s="115">
        <f t="shared" si="29"/>
        <v>99.364091163056983</v>
      </c>
      <c r="AF58" s="115">
        <f t="shared" si="30"/>
        <v>101.41955225617623</v>
      </c>
      <c r="AG58" s="115">
        <f t="shared" si="31"/>
        <v>102.37726633212539</v>
      </c>
      <c r="AH58" s="115">
        <f t="shared" si="32"/>
        <v>100.58398625443188</v>
      </c>
      <c r="AI58" s="115">
        <f t="shared" si="33"/>
        <v>105.22927959041455</v>
      </c>
      <c r="AJ58" s="115">
        <f t="shared" si="34"/>
        <v>102.10653736435084</v>
      </c>
      <c r="AK58" s="115">
        <f t="shared" si="35"/>
        <v>96.194545610966145</v>
      </c>
      <c r="AL58" s="115">
        <f t="shared" si="36"/>
        <v>102.10784658921131</v>
      </c>
      <c r="AM58" s="115">
        <f t="shared" si="37"/>
        <v>106.56992910550593</v>
      </c>
      <c r="AN58" s="115">
        <f t="shared" si="38"/>
        <v>102.89804787940429</v>
      </c>
      <c r="AO58" s="115">
        <f t="shared" si="39"/>
        <v>105.3601718767343</v>
      </c>
    </row>
    <row r="59" spans="1:62" ht="15.75" thickBot="1" x14ac:dyDescent="0.3">
      <c r="A59" s="52">
        <f t="shared" si="20"/>
        <v>2018</v>
      </c>
      <c r="B59" s="53">
        <f t="shared" si="21"/>
        <v>4</v>
      </c>
      <c r="C59" s="45">
        <v>19953.000145761769</v>
      </c>
      <c r="D59" s="54">
        <v>13241.447770757384</v>
      </c>
      <c r="E59" s="55">
        <v>11224.778510781482</v>
      </c>
      <c r="F59" s="55">
        <v>26984.953587210974</v>
      </c>
      <c r="G59" s="55">
        <v>6711.9525776399178</v>
      </c>
      <c r="H59" s="55">
        <v>15165.314403881024</v>
      </c>
      <c r="I59" s="55">
        <v>39519.554164058085</v>
      </c>
      <c r="J59" s="55">
        <v>6779.6837827698519</v>
      </c>
      <c r="K59" s="55">
        <v>10038.829574884963</v>
      </c>
      <c r="L59" s="55">
        <v>19746.119422093241</v>
      </c>
      <c r="M59" s="55">
        <v>16831.011910361776</v>
      </c>
      <c r="N59" s="55">
        <v>37034.694625781012</v>
      </c>
      <c r="O59" s="56">
        <v>5633.5722928343203</v>
      </c>
      <c r="P59" s="47">
        <v>181461.70555824976</v>
      </c>
      <c r="Q59" s="57">
        <v>1096.6280223853294</v>
      </c>
      <c r="R59" s="58">
        <v>35184.47398346597</v>
      </c>
      <c r="S59" s="58">
        <v>44093.441214526545</v>
      </c>
      <c r="T59" s="58">
        <v>57795.901922767262</v>
      </c>
      <c r="U59" s="59">
        <v>57220.687233215314</v>
      </c>
      <c r="V59" s="16">
        <f t="shared" si="0"/>
        <v>-32396.121320259837</v>
      </c>
      <c r="W59" s="115">
        <f t="shared" si="40"/>
        <v>7.5361637355832567E-2</v>
      </c>
      <c r="X59" s="115">
        <f t="shared" ref="X59:AG62" si="41">D59/D58*100</f>
        <v>94.394182184587919</v>
      </c>
      <c r="Y59" s="115">
        <f t="shared" si="41"/>
        <v>103.86046199357553</v>
      </c>
      <c r="Z59" s="115">
        <f t="shared" si="41"/>
        <v>101.87861072054302</v>
      </c>
      <c r="AA59" s="115">
        <f t="shared" si="41"/>
        <v>100.3873060653375</v>
      </c>
      <c r="AB59" s="115">
        <f t="shared" si="41"/>
        <v>99.352629508877627</v>
      </c>
      <c r="AC59" s="115">
        <f t="shared" si="41"/>
        <v>108.43852380792556</v>
      </c>
      <c r="AD59" s="115">
        <f t="shared" si="41"/>
        <v>109.9889264688876</v>
      </c>
      <c r="AE59" s="115">
        <f t="shared" si="41"/>
        <v>103.02890177722661</v>
      </c>
      <c r="AF59" s="115">
        <f t="shared" si="41"/>
        <v>101.25760169076455</v>
      </c>
      <c r="AG59" s="115">
        <f t="shared" si="41"/>
        <v>114.77046056180404</v>
      </c>
      <c r="AH59" s="115">
        <f t="shared" ref="AH59:AQ62" si="42">N59/N58*100</f>
        <v>119.72801769449102</v>
      </c>
      <c r="AI59" s="115">
        <f t="shared" si="42"/>
        <v>106.75280231358862</v>
      </c>
      <c r="AJ59" s="115">
        <f t="shared" si="42"/>
        <v>108.83069061102751</v>
      </c>
      <c r="AK59" s="115">
        <f t="shared" si="42"/>
        <v>126.77975196756496</v>
      </c>
      <c r="AL59" s="115">
        <f t="shared" si="42"/>
        <v>142.66378682880429</v>
      </c>
      <c r="AM59" s="115">
        <f t="shared" si="42"/>
        <v>109.78423125485146</v>
      </c>
      <c r="AN59" s="115">
        <f t="shared" si="42"/>
        <v>112.90833839320985</v>
      </c>
      <c r="AO59" s="115">
        <f t="shared" si="42"/>
        <v>106.23047013341052</v>
      </c>
    </row>
    <row r="60" spans="1:62" x14ac:dyDescent="0.25">
      <c r="A60" s="60">
        <f t="shared" si="20"/>
        <v>2019</v>
      </c>
      <c r="B60" s="61">
        <f t="shared" si="21"/>
        <v>1</v>
      </c>
      <c r="C60" s="45">
        <v>26893.713131641605</v>
      </c>
      <c r="D60" s="62">
        <v>15434.414820542181</v>
      </c>
      <c r="E60" s="63">
        <v>13350.615837103869</v>
      </c>
      <c r="F60" s="63">
        <v>26642.925803199225</v>
      </c>
      <c r="G60" s="63">
        <v>8795.4862720932724</v>
      </c>
      <c r="H60" s="63">
        <v>15956.334497251351</v>
      </c>
      <c r="I60" s="63">
        <v>44087.926173915825</v>
      </c>
      <c r="J60" s="63">
        <v>6821.1067680529723</v>
      </c>
      <c r="K60" s="63">
        <v>11278.973599641255</v>
      </c>
      <c r="L60" s="63">
        <v>22607.882170777681</v>
      </c>
      <c r="M60" s="63">
        <v>16120.692505582831</v>
      </c>
      <c r="N60" s="63">
        <v>33621.133796279246</v>
      </c>
      <c r="O60" s="64">
        <v>6415.1689347419042</v>
      </c>
      <c r="P60" s="65">
        <v>168531.44288940061</v>
      </c>
      <c r="Q60" s="66">
        <v>868.32997829261569</v>
      </c>
      <c r="R60" s="67">
        <v>29786.90092515168</v>
      </c>
      <c r="S60" s="67">
        <v>38671.537698210872</v>
      </c>
      <c r="T60" s="67">
        <v>52795.261232261648</v>
      </c>
      <c r="U60" s="68">
        <v>62930.967666669458</v>
      </c>
      <c r="V60" s="16">
        <f t="shared" si="0"/>
        <v>32.456385359590058</v>
      </c>
      <c r="W60" s="115">
        <f t="shared" si="40"/>
        <v>0.3478531015474442</v>
      </c>
      <c r="X60" s="115">
        <f t="shared" si="41"/>
        <v>116.56138428176848</v>
      </c>
      <c r="Y60" s="115">
        <f t="shared" si="41"/>
        <v>118.93879085703567</v>
      </c>
      <c r="Z60" s="115">
        <f t="shared" si="41"/>
        <v>98.732524097525783</v>
      </c>
      <c r="AA60" s="115">
        <f t="shared" si="41"/>
        <v>131.04213968070039</v>
      </c>
      <c r="AB60" s="115">
        <f t="shared" si="41"/>
        <v>105.21598215707215</v>
      </c>
      <c r="AC60" s="115">
        <f t="shared" si="41"/>
        <v>111.55977618293211</v>
      </c>
      <c r="AD60" s="115">
        <f t="shared" si="41"/>
        <v>100.61098698125706</v>
      </c>
      <c r="AE60" s="115">
        <f t="shared" si="41"/>
        <v>112.35347224001958</v>
      </c>
      <c r="AF60" s="115">
        <f t="shared" si="41"/>
        <v>114.49278558237886</v>
      </c>
      <c r="AG60" s="115">
        <f t="shared" si="41"/>
        <v>95.779698757496291</v>
      </c>
      <c r="AH60" s="115">
        <f t="shared" si="42"/>
        <v>90.782802817751644</v>
      </c>
      <c r="AI60" s="115">
        <f t="shared" si="42"/>
        <v>113.87390808673466</v>
      </c>
      <c r="AJ60" s="115">
        <f t="shared" si="42"/>
        <v>92.874384912744858</v>
      </c>
      <c r="AK60" s="115">
        <f t="shared" si="42"/>
        <v>79.181815580808205</v>
      </c>
      <c r="AL60" s="115">
        <f t="shared" si="42"/>
        <v>84.659219117924749</v>
      </c>
      <c r="AM60" s="115">
        <f t="shared" si="42"/>
        <v>87.703605418464292</v>
      </c>
      <c r="AN60" s="115">
        <f t="shared" si="42"/>
        <v>91.347759055325454</v>
      </c>
      <c r="AO60" s="115">
        <f t="shared" si="42"/>
        <v>109.97939855245124</v>
      </c>
      <c r="AP60" s="75"/>
      <c r="AR60" s="45">
        <v>21598.401999999998</v>
      </c>
      <c r="AS60" s="62">
        <v>14187.146000000001</v>
      </c>
      <c r="AT60" s="63">
        <v>14390.996999999999</v>
      </c>
      <c r="AU60" s="63">
        <v>25160.309000000001</v>
      </c>
      <c r="AV60" s="63">
        <v>7304.5483000000004</v>
      </c>
      <c r="AW60" s="63">
        <v>13496.489</v>
      </c>
      <c r="AX60" s="63">
        <v>36795.972999999998</v>
      </c>
      <c r="AY60" s="63">
        <v>6547.1049999999996</v>
      </c>
      <c r="AZ60" s="63">
        <v>10088.008</v>
      </c>
      <c r="BA60" s="63">
        <v>21451.048999999999</v>
      </c>
      <c r="BB60" s="63">
        <v>14656.888000000001</v>
      </c>
      <c r="BC60" s="63">
        <v>35863.843999999997</v>
      </c>
      <c r="BD60" s="64">
        <v>5231.9575000000004</v>
      </c>
      <c r="BE60" s="65">
        <v>138957.10999999999</v>
      </c>
      <c r="BF60" s="66">
        <v>757.92596000000003</v>
      </c>
      <c r="BG60" s="67">
        <v>27231.261999999999</v>
      </c>
      <c r="BH60" s="67">
        <v>35439.03</v>
      </c>
      <c r="BI60" s="67">
        <v>48480.542999999998</v>
      </c>
      <c r="BJ60" s="68">
        <v>52975.775650972952</v>
      </c>
    </row>
    <row r="61" spans="1:62" x14ac:dyDescent="0.25">
      <c r="A61" s="76">
        <f t="shared" si="20"/>
        <v>2019</v>
      </c>
      <c r="B61" s="21">
        <f t="shared" si="21"/>
        <v>2</v>
      </c>
      <c r="C61" s="45">
        <v>21141.290531346374</v>
      </c>
      <c r="D61" s="77">
        <v>16165.662288581638</v>
      </c>
      <c r="E61" s="19">
        <v>14670.08645379012</v>
      </c>
      <c r="F61" s="19">
        <v>28067.593073204534</v>
      </c>
      <c r="G61" s="19">
        <v>8458.7105463498938</v>
      </c>
      <c r="H61" s="19">
        <v>16149.763084669365</v>
      </c>
      <c r="I61" s="19">
        <v>44705.789114320578</v>
      </c>
      <c r="J61" s="19">
        <v>7268.8684766258639</v>
      </c>
      <c r="K61" s="19">
        <v>11671.676310174589</v>
      </c>
      <c r="L61" s="19">
        <v>23041.917622849611</v>
      </c>
      <c r="M61" s="19">
        <v>17634.238862304384</v>
      </c>
      <c r="N61" s="19">
        <v>39212.352309940929</v>
      </c>
      <c r="O61" s="78">
        <v>6574.9092684676034</v>
      </c>
      <c r="P61" s="65">
        <v>176674.4175595647</v>
      </c>
      <c r="Q61" s="65">
        <v>1030.7436239881279</v>
      </c>
      <c r="R61" s="79">
        <v>39775.611733842998</v>
      </c>
      <c r="S61" s="79">
        <v>42420.684620819819</v>
      </c>
      <c r="T61" s="79">
        <v>57433.092116010877</v>
      </c>
      <c r="U61" s="80">
        <v>52305.365668516912</v>
      </c>
      <c r="V61" s="16">
        <f t="shared" si="0"/>
        <v>-10.873148096165096</v>
      </c>
      <c r="W61" s="115">
        <f t="shared" si="40"/>
        <v>-0.21389469621163093</v>
      </c>
      <c r="X61" s="115">
        <f t="shared" si="41"/>
        <v>104.7377725462336</v>
      </c>
      <c r="Y61" s="115">
        <f t="shared" si="41"/>
        <v>109.88321911727243</v>
      </c>
      <c r="Z61" s="115">
        <f t="shared" si="41"/>
        <v>105.34726283640454</v>
      </c>
      <c r="AA61" s="115">
        <f t="shared" si="41"/>
        <v>96.171039152071486</v>
      </c>
      <c r="AB61" s="115">
        <f t="shared" si="41"/>
        <v>101.21223697993629</v>
      </c>
      <c r="AC61" s="115">
        <f t="shared" si="41"/>
        <v>101.40143344000224</v>
      </c>
      <c r="AD61" s="115">
        <f t="shared" si="41"/>
        <v>106.56435566541793</v>
      </c>
      <c r="AE61" s="115">
        <f t="shared" si="41"/>
        <v>103.48172382055958</v>
      </c>
      <c r="AF61" s="115">
        <f t="shared" si="41"/>
        <v>101.91984126948854</v>
      </c>
      <c r="AG61" s="115">
        <f t="shared" si="41"/>
        <v>109.38884205003842</v>
      </c>
      <c r="AH61" s="115">
        <f t="shared" si="42"/>
        <v>116.63007127463514</v>
      </c>
      <c r="AI61" s="115">
        <f t="shared" si="42"/>
        <v>102.49004095372472</v>
      </c>
      <c r="AJ61" s="115">
        <f t="shared" si="42"/>
        <v>104.83172429462195</v>
      </c>
      <c r="AK61" s="115">
        <f t="shared" si="42"/>
        <v>118.70413895128482</v>
      </c>
      <c r="AL61" s="115">
        <f t="shared" si="42"/>
        <v>133.53390416072784</v>
      </c>
      <c r="AM61" s="115">
        <f t="shared" si="42"/>
        <v>109.69484831936849</v>
      </c>
      <c r="AN61" s="115">
        <f t="shared" si="42"/>
        <v>108.78455902196613</v>
      </c>
      <c r="AO61" s="115">
        <f t="shared" si="42"/>
        <v>83.115463829455379</v>
      </c>
      <c r="AP61" s="51"/>
      <c r="AR61" s="45">
        <v>22218.951000000001</v>
      </c>
      <c r="AS61" s="77">
        <v>14310.907999999999</v>
      </c>
      <c r="AT61" s="19">
        <v>14131.272999999999</v>
      </c>
      <c r="AU61" s="19">
        <v>25906.215</v>
      </c>
      <c r="AV61" s="19">
        <v>7430.6986999999999</v>
      </c>
      <c r="AW61" s="19">
        <v>13466.089</v>
      </c>
      <c r="AX61" s="19">
        <v>37932.542999999998</v>
      </c>
      <c r="AY61" s="19">
        <v>6665.0259999999998</v>
      </c>
      <c r="AZ61" s="19">
        <v>10287.895500000001</v>
      </c>
      <c r="BA61" s="19">
        <v>21755.678</v>
      </c>
      <c r="BB61" s="19">
        <v>15568.797</v>
      </c>
      <c r="BC61" s="19">
        <v>39278.245999999999</v>
      </c>
      <c r="BD61" s="78">
        <v>5334.1323000000002</v>
      </c>
      <c r="BE61" s="65">
        <v>145673.76999999999</v>
      </c>
      <c r="BF61" s="65">
        <v>894.89386000000002</v>
      </c>
      <c r="BG61" s="79">
        <v>35096.06</v>
      </c>
      <c r="BH61" s="79">
        <v>38877.656000000003</v>
      </c>
      <c r="BI61" s="79">
        <v>52744.62</v>
      </c>
      <c r="BJ61" s="80">
        <v>54575.891416977509</v>
      </c>
    </row>
    <row r="62" spans="1:62" x14ac:dyDescent="0.25">
      <c r="A62" s="76">
        <f t="shared" si="20"/>
        <v>2019</v>
      </c>
      <c r="B62" s="21">
        <f t="shared" si="21"/>
        <v>3</v>
      </c>
      <c r="C62" s="45">
        <v>27883.178754895751</v>
      </c>
      <c r="D62" s="77">
        <v>18506.458823920184</v>
      </c>
      <c r="E62" s="19">
        <v>14498.307039314695</v>
      </c>
      <c r="F62" s="19">
        <v>30195.091210823062</v>
      </c>
      <c r="G62" s="19">
        <v>8913.7167284548377</v>
      </c>
      <c r="H62" s="19">
        <v>16279.757686519795</v>
      </c>
      <c r="I62" s="19">
        <v>47786.039751082906</v>
      </c>
      <c r="J62" s="19">
        <v>7229.0085525713903</v>
      </c>
      <c r="K62" s="19">
        <v>12018.960029128095</v>
      </c>
      <c r="L62" s="19">
        <v>23263.014251978129</v>
      </c>
      <c r="M62" s="19">
        <v>18072.681869054184</v>
      </c>
      <c r="N62" s="19">
        <v>39636.04705799948</v>
      </c>
      <c r="O62" s="78">
        <v>6808.6757135243388</v>
      </c>
      <c r="P62" s="65">
        <v>181333.41546149182</v>
      </c>
      <c r="Q62" s="65">
        <v>1006.6716434858395</v>
      </c>
      <c r="R62" s="79">
        <v>40577.201537997098</v>
      </c>
      <c r="S62" s="79">
        <v>41905.32326529031</v>
      </c>
      <c r="T62" s="79">
        <v>59796.942411812284</v>
      </c>
      <c r="U62" s="80">
        <v>66078.189526755654</v>
      </c>
      <c r="V62" s="16">
        <f t="shared" si="0"/>
        <v>-12.921553941530874</v>
      </c>
      <c r="W62" s="115">
        <f t="shared" si="40"/>
        <v>0.31889672078216424</v>
      </c>
      <c r="X62" s="115">
        <f t="shared" si="41"/>
        <v>114.48005342157823</v>
      </c>
      <c r="Y62" s="115">
        <f t="shared" si="41"/>
        <v>98.829049746799242</v>
      </c>
      <c r="Z62" s="115">
        <f t="shared" si="41"/>
        <v>107.57990944242952</v>
      </c>
      <c r="AA62" s="115">
        <f t="shared" si="41"/>
        <v>105.37914354217131</v>
      </c>
      <c r="AB62" s="115">
        <f t="shared" si="41"/>
        <v>100.80493194339076</v>
      </c>
      <c r="AC62" s="115">
        <f t="shared" si="41"/>
        <v>106.89004868896417</v>
      </c>
      <c r="AD62" s="115">
        <f t="shared" si="41"/>
        <v>99.451635090349356</v>
      </c>
      <c r="AE62" s="115">
        <f t="shared" si="41"/>
        <v>102.97543994302487</v>
      </c>
      <c r="AF62" s="115">
        <f t="shared" si="41"/>
        <v>100.95954092340504</v>
      </c>
      <c r="AG62" s="115">
        <f t="shared" si="41"/>
        <v>102.48631659224618</v>
      </c>
      <c r="AH62" s="115">
        <f t="shared" si="42"/>
        <v>101.08051346858662</v>
      </c>
      <c r="AI62" s="115">
        <f t="shared" si="42"/>
        <v>103.5554322578693</v>
      </c>
      <c r="AJ62" s="115">
        <f t="shared" si="42"/>
        <v>102.63705292836546</v>
      </c>
      <c r="AK62" s="115">
        <f t="shared" si="42"/>
        <v>97.664600591061657</v>
      </c>
      <c r="AL62" s="115">
        <f t="shared" si="42"/>
        <v>102.01527963797994</v>
      </c>
      <c r="AM62" s="115">
        <f t="shared" si="42"/>
        <v>98.785117778894659</v>
      </c>
      <c r="AN62" s="115">
        <f t="shared" si="42"/>
        <v>104.11583323953131</v>
      </c>
      <c r="AO62" s="115">
        <f t="shared" si="42"/>
        <v>126.33156977722599</v>
      </c>
      <c r="AP62" s="51"/>
      <c r="AR62" s="45">
        <v>22893.241999999998</v>
      </c>
      <c r="AS62" s="77">
        <v>15071.635</v>
      </c>
      <c r="AT62" s="19">
        <v>14559.35</v>
      </c>
      <c r="AU62" s="19">
        <v>27107.200000000001</v>
      </c>
      <c r="AV62" s="19">
        <v>7759.5263999999997</v>
      </c>
      <c r="AW62" s="19">
        <v>13583.214</v>
      </c>
      <c r="AX62" s="19">
        <v>39556.449999999997</v>
      </c>
      <c r="AY62" s="19">
        <v>6683.0780000000004</v>
      </c>
      <c r="AZ62" s="19">
        <v>10571.967000000001</v>
      </c>
      <c r="BA62" s="19">
        <v>22022.33</v>
      </c>
      <c r="BB62" s="19">
        <v>15907.397999999999</v>
      </c>
      <c r="BC62" s="19">
        <v>39823.01</v>
      </c>
      <c r="BD62" s="78">
        <v>5525.357</v>
      </c>
      <c r="BE62" s="65">
        <v>149516.14000000001</v>
      </c>
      <c r="BF62" s="65">
        <v>878.89557000000002</v>
      </c>
      <c r="BG62" s="79">
        <v>35814.949999999997</v>
      </c>
      <c r="BH62" s="79">
        <v>38403.483999999997</v>
      </c>
      <c r="BI62" s="79">
        <v>54914.277000000002</v>
      </c>
      <c r="BJ62" s="80">
        <v>57886.210965046805</v>
      </c>
    </row>
    <row r="63" spans="1:62" ht="15.75" thickBot="1" x14ac:dyDescent="0.3">
      <c r="A63" s="81">
        <f t="shared" si="20"/>
        <v>2019</v>
      </c>
      <c r="B63" s="82">
        <f t="shared" si="21"/>
        <v>4</v>
      </c>
      <c r="C63" s="45">
        <v>24357.817582116259</v>
      </c>
      <c r="D63" s="83">
        <v>17851.46406695585</v>
      </c>
      <c r="E63" s="84">
        <v>15797.990669791778</v>
      </c>
      <c r="F63" s="84">
        <v>30927.389912773484</v>
      </c>
      <c r="G63" s="84">
        <v>9956.0864531018233</v>
      </c>
      <c r="H63" s="84">
        <v>16891.144731558787</v>
      </c>
      <c r="I63" s="84">
        <v>51686.244960680975</v>
      </c>
      <c r="J63" s="84">
        <v>8062.0162027497481</v>
      </c>
      <c r="K63" s="84">
        <v>12014.39006105614</v>
      </c>
      <c r="L63" s="84">
        <v>23475.185954394619</v>
      </c>
      <c r="M63" s="84">
        <v>20629.386763058574</v>
      </c>
      <c r="N63" s="84">
        <v>47290.466835780389</v>
      </c>
      <c r="O63" s="85">
        <v>7248.2460832661873</v>
      </c>
      <c r="P63" s="65">
        <v>197252.72408954278</v>
      </c>
      <c r="Q63" s="86">
        <v>1236.2547542334264</v>
      </c>
      <c r="R63" s="87">
        <v>57067.285803008112</v>
      </c>
      <c r="S63" s="87">
        <v>45214.454415679014</v>
      </c>
      <c r="T63" s="87">
        <v>59908.704239915183</v>
      </c>
      <c r="U63" s="88">
        <v>45334.477138059105</v>
      </c>
      <c r="V63" s="16">
        <f t="shared" si="0"/>
        <v>-8.6616833226871677</v>
      </c>
      <c r="W63" s="69">
        <f t="shared" si="40"/>
        <v>-0.12643325941309713</v>
      </c>
      <c r="X63" s="45">
        <f t="shared" ref="X63:AO63" si="43">D63/D62*100</f>
        <v>96.460723452302318</v>
      </c>
      <c r="Y63" s="89">
        <f t="shared" si="43"/>
        <v>108.96438202717576</v>
      </c>
      <c r="Z63" s="90">
        <f t="shared" si="43"/>
        <v>102.42522434139207</v>
      </c>
      <c r="AA63" s="90">
        <f t="shared" si="43"/>
        <v>111.69399652694231</v>
      </c>
      <c r="AB63" s="90">
        <f t="shared" si="43"/>
        <v>103.75550457698299</v>
      </c>
      <c r="AC63" s="90">
        <f t="shared" si="43"/>
        <v>108.1618088251594</v>
      </c>
      <c r="AD63" s="90">
        <f t="shared" si="43"/>
        <v>111.52312442460803</v>
      </c>
      <c r="AE63" s="90">
        <f t="shared" si="43"/>
        <v>99.961977009151539</v>
      </c>
      <c r="AF63" s="90">
        <f t="shared" si="43"/>
        <v>100.91205593616677</v>
      </c>
      <c r="AG63" s="90">
        <f t="shared" si="43"/>
        <v>114.14679300243884</v>
      </c>
      <c r="AH63" s="90">
        <f t="shared" si="43"/>
        <v>119.31176377548493</v>
      </c>
      <c r="AI63" s="90">
        <f t="shared" si="43"/>
        <v>106.45603327631999</v>
      </c>
      <c r="AJ63" s="91">
        <f t="shared" si="43"/>
        <v>108.7790265172784</v>
      </c>
      <c r="AK63" s="47">
        <f t="shared" si="43"/>
        <v>122.80615652911419</v>
      </c>
      <c r="AL63" s="92">
        <f t="shared" si="43"/>
        <v>140.63879134091948</v>
      </c>
      <c r="AM63" s="93">
        <f t="shared" si="43"/>
        <v>107.8966844604433</v>
      </c>
      <c r="AN63" s="93">
        <f t="shared" si="43"/>
        <v>100.18690224549142</v>
      </c>
      <c r="AO63" s="93">
        <f t="shared" si="43"/>
        <v>68.607323328225817</v>
      </c>
      <c r="AP63" s="94"/>
      <c r="AR63" s="45">
        <v>23966.741999999998</v>
      </c>
      <c r="AS63" s="83">
        <v>14875.171</v>
      </c>
      <c r="AT63" s="84">
        <v>15325.386</v>
      </c>
      <c r="AU63" s="84">
        <v>27528.168000000001</v>
      </c>
      <c r="AV63" s="84">
        <v>7843.6274000000003</v>
      </c>
      <c r="AW63" s="84">
        <v>13842.547</v>
      </c>
      <c r="AX63" s="84">
        <v>41922.33</v>
      </c>
      <c r="AY63" s="84">
        <v>6895.2190000000001</v>
      </c>
      <c r="AZ63" s="84">
        <v>10564.902</v>
      </c>
      <c r="BA63" s="84">
        <v>22304.58</v>
      </c>
      <c r="BB63" s="84">
        <v>17620.490000000002</v>
      </c>
      <c r="BC63" s="84">
        <v>45042.593999999997</v>
      </c>
      <c r="BD63" s="85">
        <v>5822.2964000000002</v>
      </c>
      <c r="BE63" s="65">
        <v>162645.29999999999</v>
      </c>
      <c r="BF63" s="86">
        <v>1095.4348</v>
      </c>
      <c r="BG63" s="87">
        <v>50441.81</v>
      </c>
      <c r="BH63" s="87">
        <v>41437.112999999998</v>
      </c>
      <c r="BI63" s="87">
        <v>55015.847999999998</v>
      </c>
      <c r="BJ63" s="88">
        <v>60029.12196700371</v>
      </c>
    </row>
    <row r="64" spans="1:62" x14ac:dyDescent="0.25">
      <c r="P64" s="47"/>
      <c r="U64">
        <v>58963.452599837387</v>
      </c>
      <c r="V64" s="17" cm="1">
        <f t="array" ref="V64">SUM(ABS(V4:V63))</f>
        <v>1463388.1704611727</v>
      </c>
    </row>
    <row r="65" spans="1:21" x14ac:dyDescent="0.25">
      <c r="B65" t="s">
        <v>35</v>
      </c>
      <c r="C65" s="17">
        <f t="shared" ref="C65:U65" si="44">SUM(C4:C63)</f>
        <v>937473.44091597642</v>
      </c>
      <c r="D65" s="17">
        <f t="shared" si="44"/>
        <v>680701.99999999988</v>
      </c>
      <c r="E65" s="17">
        <f t="shared" si="44"/>
        <v>614006.00000000047</v>
      </c>
      <c r="F65" s="17">
        <f t="shared" si="44"/>
        <v>1415293.0000000002</v>
      </c>
      <c r="G65" s="17">
        <f t="shared" si="44"/>
        <v>353545.99999999983</v>
      </c>
      <c r="H65" s="17">
        <f t="shared" si="44"/>
        <v>711461.99999999907</v>
      </c>
      <c r="I65" s="17">
        <f t="shared" si="44"/>
        <v>1829453.0000000007</v>
      </c>
      <c r="J65" s="17">
        <f t="shared" si="44"/>
        <v>307104.00000000012</v>
      </c>
      <c r="K65" s="17">
        <f t="shared" si="44"/>
        <v>421584</v>
      </c>
      <c r="L65" s="17">
        <f t="shared" si="44"/>
        <v>975194</v>
      </c>
      <c r="M65" s="17">
        <f t="shared" si="44"/>
        <v>760335.00000000012</v>
      </c>
      <c r="N65" s="17">
        <f t="shared" si="44"/>
        <v>1495935</v>
      </c>
      <c r="O65" s="17">
        <f t="shared" si="44"/>
        <v>261286.00000000003</v>
      </c>
      <c r="P65" s="17">
        <f t="shared" si="44"/>
        <v>6733548.0000000084</v>
      </c>
      <c r="Q65" s="17">
        <f t="shared" si="44"/>
        <v>35148.772467489507</v>
      </c>
      <c r="R65" s="17">
        <f t="shared" si="44"/>
        <v>1033807.5033753256</v>
      </c>
      <c r="S65" s="17">
        <f t="shared" si="44"/>
        <v>1671513.0000000016</v>
      </c>
      <c r="T65" s="17">
        <f t="shared" si="44"/>
        <v>2080236.0000000014</v>
      </c>
      <c r="U65" s="17">
        <f t="shared" si="44"/>
        <v>2215431.0000000079</v>
      </c>
    </row>
    <row r="66" spans="1:21" x14ac:dyDescent="0.25">
      <c r="B66" t="s">
        <v>36</v>
      </c>
      <c r="C66" s="17">
        <f>SUM('[1]Bases Anuales Publicadas'!B3:B17)</f>
        <v>914118</v>
      </c>
      <c r="D66" s="17">
        <f>SUM('[1]Bases Anuales Publicadas'!C3:C17)</f>
        <v>630856</v>
      </c>
      <c r="E66" s="17">
        <f>SUM('[1]Bases Anuales Publicadas'!D3:D17)</f>
        <v>732646</v>
      </c>
      <c r="F66" s="17">
        <f>SUM('[1]Bases Anuales Publicadas'!E3:E17)</f>
        <v>1297736.0000000002</v>
      </c>
      <c r="G66" s="17">
        <f>SUM('[1]Bases Anuales Publicadas'!F3:F17)</f>
        <v>325380</v>
      </c>
      <c r="H66" s="17">
        <f>SUM('[1]Bases Anuales Publicadas'!G3:G17)</f>
        <v>632647.12204975658</v>
      </c>
      <c r="I66" s="17">
        <f>SUM('[1]Bases Anuales Publicadas'!H3:H17)</f>
        <v>1663872</v>
      </c>
      <c r="J66" s="17">
        <f>SUM('[1]Bases Anuales Publicadas'!I3:I17)</f>
        <v>314854.99999999965</v>
      </c>
      <c r="K66" s="17">
        <f>SUM('[1]Bases Anuales Publicadas'!J3:J17)</f>
        <v>409188.99999999994</v>
      </c>
      <c r="L66" s="17">
        <f>SUM('[1]Bases Anuales Publicadas'!K3:K17)</f>
        <v>886651</v>
      </c>
      <c r="M66" s="17">
        <f>SUM('[1]Bases Anuales Publicadas'!L3:L17)</f>
        <v>653595.00000000035</v>
      </c>
      <c r="N66" s="17">
        <f>SUM('[1]Bases Anuales Publicadas'!M3:M17)</f>
        <v>1368148</v>
      </c>
      <c r="O66" s="17">
        <f>SUM('[1]Bases Anuales Publicadas'!N3:N17)</f>
        <v>239886.99999999913</v>
      </c>
      <c r="P66" s="17">
        <f>SUM('[1]Bases Anuales Publicadas'!O3:O17)</f>
        <v>6733548</v>
      </c>
      <c r="Q66" s="17">
        <f>SUM('[1]Bases Anuales Publicadas'!P3:P17)</f>
        <v>34865</v>
      </c>
      <c r="R66" s="17">
        <f>SUM('[1]Bases Anuales Publicadas'!Q3:Q17)</f>
        <v>1448797</v>
      </c>
      <c r="S66" s="17">
        <f>SUM('[1]Bases Anuales Publicadas'!R3:R17)</f>
        <v>1671513</v>
      </c>
      <c r="T66" s="17">
        <f>SUM('[1]Bases Anuales Publicadas'!S3:S17)</f>
        <v>2080236</v>
      </c>
      <c r="U66" s="17">
        <f>SUM('[1]Bases Anuales Publicadas'!T3:T17)</f>
        <v>2261099</v>
      </c>
    </row>
    <row r="67" spans="1:21" x14ac:dyDescent="0.25">
      <c r="B67" t="s">
        <v>37</v>
      </c>
      <c r="C67" s="108">
        <f>+C66/C65</f>
        <v>0.9750868239070789</v>
      </c>
      <c r="D67" s="108">
        <f>+D66/D65</f>
        <v>0.92677265528821728</v>
      </c>
      <c r="E67" s="108">
        <f t="shared" ref="E67:U67" si="45">+E66/E65</f>
        <v>1.1932228675289809</v>
      </c>
      <c r="F67" s="108">
        <f t="shared" si="45"/>
        <v>0.916938047457311</v>
      </c>
      <c r="G67" s="108">
        <f t="shared" si="45"/>
        <v>0.92033285626198613</v>
      </c>
      <c r="H67" s="108">
        <f t="shared" si="45"/>
        <v>0.88922124027672234</v>
      </c>
      <c r="I67" s="108">
        <f t="shared" si="45"/>
        <v>0.90949152560902047</v>
      </c>
      <c r="J67" s="108">
        <f t="shared" si="45"/>
        <v>1.0252390069813468</v>
      </c>
      <c r="K67" s="108">
        <f t="shared" si="45"/>
        <v>0.97059897908839032</v>
      </c>
      <c r="L67" s="108">
        <f t="shared" si="45"/>
        <v>0.90920473259679613</v>
      </c>
      <c r="M67" s="108">
        <f t="shared" si="45"/>
        <v>0.85961451202430539</v>
      </c>
      <c r="N67" s="108">
        <f t="shared" si="45"/>
        <v>0.91457717079953338</v>
      </c>
      <c r="O67" s="108">
        <f t="shared" si="45"/>
        <v>0.91810123772417618</v>
      </c>
      <c r="P67" s="108">
        <f t="shared" si="45"/>
        <v>0.99999999999999878</v>
      </c>
      <c r="Q67" s="108">
        <f>+Q66/Q65</f>
        <v>0.99192653263348018</v>
      </c>
      <c r="R67" s="108">
        <f t="shared" si="45"/>
        <v>1.4014185380448063</v>
      </c>
      <c r="S67" s="108">
        <f t="shared" si="45"/>
        <v>0.999999999999999</v>
      </c>
      <c r="T67" s="108">
        <f t="shared" si="45"/>
        <v>0.99999999999999933</v>
      </c>
      <c r="U67" s="108">
        <f t="shared" si="45"/>
        <v>1.0206135961806042</v>
      </c>
    </row>
    <row r="69" spans="1:21" ht="15.75" thickBot="1" x14ac:dyDescent="0.3"/>
    <row r="70" spans="1:21" ht="183" x14ac:dyDescent="0.25">
      <c r="A70" s="32"/>
      <c r="D70" s="33" t="s">
        <v>0</v>
      </c>
      <c r="E70" s="2" t="s">
        <v>1</v>
      </c>
      <c r="F70" s="2" t="s">
        <v>2</v>
      </c>
      <c r="G70" s="2" t="s">
        <v>3</v>
      </c>
      <c r="H70" s="2" t="s">
        <v>4</v>
      </c>
      <c r="I70" s="2" t="s">
        <v>5</v>
      </c>
      <c r="J70" s="2" t="s">
        <v>6</v>
      </c>
      <c r="K70" s="2" t="s">
        <v>7</v>
      </c>
      <c r="L70" s="2" t="s">
        <v>8</v>
      </c>
      <c r="M70" s="2" t="s">
        <v>9</v>
      </c>
      <c r="N70" s="2" t="s">
        <v>10</v>
      </c>
      <c r="O70" s="3" t="s">
        <v>11</v>
      </c>
      <c r="P70" s="34" t="s">
        <v>22</v>
      </c>
      <c r="Q70" s="35" t="s">
        <v>23</v>
      </c>
      <c r="R70" s="35" t="s">
        <v>24</v>
      </c>
      <c r="S70" s="35" t="s">
        <v>25</v>
      </c>
      <c r="T70" s="35" t="s">
        <v>26</v>
      </c>
      <c r="U70" s="36" t="s">
        <v>27</v>
      </c>
    </row>
    <row r="71" spans="1:21" ht="19.5" x14ac:dyDescent="0.25">
      <c r="A71" s="37" t="s">
        <v>28</v>
      </c>
      <c r="B71" s="38" t="s">
        <v>29</v>
      </c>
      <c r="C71" s="39" t="s">
        <v>20</v>
      </c>
      <c r="D71" s="40">
        <v>1</v>
      </c>
      <c r="E71" s="6">
        <v>2</v>
      </c>
      <c r="F71" s="6">
        <v>3</v>
      </c>
      <c r="G71" s="6">
        <v>4</v>
      </c>
      <c r="H71" s="6">
        <v>5</v>
      </c>
      <c r="I71" s="6">
        <v>6</v>
      </c>
      <c r="J71" s="6">
        <v>7</v>
      </c>
      <c r="K71" s="6">
        <v>8</v>
      </c>
      <c r="L71" s="6">
        <v>9</v>
      </c>
      <c r="M71" s="6">
        <v>10</v>
      </c>
      <c r="N71" s="6">
        <v>11</v>
      </c>
      <c r="O71" s="7">
        <v>12</v>
      </c>
      <c r="P71" s="41" t="s">
        <v>30</v>
      </c>
      <c r="Q71" s="42" t="s">
        <v>13</v>
      </c>
      <c r="R71" s="42" t="s">
        <v>31</v>
      </c>
      <c r="S71" s="42" t="s">
        <v>32</v>
      </c>
      <c r="T71" s="42" t="s">
        <v>33</v>
      </c>
      <c r="U71" s="43" t="s">
        <v>34</v>
      </c>
    </row>
    <row r="72" spans="1:21" x14ac:dyDescent="0.25">
      <c r="A72" s="44">
        <v>2005</v>
      </c>
      <c r="B72" s="9">
        <v>1</v>
      </c>
      <c r="C72" s="109">
        <f t="shared" ref="C72:U72" si="46">+C4*C$67</f>
        <v>8708.4176142511715</v>
      </c>
      <c r="D72" s="46">
        <f t="shared" si="46"/>
        <v>8196.084661113171</v>
      </c>
      <c r="E72" s="11">
        <f t="shared" si="46"/>
        <v>7867.5344103453363</v>
      </c>
      <c r="F72" s="11">
        <f t="shared" si="46"/>
        <v>16109.143692472539</v>
      </c>
      <c r="G72" s="11">
        <f t="shared" si="46"/>
        <v>4125.2579534176175</v>
      </c>
      <c r="H72" s="11">
        <f t="shared" si="46"/>
        <v>6849.432216472559</v>
      </c>
      <c r="I72" s="11">
        <f t="shared" si="46"/>
        <v>17953.38139989907</v>
      </c>
      <c r="J72" s="11">
        <f t="shared" si="46"/>
        <v>2916.4248485832409</v>
      </c>
      <c r="K72" s="11">
        <f t="shared" si="46"/>
        <v>3710.6669459172117</v>
      </c>
      <c r="L72" s="11">
        <f t="shared" si="46"/>
        <v>11284.020253706916</v>
      </c>
      <c r="M72" s="11">
        <f t="shared" si="46"/>
        <v>7023.3897263857643</v>
      </c>
      <c r="N72" s="11">
        <f t="shared" si="46"/>
        <v>14692.135459052919</v>
      </c>
      <c r="O72" s="13">
        <f t="shared" si="46"/>
        <v>2954.5736326944939</v>
      </c>
      <c r="P72" s="110">
        <f t="shared" si="46"/>
        <v>52849.842776908852</v>
      </c>
      <c r="Q72" s="47">
        <f t="shared" si="46"/>
        <v>225.013560252036</v>
      </c>
      <c r="R72" s="47">
        <f t="shared" si="46"/>
        <v>8858.9419024108702</v>
      </c>
      <c r="S72" s="47">
        <f t="shared" si="46"/>
        <v>12767.480728857412</v>
      </c>
      <c r="T72" s="47">
        <f t="shared" si="46"/>
        <v>15075.8660848907</v>
      </c>
      <c r="U72" s="48">
        <f t="shared" si="46"/>
        <v>16853.47289624278</v>
      </c>
    </row>
    <row r="73" spans="1:21" x14ac:dyDescent="0.25">
      <c r="A73" s="44">
        <v>2005</v>
      </c>
      <c r="B73" s="9">
        <v>2</v>
      </c>
      <c r="C73" s="109">
        <f t="shared" ref="C73:U73" si="47">+C5*C$67</f>
        <v>9656.2195690817261</v>
      </c>
      <c r="D73" s="46">
        <f t="shared" si="47"/>
        <v>8545.0778762325717</v>
      </c>
      <c r="E73" s="11">
        <f t="shared" si="47"/>
        <v>8197.2586673741625</v>
      </c>
      <c r="F73" s="11">
        <f t="shared" si="47"/>
        <v>17627.710028537804</v>
      </c>
      <c r="G73" s="11">
        <f t="shared" si="47"/>
        <v>4275.0589757528787</v>
      </c>
      <c r="H73" s="11">
        <f t="shared" si="47"/>
        <v>5533.0257133574833</v>
      </c>
      <c r="I73" s="11">
        <f t="shared" si="47"/>
        <v>18882.891988136664</v>
      </c>
      <c r="J73" s="11">
        <f t="shared" si="47"/>
        <v>3149.1653897691058</v>
      </c>
      <c r="K73" s="11">
        <f t="shared" si="47"/>
        <v>3696.0464166770034</v>
      </c>
      <c r="L73" s="11">
        <f t="shared" si="47"/>
        <v>11371.140029203591</v>
      </c>
      <c r="M73" s="11">
        <f t="shared" si="47"/>
        <v>7425.4805976146199</v>
      </c>
      <c r="N73" s="11">
        <f t="shared" si="47"/>
        <v>15642.094165142951</v>
      </c>
      <c r="O73" s="13">
        <f t="shared" si="47"/>
        <v>2849.8077228759989</v>
      </c>
      <c r="P73" s="110">
        <f t="shared" si="47"/>
        <v>55250.834857810099</v>
      </c>
      <c r="Q73" s="47">
        <f t="shared" si="47"/>
        <v>266.015803867361</v>
      </c>
      <c r="R73" s="47">
        <f t="shared" si="47"/>
        <v>10455.36491713286</v>
      </c>
      <c r="S73" s="47">
        <f t="shared" si="47"/>
        <v>14659.191024424819</v>
      </c>
      <c r="T73" s="47">
        <f t="shared" si="47"/>
        <v>17002.357509498852</v>
      </c>
      <c r="U73" s="48">
        <f t="shared" si="47"/>
        <v>15689.471153319966</v>
      </c>
    </row>
    <row r="74" spans="1:21" x14ac:dyDescent="0.25">
      <c r="A74" s="44">
        <v>2005</v>
      </c>
      <c r="B74" s="9">
        <v>3</v>
      </c>
      <c r="C74" s="109">
        <f t="shared" ref="C74:U74" si="48">+C6*C$67</f>
        <v>9687.7334651306446</v>
      </c>
      <c r="D74" s="46">
        <f t="shared" si="48"/>
        <v>9323.4894039174924</v>
      </c>
      <c r="E74" s="11">
        <f t="shared" si="48"/>
        <v>8160.1997811774891</v>
      </c>
      <c r="F74" s="11">
        <f t="shared" si="48"/>
        <v>18338.280824286725</v>
      </c>
      <c r="G74" s="11">
        <f t="shared" si="48"/>
        <v>4371.2703575721862</v>
      </c>
      <c r="H74" s="11">
        <f t="shared" si="48"/>
        <v>6254.1807365375807</v>
      </c>
      <c r="I74" s="11">
        <f t="shared" si="48"/>
        <v>19461.280767418422</v>
      </c>
      <c r="J74" s="11">
        <f t="shared" si="48"/>
        <v>3031.5874491585209</v>
      </c>
      <c r="K74" s="11">
        <f t="shared" si="48"/>
        <v>3810.2173207043988</v>
      </c>
      <c r="L74" s="11">
        <f t="shared" si="48"/>
        <v>11437.754363886566</v>
      </c>
      <c r="M74" s="11">
        <f t="shared" si="48"/>
        <v>7599.0179120932098</v>
      </c>
      <c r="N74" s="11">
        <f t="shared" si="48"/>
        <v>15770.079008582756</v>
      </c>
      <c r="O74" s="13">
        <f t="shared" si="48"/>
        <v>2898.9480899098999</v>
      </c>
      <c r="P74" s="110">
        <f t="shared" si="48"/>
        <v>56892.270407039257</v>
      </c>
      <c r="Q74" s="47">
        <f t="shared" si="48"/>
        <v>263.50911648476466</v>
      </c>
      <c r="R74" s="47">
        <f t="shared" si="48"/>
        <v>10445.156086596584</v>
      </c>
      <c r="S74" s="47">
        <f t="shared" si="48"/>
        <v>15157.709024894979</v>
      </c>
      <c r="T74" s="47">
        <f t="shared" si="48"/>
        <v>17929.996611394552</v>
      </c>
      <c r="U74" s="48">
        <f t="shared" si="48"/>
        <v>17519.095402860399</v>
      </c>
    </row>
    <row r="75" spans="1:21" x14ac:dyDescent="0.25">
      <c r="A75" s="44">
        <v>2005</v>
      </c>
      <c r="B75" s="9">
        <v>4</v>
      </c>
      <c r="C75" s="109">
        <f t="shared" ref="C75:U75" si="49">+C7*C$67</f>
        <v>11088.551570892927</v>
      </c>
      <c r="D75" s="46">
        <f t="shared" si="49"/>
        <v>9068.3726480577934</v>
      </c>
      <c r="E75" s="11">
        <f t="shared" si="49"/>
        <v>8505.1103974229572</v>
      </c>
      <c r="F75" s="11">
        <f t="shared" si="49"/>
        <v>18760.163496875113</v>
      </c>
      <c r="G75" s="11">
        <f t="shared" si="49"/>
        <v>4424.8321325125289</v>
      </c>
      <c r="H75" s="11">
        <f t="shared" si="49"/>
        <v>7869.268063800916</v>
      </c>
      <c r="I75" s="11">
        <f t="shared" si="49"/>
        <v>21397.578402747633</v>
      </c>
      <c r="J75" s="11">
        <f t="shared" si="49"/>
        <v>3954.1148713616781</v>
      </c>
      <c r="K75" s="11">
        <f t="shared" si="49"/>
        <v>3753.58797016072</v>
      </c>
      <c r="L75" s="11">
        <f t="shared" si="49"/>
        <v>11579.166685737782</v>
      </c>
      <c r="M75" s="11">
        <f t="shared" si="49"/>
        <v>8947.2322239667847</v>
      </c>
      <c r="N75" s="11">
        <f t="shared" si="49"/>
        <v>18997.123539073764</v>
      </c>
      <c r="O75" s="13">
        <f t="shared" si="49"/>
        <v>3026.3319676836832</v>
      </c>
      <c r="P75" s="110">
        <f t="shared" si="49"/>
        <v>63532.051958241711</v>
      </c>
      <c r="Q75" s="47">
        <f t="shared" si="49"/>
        <v>340.06539542466959</v>
      </c>
      <c r="R75" s="47">
        <f t="shared" si="49"/>
        <v>13506.413846795471</v>
      </c>
      <c r="S75" s="47">
        <f t="shared" si="49"/>
        <v>14770.619221822841</v>
      </c>
      <c r="T75" s="47">
        <f t="shared" si="49"/>
        <v>19109.779794215876</v>
      </c>
      <c r="U75" s="48">
        <f t="shared" si="49"/>
        <v>22220.877269876335</v>
      </c>
    </row>
    <row r="76" spans="1:21" x14ac:dyDescent="0.25">
      <c r="A76" s="44">
        <f>A72+1</f>
        <v>2006</v>
      </c>
      <c r="B76" s="9">
        <f>B72</f>
        <v>1</v>
      </c>
      <c r="C76" s="109">
        <f t="shared" ref="C76:U76" si="50">+C8*C$67</f>
        <v>10027.801861627355</v>
      </c>
      <c r="D76" s="46">
        <f t="shared" si="50"/>
        <v>8319.4971325582192</v>
      </c>
      <c r="E76" s="11">
        <f t="shared" si="50"/>
        <v>8193.7792621468689</v>
      </c>
      <c r="F76" s="11">
        <f t="shared" si="50"/>
        <v>17124.13782862687</v>
      </c>
      <c r="G76" s="11">
        <f t="shared" si="50"/>
        <v>4337.2332991134126</v>
      </c>
      <c r="H76" s="11">
        <f t="shared" si="50"/>
        <v>7182.0248996229593</v>
      </c>
      <c r="I76" s="11">
        <f t="shared" si="50"/>
        <v>19006.743390586726</v>
      </c>
      <c r="J76" s="11">
        <f t="shared" si="50"/>
        <v>3459.5191049846449</v>
      </c>
      <c r="K76" s="11">
        <f t="shared" si="50"/>
        <v>4093.6198917430393</v>
      </c>
      <c r="L76" s="11">
        <f t="shared" si="50"/>
        <v>11678.815791057981</v>
      </c>
      <c r="M76" s="11">
        <f t="shared" si="50"/>
        <v>7522.7531305555767</v>
      </c>
      <c r="N76" s="11">
        <f t="shared" si="50"/>
        <v>15202.501573838761</v>
      </c>
      <c r="O76" s="13">
        <f t="shared" si="50"/>
        <v>3107.1900687126827</v>
      </c>
      <c r="P76" s="110">
        <f t="shared" si="50"/>
        <v>58800.188195940013</v>
      </c>
      <c r="Q76" s="47">
        <f t="shared" si="50"/>
        <v>242.20227373269623</v>
      </c>
      <c r="R76" s="47">
        <f t="shared" si="50"/>
        <v>9837.3853163907861</v>
      </c>
      <c r="S76" s="47">
        <f t="shared" si="50"/>
        <v>14701.952242731373</v>
      </c>
      <c r="T76" s="47">
        <f t="shared" si="50"/>
        <v>17414.224926838029</v>
      </c>
      <c r="U76" s="48">
        <f t="shared" si="50"/>
        <v>19279.500793933366</v>
      </c>
    </row>
    <row r="77" spans="1:21" x14ac:dyDescent="0.25">
      <c r="A77" s="44">
        <f t="shared" ref="A77:A140" si="51">A73+1</f>
        <v>2006</v>
      </c>
      <c r="B77" s="9">
        <f t="shared" ref="B77:B140" si="52">B73</f>
        <v>2</v>
      </c>
      <c r="C77" s="109">
        <f t="shared" ref="C77:U77" si="53">+C9*C$67</f>
        <v>10878.234627849462</v>
      </c>
      <c r="D77" s="46">
        <f t="shared" si="53"/>
        <v>8527.6090047287362</v>
      </c>
      <c r="E77" s="11">
        <f t="shared" si="53"/>
        <v>8111.1299033773885</v>
      </c>
      <c r="F77" s="11">
        <f t="shared" si="53"/>
        <v>18237.847679214832</v>
      </c>
      <c r="G77" s="11">
        <f t="shared" si="53"/>
        <v>4466.4295406308174</v>
      </c>
      <c r="H77" s="11">
        <f t="shared" si="53"/>
        <v>6140.2020523442352</v>
      </c>
      <c r="I77" s="11">
        <f t="shared" si="53"/>
        <v>20032.089762635096</v>
      </c>
      <c r="J77" s="11">
        <f t="shared" si="53"/>
        <v>3786.587523320989</v>
      </c>
      <c r="K77" s="11">
        <f t="shared" si="53"/>
        <v>3844.4368801153423</v>
      </c>
      <c r="L77" s="11">
        <f t="shared" si="53"/>
        <v>11808.6787242312</v>
      </c>
      <c r="M77" s="11">
        <f t="shared" si="53"/>
        <v>7922.1343239677844</v>
      </c>
      <c r="N77" s="11">
        <f t="shared" si="53"/>
        <v>16141.904490067114</v>
      </c>
      <c r="O77" s="13">
        <f t="shared" si="53"/>
        <v>3037.9834157561145</v>
      </c>
      <c r="P77" s="110">
        <f t="shared" si="53"/>
        <v>61725.670414383108</v>
      </c>
      <c r="Q77" s="47">
        <f t="shared" si="53"/>
        <v>279.23985873269038</v>
      </c>
      <c r="R77" s="47">
        <f t="shared" si="53"/>
        <v>11428.127365411436</v>
      </c>
      <c r="S77" s="47">
        <f t="shared" si="53"/>
        <v>17250.926618451282</v>
      </c>
      <c r="T77" s="47">
        <f t="shared" si="53"/>
        <v>20703.334350875724</v>
      </c>
      <c r="U77" s="48">
        <f t="shared" si="53"/>
        <v>18562.999775011991</v>
      </c>
    </row>
    <row r="78" spans="1:21" x14ac:dyDescent="0.25">
      <c r="A78" s="44">
        <f t="shared" si="51"/>
        <v>2006</v>
      </c>
      <c r="B78" s="9">
        <f t="shared" si="52"/>
        <v>3</v>
      </c>
      <c r="C78" s="109">
        <f t="shared" ref="C78:U78" si="54">+C10*C$67</f>
        <v>10669.130971509538</v>
      </c>
      <c r="D78" s="46">
        <f t="shared" si="54"/>
        <v>9667.8578392842464</v>
      </c>
      <c r="E78" s="11">
        <f t="shared" si="54"/>
        <v>8456.1925908917565</v>
      </c>
      <c r="F78" s="11">
        <f t="shared" si="54"/>
        <v>20073.693884698005</v>
      </c>
      <c r="G78" s="11">
        <f t="shared" si="54"/>
        <v>4587.3005699655487</v>
      </c>
      <c r="H78" s="11">
        <f t="shared" si="54"/>
        <v>7376.7757118848303</v>
      </c>
      <c r="I78" s="11">
        <f t="shared" si="54"/>
        <v>21276.216308838593</v>
      </c>
      <c r="J78" s="11">
        <f t="shared" si="54"/>
        <v>3580.001478680636</v>
      </c>
      <c r="K78" s="11">
        <f t="shared" si="54"/>
        <v>3929.3394773237087</v>
      </c>
      <c r="L78" s="11">
        <f t="shared" si="54"/>
        <v>11937.545512988656</v>
      </c>
      <c r="M78" s="11">
        <f t="shared" si="54"/>
        <v>8161.2200048791701</v>
      </c>
      <c r="N78" s="11">
        <f t="shared" si="54"/>
        <v>16556.123077178152</v>
      </c>
      <c r="O78" s="13">
        <f t="shared" si="54"/>
        <v>3055.4008961856957</v>
      </c>
      <c r="P78" s="110">
        <f t="shared" si="54"/>
        <v>64302.640120522847</v>
      </c>
      <c r="Q78" s="47">
        <f t="shared" si="54"/>
        <v>287.73190170230225</v>
      </c>
      <c r="R78" s="47">
        <f t="shared" si="54"/>
        <v>11885.47047732357</v>
      </c>
      <c r="S78" s="47">
        <f t="shared" si="54"/>
        <v>18156.016281320324</v>
      </c>
      <c r="T78" s="47">
        <f t="shared" si="54"/>
        <v>22848.43897223254</v>
      </c>
      <c r="U78" s="48">
        <f t="shared" si="54"/>
        <v>22815.830080633867</v>
      </c>
    </row>
    <row r="79" spans="1:21" x14ac:dyDescent="0.25">
      <c r="A79" s="44">
        <f t="shared" si="51"/>
        <v>2006</v>
      </c>
      <c r="B79" s="9">
        <f t="shared" si="52"/>
        <v>4</v>
      </c>
      <c r="C79" s="109">
        <f t="shared" ref="C79:U79" si="55">+C11*C$67</f>
        <v>12261.745003241527</v>
      </c>
      <c r="D79" s="46">
        <f t="shared" si="55"/>
        <v>9366.892918222713</v>
      </c>
      <c r="E79" s="11">
        <f t="shared" si="55"/>
        <v>8719.5386835796635</v>
      </c>
      <c r="F79" s="11">
        <f t="shared" si="55"/>
        <v>20564.730670959518</v>
      </c>
      <c r="G79" s="11">
        <f t="shared" si="55"/>
        <v>4720.2668686698453</v>
      </c>
      <c r="H79" s="11">
        <f t="shared" si="55"/>
        <v>9024.9957348779735</v>
      </c>
      <c r="I79" s="11">
        <f t="shared" si="55"/>
        <v>23290.868521074397</v>
      </c>
      <c r="J79" s="11">
        <f t="shared" si="55"/>
        <v>4172.1133261438517</v>
      </c>
      <c r="K79" s="11">
        <f t="shared" si="55"/>
        <v>4089.2509670310451</v>
      </c>
      <c r="L79" s="11">
        <f t="shared" si="55"/>
        <v>12094.545320893714</v>
      </c>
      <c r="M79" s="11">
        <f t="shared" si="55"/>
        <v>9568.1357886394617</v>
      </c>
      <c r="N79" s="11">
        <f t="shared" si="55"/>
        <v>20207.118191186419</v>
      </c>
      <c r="O79" s="13">
        <f t="shared" si="55"/>
        <v>3124.0166345548473</v>
      </c>
      <c r="P79" s="110">
        <f t="shared" si="55"/>
        <v>71242.501269154032</v>
      </c>
      <c r="Q79" s="47">
        <f t="shared" si="55"/>
        <v>385.79965093571207</v>
      </c>
      <c r="R79" s="47">
        <f t="shared" si="55"/>
        <v>15890.595177032574</v>
      </c>
      <c r="S79" s="47">
        <f t="shared" si="55"/>
        <v>17544.104857497008</v>
      </c>
      <c r="T79" s="47">
        <f t="shared" si="55"/>
        <v>22654.001750053714</v>
      </c>
      <c r="U79" s="48">
        <f t="shared" si="55"/>
        <v>27274.674956553627</v>
      </c>
    </row>
    <row r="80" spans="1:21" x14ac:dyDescent="0.25">
      <c r="A80" s="44">
        <f t="shared" si="51"/>
        <v>2007</v>
      </c>
      <c r="B80" s="9">
        <f t="shared" si="52"/>
        <v>1</v>
      </c>
      <c r="C80" s="109">
        <f t="shared" ref="C80:U80" si="56">+C12*C$67</f>
        <v>11077.551311014657</v>
      </c>
      <c r="D80" s="46">
        <f t="shared" si="56"/>
        <v>8653.2160994795086</v>
      </c>
      <c r="E80" s="11">
        <f t="shared" si="56"/>
        <v>8025.590575798693</v>
      </c>
      <c r="F80" s="11">
        <f t="shared" si="56"/>
        <v>18854.35360295686</v>
      </c>
      <c r="G80" s="11">
        <f t="shared" si="56"/>
        <v>4616.9405516288616</v>
      </c>
      <c r="H80" s="11">
        <f t="shared" si="56"/>
        <v>7683.903192077647</v>
      </c>
      <c r="I80" s="11">
        <f t="shared" si="56"/>
        <v>20738.225815468839</v>
      </c>
      <c r="J80" s="11">
        <f t="shared" si="56"/>
        <v>3888.8361053002286</v>
      </c>
      <c r="K80" s="11">
        <f t="shared" si="56"/>
        <v>4442.8778676553393</v>
      </c>
      <c r="L80" s="11">
        <f t="shared" si="56"/>
        <v>12174.850157690333</v>
      </c>
      <c r="M80" s="11">
        <f t="shared" si="56"/>
        <v>8049.6873417823726</v>
      </c>
      <c r="N80" s="11">
        <f t="shared" si="56"/>
        <v>15749.924112534851</v>
      </c>
      <c r="O80" s="13">
        <f t="shared" si="56"/>
        <v>3277.4022866347677</v>
      </c>
      <c r="P80" s="110">
        <f t="shared" si="56"/>
        <v>66280.468728146778</v>
      </c>
      <c r="Q80" s="47">
        <f t="shared" si="56"/>
        <v>260.84895844609105</v>
      </c>
      <c r="R80" s="47">
        <f t="shared" si="56"/>
        <v>10995.534901589903</v>
      </c>
      <c r="S80" s="47">
        <f t="shared" si="56"/>
        <v>16139.264590290177</v>
      </c>
      <c r="T80" s="47">
        <f t="shared" si="56"/>
        <v>21238.20568362889</v>
      </c>
      <c r="U80" s="48">
        <f t="shared" si="56"/>
        <v>25449.557506265861</v>
      </c>
    </row>
    <row r="81" spans="1:21" x14ac:dyDescent="0.25">
      <c r="A81" s="44">
        <f t="shared" si="51"/>
        <v>2007</v>
      </c>
      <c r="B81" s="9">
        <f t="shared" si="52"/>
        <v>2</v>
      </c>
      <c r="C81" s="109">
        <f t="shared" ref="C81:U81" si="57">+C13*C$67</f>
        <v>11829.886610716811</v>
      </c>
      <c r="D81" s="46">
        <f t="shared" si="57"/>
        <v>8839.9548823365458</v>
      </c>
      <c r="E81" s="11">
        <f t="shared" si="57"/>
        <v>8207.1736676727051</v>
      </c>
      <c r="F81" s="11">
        <f t="shared" si="57"/>
        <v>19786.974832217129</v>
      </c>
      <c r="G81" s="11">
        <f t="shared" si="57"/>
        <v>4651.2894498309597</v>
      </c>
      <c r="H81" s="11">
        <f t="shared" si="57"/>
        <v>7349.1659067108876</v>
      </c>
      <c r="I81" s="11">
        <f t="shared" si="57"/>
        <v>21660.287687947315</v>
      </c>
      <c r="J81" s="11">
        <f t="shared" si="57"/>
        <v>4087.9876695063472</v>
      </c>
      <c r="K81" s="11">
        <f t="shared" si="57"/>
        <v>4472.6019312802846</v>
      </c>
      <c r="L81" s="11">
        <f t="shared" si="57"/>
        <v>12272.310601752553</v>
      </c>
      <c r="M81" s="11">
        <f t="shared" si="57"/>
        <v>8442.3986271880276</v>
      </c>
      <c r="N81" s="11">
        <f t="shared" si="57"/>
        <v>16727.680845207447</v>
      </c>
      <c r="O81" s="13">
        <f t="shared" si="57"/>
        <v>3167.5453012799881</v>
      </c>
      <c r="P81" s="110">
        <f t="shared" si="57"/>
        <v>69186.360112529743</v>
      </c>
      <c r="Q81" s="47">
        <f t="shared" si="57"/>
        <v>307.45288100823831</v>
      </c>
      <c r="R81" s="47">
        <f t="shared" si="57"/>
        <v>12858.904343660059</v>
      </c>
      <c r="S81" s="47">
        <f t="shared" si="57"/>
        <v>15615.880623101644</v>
      </c>
      <c r="T81" s="47">
        <f t="shared" si="57"/>
        <v>20904.683277791697</v>
      </c>
      <c r="U81" s="48">
        <f t="shared" si="57"/>
        <v>23518.290781104573</v>
      </c>
    </row>
    <row r="82" spans="1:21" x14ac:dyDescent="0.25">
      <c r="A82" s="44">
        <f t="shared" si="51"/>
        <v>2007</v>
      </c>
      <c r="B82" s="9">
        <f t="shared" si="52"/>
        <v>3</v>
      </c>
      <c r="C82" s="109">
        <f t="shared" ref="C82:U82" si="58">+C14*C$67</f>
        <v>12244.462368948856</v>
      </c>
      <c r="D82" s="46">
        <f t="shared" si="58"/>
        <v>10141.856423964833</v>
      </c>
      <c r="E82" s="11">
        <f t="shared" si="58"/>
        <v>8505.6666244173975</v>
      </c>
      <c r="F82" s="11">
        <f t="shared" si="58"/>
        <v>21170.648761257416</v>
      </c>
      <c r="G82" s="11">
        <f t="shared" si="58"/>
        <v>4744.2589503285808</v>
      </c>
      <c r="H82" s="11">
        <f t="shared" si="58"/>
        <v>7750.8078828428161</v>
      </c>
      <c r="I82" s="11">
        <f t="shared" si="58"/>
        <v>22776.85028840735</v>
      </c>
      <c r="J82" s="11">
        <f t="shared" si="58"/>
        <v>4483.0658391475945</v>
      </c>
      <c r="K82" s="11">
        <f t="shared" si="58"/>
        <v>4450.566308641467</v>
      </c>
      <c r="L82" s="11">
        <f t="shared" si="58"/>
        <v>12364.014387577336</v>
      </c>
      <c r="M82" s="11">
        <f t="shared" si="58"/>
        <v>8765.531611606657</v>
      </c>
      <c r="N82" s="11">
        <f t="shared" si="58"/>
        <v>17304.128361647232</v>
      </c>
      <c r="O82" s="13">
        <f t="shared" si="58"/>
        <v>3181.472819201012</v>
      </c>
      <c r="P82" s="110">
        <f t="shared" si="58"/>
        <v>71708.119247389739</v>
      </c>
      <c r="Q82" s="47">
        <f t="shared" si="58"/>
        <v>328.1202626933179</v>
      </c>
      <c r="R82" s="47">
        <f t="shared" si="58"/>
        <v>13609.897039520098</v>
      </c>
      <c r="S82" s="47">
        <f t="shared" si="58"/>
        <v>18164.612984698484</v>
      </c>
      <c r="T82" s="47">
        <f t="shared" si="58"/>
        <v>22527.926555453578</v>
      </c>
      <c r="U82" s="48">
        <f t="shared" si="58"/>
        <v>27019.747904162177</v>
      </c>
    </row>
    <row r="83" spans="1:21" x14ac:dyDescent="0.25">
      <c r="A83" s="44">
        <f t="shared" si="51"/>
        <v>2007</v>
      </c>
      <c r="B83" s="9">
        <f t="shared" si="52"/>
        <v>4</v>
      </c>
      <c r="C83" s="109">
        <f t="shared" ref="C83:U83" si="59">+C15*C$67</f>
        <v>13458.317820333747</v>
      </c>
      <c r="D83" s="46">
        <f t="shared" si="59"/>
        <v>9657.3774703616855</v>
      </c>
      <c r="E83" s="11">
        <f t="shared" si="59"/>
        <v>9189.6681474302459</v>
      </c>
      <c r="F83" s="11">
        <f t="shared" si="59"/>
        <v>22088.929202455627</v>
      </c>
      <c r="G83" s="11">
        <f t="shared" si="59"/>
        <v>4864.4582630011955</v>
      </c>
      <c r="H83" s="11">
        <f t="shared" si="59"/>
        <v>9003.1146945406399</v>
      </c>
      <c r="I83" s="11">
        <f t="shared" si="59"/>
        <v>25176.252836753411</v>
      </c>
      <c r="J83" s="11">
        <f t="shared" si="59"/>
        <v>4724.1413820601856</v>
      </c>
      <c r="K83" s="11">
        <f t="shared" si="59"/>
        <v>4786.0959993339857</v>
      </c>
      <c r="L83" s="11">
        <f t="shared" si="59"/>
        <v>12490.45147804105</v>
      </c>
      <c r="M83" s="11">
        <f t="shared" si="59"/>
        <v>10198.042582377442</v>
      </c>
      <c r="N83" s="11">
        <f t="shared" si="59"/>
        <v>21110.801497965494</v>
      </c>
      <c r="O83" s="13">
        <f t="shared" si="59"/>
        <v>3350.940588115463</v>
      </c>
      <c r="P83" s="110">
        <f t="shared" si="59"/>
        <v>78986.051911933755</v>
      </c>
      <c r="Q83" s="47">
        <f t="shared" si="59"/>
        <v>442.66052901236048</v>
      </c>
      <c r="R83" s="47">
        <f t="shared" si="59"/>
        <v>17952.5243149825</v>
      </c>
      <c r="S83" s="47">
        <f t="shared" si="59"/>
        <v>20497.241801909724</v>
      </c>
      <c r="T83" s="47">
        <f t="shared" si="59"/>
        <v>23883.184483125879</v>
      </c>
      <c r="U83" s="48">
        <f t="shared" si="59"/>
        <v>29312.170367209517</v>
      </c>
    </row>
    <row r="84" spans="1:21" x14ac:dyDescent="0.25">
      <c r="A84" s="44">
        <f t="shared" si="51"/>
        <v>2008</v>
      </c>
      <c r="B84" s="9">
        <f t="shared" si="52"/>
        <v>1</v>
      </c>
      <c r="C84" s="109">
        <f t="shared" ref="C84:U84" si="60">+C16*C$67</f>
        <v>12091.606744231914</v>
      </c>
      <c r="D84" s="46">
        <f t="shared" si="60"/>
        <v>8851.8615081028001</v>
      </c>
      <c r="E84" s="11">
        <f t="shared" si="60"/>
        <v>8892.8544838740399</v>
      </c>
      <c r="F84" s="11">
        <f t="shared" si="60"/>
        <v>19651.506966936351</v>
      </c>
      <c r="G84" s="11">
        <f t="shared" si="60"/>
        <v>4548.9079307132024</v>
      </c>
      <c r="H84" s="11">
        <f t="shared" si="60"/>
        <v>7796.7979212705868</v>
      </c>
      <c r="I84" s="11">
        <f t="shared" si="60"/>
        <v>22013.600254540484</v>
      </c>
      <c r="J84" s="11">
        <f t="shared" si="60"/>
        <v>4178.48582047535</v>
      </c>
      <c r="K84" s="11">
        <f t="shared" si="60"/>
        <v>4965.6044118827967</v>
      </c>
      <c r="L84" s="11">
        <f t="shared" si="60"/>
        <v>12489.506961514211</v>
      </c>
      <c r="M84" s="11">
        <f t="shared" si="60"/>
        <v>8447.5222974847311</v>
      </c>
      <c r="N84" s="11">
        <f t="shared" si="60"/>
        <v>16349.407860632449</v>
      </c>
      <c r="O84" s="13">
        <f t="shared" si="60"/>
        <v>3391.0291354885044</v>
      </c>
      <c r="P84" s="110">
        <f t="shared" si="60"/>
        <v>73188.552249019907</v>
      </c>
      <c r="Q84" s="47">
        <f t="shared" si="60"/>
        <v>293.69167884663835</v>
      </c>
      <c r="R84" s="47">
        <f t="shared" si="60"/>
        <v>11878.132084715286</v>
      </c>
      <c r="S84" s="47">
        <f t="shared" si="60"/>
        <v>19857.434287059372</v>
      </c>
      <c r="T84" s="47">
        <f t="shared" si="60"/>
        <v>21789.807151261935</v>
      </c>
      <c r="U84" s="48">
        <f t="shared" si="60"/>
        <v>23703.91772261868</v>
      </c>
    </row>
    <row r="85" spans="1:21" x14ac:dyDescent="0.25">
      <c r="A85" s="44">
        <f t="shared" si="51"/>
        <v>2008</v>
      </c>
      <c r="B85" s="9">
        <f t="shared" si="52"/>
        <v>2</v>
      </c>
      <c r="C85" s="109">
        <f t="shared" ref="C85:U85" si="61">+C17*C$67</f>
        <v>12647.662241076998</v>
      </c>
      <c r="D85" s="46">
        <f t="shared" si="61"/>
        <v>8859.7035512755792</v>
      </c>
      <c r="E85" s="11">
        <f t="shared" si="61"/>
        <v>9061.5477140587882</v>
      </c>
      <c r="F85" s="11">
        <f t="shared" si="61"/>
        <v>20425.163855672756</v>
      </c>
      <c r="G85" s="11">
        <f t="shared" si="61"/>
        <v>4684.6620182692113</v>
      </c>
      <c r="H85" s="11">
        <f t="shared" si="61"/>
        <v>8651.7373453981727</v>
      </c>
      <c r="I85" s="11">
        <f t="shared" si="61"/>
        <v>22538.562008054392</v>
      </c>
      <c r="J85" s="11">
        <f t="shared" si="61"/>
        <v>4297.4292410345488</v>
      </c>
      <c r="K85" s="11">
        <f t="shared" si="61"/>
        <v>4742.361800034415</v>
      </c>
      <c r="L85" s="11">
        <f t="shared" si="61"/>
        <v>12601.726740286998</v>
      </c>
      <c r="M85" s="11">
        <f t="shared" si="61"/>
        <v>8786.4097841687944</v>
      </c>
      <c r="N85" s="11">
        <f t="shared" si="61"/>
        <v>17423.913042352175</v>
      </c>
      <c r="O85" s="13">
        <f t="shared" si="61"/>
        <v>3257.7639583607111</v>
      </c>
      <c r="P85" s="110">
        <f t="shared" si="61"/>
        <v>75332.026638974654</v>
      </c>
      <c r="Q85" s="47">
        <f t="shared" si="61"/>
        <v>355.13109816292695</v>
      </c>
      <c r="R85" s="47">
        <f t="shared" si="61"/>
        <v>13996.325544374444</v>
      </c>
      <c r="S85" s="47">
        <f t="shared" si="61"/>
        <v>21000.418563722673</v>
      </c>
      <c r="T85" s="47">
        <f t="shared" si="61"/>
        <v>22305.466143297086</v>
      </c>
      <c r="U85" s="48">
        <f t="shared" si="61"/>
        <v>24996.858558387867</v>
      </c>
    </row>
    <row r="86" spans="1:21" x14ac:dyDescent="0.25">
      <c r="A86" s="44">
        <f t="shared" si="51"/>
        <v>2008</v>
      </c>
      <c r="B86" s="9">
        <f t="shared" si="52"/>
        <v>3</v>
      </c>
      <c r="C86" s="109">
        <f t="shared" ref="C86:U86" si="62">+C18*C$67</f>
        <v>12672.080390794375</v>
      </c>
      <c r="D86" s="46">
        <f t="shared" si="62"/>
        <v>10032.374262669522</v>
      </c>
      <c r="E86" s="11">
        <f t="shared" si="62"/>
        <v>9454.451291040672</v>
      </c>
      <c r="F86" s="11">
        <f t="shared" si="62"/>
        <v>21150.326560545265</v>
      </c>
      <c r="G86" s="11">
        <f t="shared" si="62"/>
        <v>4812.5755840082147</v>
      </c>
      <c r="H86" s="11">
        <f t="shared" si="62"/>
        <v>9488.1736237321147</v>
      </c>
      <c r="I86" s="11">
        <f t="shared" si="62"/>
        <v>23266.245616118551</v>
      </c>
      <c r="J86" s="11">
        <f t="shared" si="62"/>
        <v>4500.2736846960897</v>
      </c>
      <c r="K86" s="11">
        <f t="shared" si="62"/>
        <v>4920.8278176423382</v>
      </c>
      <c r="L86" s="11">
        <f t="shared" si="62"/>
        <v>12715.083415003844</v>
      </c>
      <c r="M86" s="11">
        <f t="shared" si="62"/>
        <v>9033.4744045094667</v>
      </c>
      <c r="N86" s="11">
        <f t="shared" si="62"/>
        <v>17467.439279596438</v>
      </c>
      <c r="O86" s="13">
        <f t="shared" si="62"/>
        <v>3308.6837624397199</v>
      </c>
      <c r="P86" s="110">
        <f t="shared" si="62"/>
        <v>78545.176614366981</v>
      </c>
      <c r="Q86" s="47">
        <f t="shared" si="62"/>
        <v>356.89601070781612</v>
      </c>
      <c r="R86" s="47">
        <f t="shared" si="62"/>
        <v>13862.484089663783</v>
      </c>
      <c r="S86" s="47">
        <f t="shared" si="62"/>
        <v>23613.508529929069</v>
      </c>
      <c r="T86" s="47">
        <f t="shared" si="62"/>
        <v>25703.896622515087</v>
      </c>
      <c r="U86" s="48">
        <f t="shared" si="62"/>
        <v>27305.251047047102</v>
      </c>
    </row>
    <row r="87" spans="1:21" x14ac:dyDescent="0.25">
      <c r="A87" s="44">
        <f t="shared" si="51"/>
        <v>2008</v>
      </c>
      <c r="B87" s="9">
        <f t="shared" si="52"/>
        <v>4</v>
      </c>
      <c r="C87" s="109">
        <f t="shared" ref="C87:U87" si="63">+C19*C$67</f>
        <v>13672.961596183683</v>
      </c>
      <c r="D87" s="46">
        <f t="shared" si="63"/>
        <v>9248.1912137812906</v>
      </c>
      <c r="E87" s="11">
        <f t="shared" si="63"/>
        <v>9701.5709140453309</v>
      </c>
      <c r="F87" s="11">
        <f t="shared" si="63"/>
        <v>20966.412252871534</v>
      </c>
      <c r="G87" s="11">
        <f t="shared" si="63"/>
        <v>4930.1976302752628</v>
      </c>
      <c r="H87" s="11">
        <f t="shared" si="63"/>
        <v>8999.9044188312728</v>
      </c>
      <c r="I87" s="11">
        <f t="shared" si="63"/>
        <v>25264.411801267372</v>
      </c>
      <c r="J87" s="11">
        <f t="shared" si="63"/>
        <v>4575.9030533146724</v>
      </c>
      <c r="K87" s="11">
        <f t="shared" si="63"/>
        <v>5363.603741703113</v>
      </c>
      <c r="L87" s="11">
        <f t="shared" si="63"/>
        <v>12864.571835546985</v>
      </c>
      <c r="M87" s="11">
        <f t="shared" si="63"/>
        <v>10524.094628477278</v>
      </c>
      <c r="N87" s="11">
        <f t="shared" si="63"/>
        <v>21163.570698105596</v>
      </c>
      <c r="O87" s="13">
        <f t="shared" si="63"/>
        <v>3408.2409624996221</v>
      </c>
      <c r="P87" s="110">
        <f t="shared" si="63"/>
        <v>86693.24449763856</v>
      </c>
      <c r="Q87" s="47">
        <f t="shared" si="63"/>
        <v>484.19991992395609</v>
      </c>
      <c r="R87" s="47">
        <f t="shared" si="63"/>
        <v>18358.201498973554</v>
      </c>
      <c r="S87" s="47">
        <f t="shared" si="63"/>
        <v>21830.638619288919</v>
      </c>
      <c r="T87" s="47">
        <f t="shared" si="63"/>
        <v>30553.830082925859</v>
      </c>
      <c r="U87" s="48">
        <f t="shared" si="63"/>
        <v>30577.6711346837</v>
      </c>
    </row>
    <row r="88" spans="1:21" x14ac:dyDescent="0.25">
      <c r="A88" s="44">
        <f t="shared" si="51"/>
        <v>2009</v>
      </c>
      <c r="B88" s="9">
        <f t="shared" si="52"/>
        <v>1</v>
      </c>
      <c r="C88" s="109">
        <f t="shared" ref="C88:U88" si="64">+C20*C$67</f>
        <v>12059.9405594459</v>
      </c>
      <c r="D88" s="46">
        <f t="shared" si="64"/>
        <v>8581.4530077118598</v>
      </c>
      <c r="E88" s="11">
        <f t="shared" si="64"/>
        <v>9614.461571430933</v>
      </c>
      <c r="F88" s="11">
        <f t="shared" si="64"/>
        <v>18809.583715165616</v>
      </c>
      <c r="G88" s="11">
        <f t="shared" si="64"/>
        <v>4577.4168460749033</v>
      </c>
      <c r="H88" s="11">
        <f t="shared" si="64"/>
        <v>7732.4703305140374</v>
      </c>
      <c r="I88" s="11">
        <f t="shared" si="64"/>
        <v>21651.556992823495</v>
      </c>
      <c r="J88" s="11">
        <f t="shared" si="64"/>
        <v>3941.4504838752991</v>
      </c>
      <c r="K88" s="11">
        <f t="shared" si="64"/>
        <v>5317.1871040766655</v>
      </c>
      <c r="L88" s="11">
        <f t="shared" si="64"/>
        <v>12946.029739899788</v>
      </c>
      <c r="M88" s="11">
        <f t="shared" si="64"/>
        <v>8672.8408625606862</v>
      </c>
      <c r="N88" s="11">
        <f t="shared" si="64"/>
        <v>16593.023581235706</v>
      </c>
      <c r="O88" s="13">
        <f t="shared" si="64"/>
        <v>3432.1154094665262</v>
      </c>
      <c r="P88" s="110">
        <f t="shared" si="64"/>
        <v>78902.59185484708</v>
      </c>
      <c r="Q88" s="47">
        <f t="shared" si="64"/>
        <v>331.47103868433953</v>
      </c>
      <c r="R88" s="47">
        <f t="shared" si="64"/>
        <v>12544.464904340919</v>
      </c>
      <c r="S88" s="47">
        <f t="shared" si="64"/>
        <v>20805.574157211919</v>
      </c>
      <c r="T88" s="47">
        <f t="shared" si="64"/>
        <v>25019.368657001462</v>
      </c>
      <c r="U88" s="48">
        <f t="shared" si="64"/>
        <v>27219.829459104662</v>
      </c>
    </row>
    <row r="89" spans="1:21" x14ac:dyDescent="0.25">
      <c r="A89" s="44">
        <f t="shared" si="51"/>
        <v>2009</v>
      </c>
      <c r="B89" s="9">
        <f t="shared" si="52"/>
        <v>2</v>
      </c>
      <c r="C89" s="109">
        <f t="shared" ref="C89:U89" si="65">+C21*C$67</f>
        <v>12406.488670419634</v>
      </c>
      <c r="D89" s="46">
        <f t="shared" si="65"/>
        <v>8615.6736967249417</v>
      </c>
      <c r="E89" s="11">
        <f t="shared" si="65"/>
        <v>10043.982860382148</v>
      </c>
      <c r="F89" s="11">
        <f t="shared" si="65"/>
        <v>19095.901232749846</v>
      </c>
      <c r="G89" s="11">
        <f t="shared" si="65"/>
        <v>4719.3112697028109</v>
      </c>
      <c r="H89" s="11">
        <f t="shared" si="65"/>
        <v>9352.7099821243391</v>
      </c>
      <c r="I89" s="11">
        <f t="shared" si="65"/>
        <v>22378.135435594169</v>
      </c>
      <c r="J89" s="11">
        <f t="shared" si="65"/>
        <v>3925.9719239162255</v>
      </c>
      <c r="K89" s="11">
        <f t="shared" si="65"/>
        <v>5015.8815469688525</v>
      </c>
      <c r="L89" s="11">
        <f t="shared" si="65"/>
        <v>13079.858760284667</v>
      </c>
      <c r="M89" s="11">
        <f t="shared" si="65"/>
        <v>9122.8337332770207</v>
      </c>
      <c r="N89" s="11">
        <f t="shared" si="65"/>
        <v>17863.012566453592</v>
      </c>
      <c r="O89" s="13">
        <f t="shared" si="65"/>
        <v>3335.7504847786763</v>
      </c>
      <c r="P89" s="110">
        <f t="shared" si="65"/>
        <v>80818.634306431355</v>
      </c>
      <c r="Q89" s="47">
        <f t="shared" si="65"/>
        <v>399.7910590814281</v>
      </c>
      <c r="R89" s="47">
        <f t="shared" si="65"/>
        <v>14905.191156448733</v>
      </c>
      <c r="S89" s="47">
        <f t="shared" si="65"/>
        <v>20101.74531463291</v>
      </c>
      <c r="T89" s="47">
        <f t="shared" si="65"/>
        <v>22658.840255556053</v>
      </c>
      <c r="U89" s="48">
        <f t="shared" si="65"/>
        <v>26960.581549283743</v>
      </c>
    </row>
    <row r="90" spans="1:21" x14ac:dyDescent="0.25">
      <c r="A90" s="44">
        <f t="shared" si="51"/>
        <v>2009</v>
      </c>
      <c r="B90" s="9">
        <f t="shared" si="52"/>
        <v>3</v>
      </c>
      <c r="C90" s="109">
        <f t="shared" ref="C90:U90" si="66">+C22*C$67</f>
        <v>12104.246773752777</v>
      </c>
      <c r="D90" s="46">
        <f t="shared" si="66"/>
        <v>10219.602456100727</v>
      </c>
      <c r="E90" s="11">
        <f t="shared" si="66"/>
        <v>10384.882898212307</v>
      </c>
      <c r="F90" s="11">
        <f t="shared" si="66"/>
        <v>20417.668243448254</v>
      </c>
      <c r="G90" s="11">
        <f t="shared" si="66"/>
        <v>4957.9004250893868</v>
      </c>
      <c r="H90" s="11">
        <f t="shared" si="66"/>
        <v>9131.8912566984673</v>
      </c>
      <c r="I90" s="11">
        <f t="shared" si="66"/>
        <v>23303.032951778172</v>
      </c>
      <c r="J90" s="11">
        <f t="shared" si="66"/>
        <v>3816.9446476378039</v>
      </c>
      <c r="K90" s="11">
        <f t="shared" si="66"/>
        <v>5124.6336708108984</v>
      </c>
      <c r="L90" s="11">
        <f t="shared" si="66"/>
        <v>13203.023524820999</v>
      </c>
      <c r="M90" s="11">
        <f t="shared" si="66"/>
        <v>9291.8361721128749</v>
      </c>
      <c r="N90" s="11">
        <f t="shared" si="66"/>
        <v>18123.038269953351</v>
      </c>
      <c r="O90" s="13">
        <f t="shared" si="66"/>
        <v>3376.3083629844136</v>
      </c>
      <c r="P90" s="110">
        <f t="shared" si="66"/>
        <v>82302.900751626861</v>
      </c>
      <c r="Q90" s="47">
        <f t="shared" si="66"/>
        <v>411.78734869813889</v>
      </c>
      <c r="R90" s="47">
        <f t="shared" si="66"/>
        <v>15247.069678380458</v>
      </c>
      <c r="S90" s="47">
        <f t="shared" si="66"/>
        <v>20213.801483427971</v>
      </c>
      <c r="T90" s="47">
        <f t="shared" si="66"/>
        <v>22443.015124785481</v>
      </c>
      <c r="U90" s="48">
        <f t="shared" si="66"/>
        <v>29985.814999327147</v>
      </c>
    </row>
    <row r="91" spans="1:21" x14ac:dyDescent="0.25">
      <c r="A91" s="44">
        <f t="shared" si="51"/>
        <v>2009</v>
      </c>
      <c r="B91" s="9">
        <f t="shared" si="52"/>
        <v>4</v>
      </c>
      <c r="C91" s="109">
        <f t="shared" ref="C91:U91" si="67">+C23*C$67</f>
        <v>13698.141562758026</v>
      </c>
      <c r="D91" s="46">
        <f t="shared" si="67"/>
        <v>9489.211518349859</v>
      </c>
      <c r="E91" s="11">
        <f t="shared" si="67"/>
        <v>11312.584035661555</v>
      </c>
      <c r="F91" s="11">
        <f t="shared" si="67"/>
        <v>20858.11495876492</v>
      </c>
      <c r="G91" s="11">
        <f t="shared" si="67"/>
        <v>5176.3590533922115</v>
      </c>
      <c r="H91" s="11">
        <f t="shared" si="67"/>
        <v>9632.7719536594941</v>
      </c>
      <c r="I91" s="11">
        <f t="shared" si="67"/>
        <v>25603.666164161914</v>
      </c>
      <c r="J91" s="11">
        <f t="shared" si="67"/>
        <v>4380.1029449613952</v>
      </c>
      <c r="K91" s="11">
        <f t="shared" si="67"/>
        <v>5230.6149174126231</v>
      </c>
      <c r="L91" s="11">
        <f t="shared" si="67"/>
        <v>13383.129031440751</v>
      </c>
      <c r="M91" s="11">
        <f t="shared" si="67"/>
        <v>10733.808532094805</v>
      </c>
      <c r="N91" s="11">
        <f t="shared" si="67"/>
        <v>22033.045753354076</v>
      </c>
      <c r="O91" s="13">
        <f t="shared" si="67"/>
        <v>3532.7798811474377</v>
      </c>
      <c r="P91" s="110">
        <f t="shared" si="67"/>
        <v>90173.873087094689</v>
      </c>
      <c r="Q91" s="47">
        <f t="shared" si="67"/>
        <v>548.09486973748187</v>
      </c>
      <c r="R91" s="47">
        <f t="shared" si="67"/>
        <v>20065.256934835215</v>
      </c>
      <c r="S91" s="47">
        <f t="shared" si="67"/>
        <v>21259.879044727204</v>
      </c>
      <c r="T91" s="47">
        <f t="shared" si="67"/>
        <v>23831.775962656931</v>
      </c>
      <c r="U91" s="48">
        <f t="shared" si="67"/>
        <v>31765.272382439485</v>
      </c>
    </row>
    <row r="92" spans="1:21" x14ac:dyDescent="0.25">
      <c r="A92" s="44">
        <f t="shared" si="51"/>
        <v>2010</v>
      </c>
      <c r="B92" s="9">
        <f t="shared" si="52"/>
        <v>1</v>
      </c>
      <c r="C92" s="109">
        <f t="shared" ref="C92:U92" si="68">+C24*C$67</f>
        <v>12382.334062713408</v>
      </c>
      <c r="D92" s="46">
        <f t="shared" si="68"/>
        <v>8554.7121500223238</v>
      </c>
      <c r="E92" s="11">
        <f t="shared" si="68"/>
        <v>11031.40780974755</v>
      </c>
      <c r="F92" s="11">
        <f t="shared" si="68"/>
        <v>18867.888827386225</v>
      </c>
      <c r="G92" s="11">
        <f t="shared" si="68"/>
        <v>4958.4913144897801</v>
      </c>
      <c r="H92" s="11">
        <f t="shared" si="68"/>
        <v>7949.5389506057363</v>
      </c>
      <c r="I92" s="11">
        <f t="shared" si="68"/>
        <v>22619.665489536292</v>
      </c>
      <c r="J92" s="11">
        <f t="shared" si="68"/>
        <v>4168.4169809739951</v>
      </c>
      <c r="K92" s="11">
        <f t="shared" si="68"/>
        <v>5156.7361132653823</v>
      </c>
      <c r="L92" s="11">
        <f t="shared" si="68"/>
        <v>13447.508252063401</v>
      </c>
      <c r="M92" s="11">
        <f t="shared" si="68"/>
        <v>8860.3469940659652</v>
      </c>
      <c r="N92" s="11">
        <f t="shared" si="68"/>
        <v>17373.968746331411</v>
      </c>
      <c r="O92" s="13">
        <f t="shared" si="68"/>
        <v>3548.4220164546714</v>
      </c>
      <c r="P92" s="110">
        <f t="shared" si="68"/>
        <v>83443.490012666341</v>
      </c>
      <c r="Q92" s="47">
        <f t="shared" si="68"/>
        <v>361.29550284869936</v>
      </c>
      <c r="R92" s="47">
        <f t="shared" si="68"/>
        <v>13560.974249603398</v>
      </c>
      <c r="S92" s="47">
        <f t="shared" si="68"/>
        <v>20735.460186879503</v>
      </c>
      <c r="T92" s="47">
        <f t="shared" si="68"/>
        <v>21981.510360379896</v>
      </c>
      <c r="U92" s="48">
        <f t="shared" si="68"/>
        <v>26751.129741087596</v>
      </c>
    </row>
    <row r="93" spans="1:21" x14ac:dyDescent="0.25">
      <c r="A93" s="44">
        <f t="shared" si="51"/>
        <v>2010</v>
      </c>
      <c r="B93" s="9">
        <f t="shared" si="52"/>
        <v>2</v>
      </c>
      <c r="C93" s="109">
        <f t="shared" ref="C93:U93" si="69">+C25*C$67</f>
        <v>13142.06155612469</v>
      </c>
      <c r="D93" s="46">
        <f t="shared" si="69"/>
        <v>8824.4323291895253</v>
      </c>
      <c r="E93" s="11">
        <f t="shared" si="69"/>
        <v>11603.171287573934</v>
      </c>
      <c r="F93" s="11">
        <f t="shared" si="69"/>
        <v>19771.559385760222</v>
      </c>
      <c r="G93" s="11">
        <f t="shared" si="69"/>
        <v>4991.6006007595988</v>
      </c>
      <c r="H93" s="11">
        <f t="shared" si="69"/>
        <v>8594.216967729084</v>
      </c>
      <c r="I93" s="11">
        <f t="shared" si="69"/>
        <v>23416.544475663155</v>
      </c>
      <c r="J93" s="11">
        <f t="shared" si="69"/>
        <v>4584.5899306414794</v>
      </c>
      <c r="K93" s="11">
        <f t="shared" si="69"/>
        <v>5299.1860116687367</v>
      </c>
      <c r="L93" s="11">
        <f t="shared" si="69"/>
        <v>13558.01925855333</v>
      </c>
      <c r="M93" s="11">
        <f t="shared" si="69"/>
        <v>9361.3663136127052</v>
      </c>
      <c r="N93" s="11">
        <f t="shared" si="69"/>
        <v>18647.257926622206</v>
      </c>
      <c r="O93" s="13">
        <f t="shared" si="69"/>
        <v>3386.4443711479571</v>
      </c>
      <c r="P93" s="110">
        <f t="shared" si="69"/>
        <v>86090.528835575649</v>
      </c>
      <c r="Q93" s="47">
        <f t="shared" si="69"/>
        <v>437.57041891912922</v>
      </c>
      <c r="R93" s="47">
        <f t="shared" si="69"/>
        <v>16376.837485088659</v>
      </c>
      <c r="S93" s="47">
        <f t="shared" si="69"/>
        <v>22352.025344491714</v>
      </c>
      <c r="T93" s="47">
        <f t="shared" si="69"/>
        <v>23807.873685341168</v>
      </c>
      <c r="U93" s="48">
        <f t="shared" si="69"/>
        <v>29241.632999765243</v>
      </c>
    </row>
    <row r="94" spans="1:21" x14ac:dyDescent="0.25">
      <c r="A94" s="44">
        <f t="shared" si="51"/>
        <v>2010</v>
      </c>
      <c r="B94" s="9">
        <f t="shared" si="52"/>
        <v>3</v>
      </c>
      <c r="C94" s="109">
        <f t="shared" ref="C94:U94" si="70">+C26*C$67</f>
        <v>13067.14000843662</v>
      </c>
      <c r="D94" s="46">
        <f t="shared" si="70"/>
        <v>9950.9569509331686</v>
      </c>
      <c r="E94" s="11">
        <f t="shared" si="70"/>
        <v>11327.155784184886</v>
      </c>
      <c r="F94" s="11">
        <f t="shared" si="70"/>
        <v>20612.908678519838</v>
      </c>
      <c r="G94" s="11">
        <f t="shared" si="70"/>
        <v>5105.3342549983718</v>
      </c>
      <c r="H94" s="11">
        <f t="shared" si="70"/>
        <v>8867.5112660609084</v>
      </c>
      <c r="I94" s="11">
        <f t="shared" si="70"/>
        <v>24544.380817819012</v>
      </c>
      <c r="J94" s="11">
        <f t="shared" si="70"/>
        <v>4739.2754763416287</v>
      </c>
      <c r="K94" s="11">
        <f t="shared" si="70"/>
        <v>5477.0689152483974</v>
      </c>
      <c r="L94" s="11">
        <f t="shared" si="70"/>
        <v>13678.348836227502</v>
      </c>
      <c r="M94" s="11">
        <f t="shared" si="70"/>
        <v>9566.2731302483917</v>
      </c>
      <c r="N94" s="11">
        <f t="shared" si="70"/>
        <v>18746.369469140682</v>
      </c>
      <c r="O94" s="13">
        <f t="shared" si="70"/>
        <v>3472.5136765841157</v>
      </c>
      <c r="P94" s="110">
        <f t="shared" si="70"/>
        <v>88944.365488348732</v>
      </c>
      <c r="Q94" s="47">
        <f t="shared" si="70"/>
        <v>439.69342966153226</v>
      </c>
      <c r="R94" s="47">
        <f t="shared" si="70"/>
        <v>16614.967186944745</v>
      </c>
      <c r="S94" s="47">
        <f t="shared" si="70"/>
        <v>21621.71910862537</v>
      </c>
      <c r="T94" s="47">
        <f t="shared" si="70"/>
        <v>24763.851126952453</v>
      </c>
      <c r="U94" s="48">
        <f t="shared" si="70"/>
        <v>31800.648039953692</v>
      </c>
    </row>
    <row r="95" spans="1:21" x14ac:dyDescent="0.25">
      <c r="A95" s="44">
        <f t="shared" si="51"/>
        <v>2010</v>
      </c>
      <c r="B95" s="9">
        <f t="shared" si="52"/>
        <v>4</v>
      </c>
      <c r="C95" s="109">
        <f t="shared" ref="C95:U95" si="71">+C27*C$67</f>
        <v>14798.431080685106</v>
      </c>
      <c r="D95" s="46">
        <f t="shared" si="71"/>
        <v>9687.9787400322475</v>
      </c>
      <c r="E95" s="11">
        <f t="shared" si="71"/>
        <v>11890.240249029777</v>
      </c>
      <c r="F95" s="11">
        <f t="shared" si="71"/>
        <v>21419.852523627931</v>
      </c>
      <c r="G95" s="11">
        <f t="shared" si="71"/>
        <v>5132.0750318589126</v>
      </c>
      <c r="H95" s="11">
        <f t="shared" si="71"/>
        <v>10200.265046206447</v>
      </c>
      <c r="I95" s="11">
        <f t="shared" si="71"/>
        <v>27323.443474215772</v>
      </c>
      <c r="J95" s="11">
        <f t="shared" si="71"/>
        <v>5224.480923494365</v>
      </c>
      <c r="K95" s="11">
        <f t="shared" si="71"/>
        <v>5723.0133812376498</v>
      </c>
      <c r="L95" s="11">
        <f t="shared" si="71"/>
        <v>13806.581687146956</v>
      </c>
      <c r="M95" s="11">
        <f t="shared" si="71"/>
        <v>11198.970140423286</v>
      </c>
      <c r="N95" s="11">
        <f t="shared" si="71"/>
        <v>23302.540311695469</v>
      </c>
      <c r="O95" s="13">
        <f t="shared" si="71"/>
        <v>3601.9267222464596</v>
      </c>
      <c r="P95" s="110">
        <f t="shared" si="71"/>
        <v>98697.615663409189</v>
      </c>
      <c r="Q95" s="47">
        <f t="shared" si="71"/>
        <v>588.55996605653615</v>
      </c>
      <c r="R95" s="47">
        <f t="shared" si="71"/>
        <v>22288.691661776371</v>
      </c>
      <c r="S95" s="47">
        <f t="shared" si="71"/>
        <v>24194.79536000342</v>
      </c>
      <c r="T95" s="47">
        <f t="shared" si="71"/>
        <v>26962.764827326424</v>
      </c>
      <c r="U95" s="48">
        <f t="shared" si="71"/>
        <v>34605.715968345365</v>
      </c>
    </row>
    <row r="96" spans="1:21" x14ac:dyDescent="0.25">
      <c r="A96" s="44">
        <f t="shared" si="51"/>
        <v>2011</v>
      </c>
      <c r="B96" s="9">
        <f t="shared" si="52"/>
        <v>1</v>
      </c>
      <c r="C96" s="109">
        <f t="shared" ref="C96:U96" si="72">+C28*C$67</f>
        <v>13577.720953635089</v>
      </c>
      <c r="D96" s="46">
        <f t="shared" si="72"/>
        <v>9136.7724672961376</v>
      </c>
      <c r="E96" s="11">
        <f t="shared" si="72"/>
        <v>12135.580116173789</v>
      </c>
      <c r="F96" s="11">
        <f t="shared" si="72"/>
        <v>20038.493557394169</v>
      </c>
      <c r="G96" s="11">
        <f t="shared" si="72"/>
        <v>5078.9517417983925</v>
      </c>
      <c r="H96" s="11">
        <f t="shared" si="72"/>
        <v>8184.4800653156617</v>
      </c>
      <c r="I96" s="11">
        <f t="shared" si="72"/>
        <v>24097.334866293651</v>
      </c>
      <c r="J96" s="11">
        <f t="shared" si="72"/>
        <v>4837.4122667558868</v>
      </c>
      <c r="K96" s="11">
        <f t="shared" si="72"/>
        <v>5847.4732314102794</v>
      </c>
      <c r="L96" s="11">
        <f t="shared" si="72"/>
        <v>13835.78067909228</v>
      </c>
      <c r="M96" s="11">
        <f t="shared" si="72"/>
        <v>9384.8877427600328</v>
      </c>
      <c r="N96" s="11">
        <f t="shared" si="72"/>
        <v>18324.418385868499</v>
      </c>
      <c r="O96" s="13">
        <f t="shared" si="72"/>
        <v>3679.7790654517103</v>
      </c>
      <c r="P96" s="110">
        <f t="shared" si="72"/>
        <v>91454.765532153629</v>
      </c>
      <c r="Q96" s="47">
        <f t="shared" si="72"/>
        <v>381.78383543502207</v>
      </c>
      <c r="R96" s="47">
        <f t="shared" si="72"/>
        <v>14875.55363057497</v>
      </c>
      <c r="S96" s="47">
        <f t="shared" si="72"/>
        <v>26718.408071927766</v>
      </c>
      <c r="T96" s="47">
        <f t="shared" si="72"/>
        <v>27153.156277002276</v>
      </c>
      <c r="U96" s="48">
        <f t="shared" si="72"/>
        <v>31706.570664582501</v>
      </c>
    </row>
    <row r="97" spans="1:21" x14ac:dyDescent="0.25">
      <c r="A97" s="44">
        <f t="shared" si="51"/>
        <v>2011</v>
      </c>
      <c r="B97" s="9">
        <f t="shared" si="52"/>
        <v>2</v>
      </c>
      <c r="C97" s="109">
        <f t="shared" ref="C97:U97" si="73">+C29*C$67</f>
        <v>14509.659271892968</v>
      </c>
      <c r="D97" s="46">
        <f t="shared" si="73"/>
        <v>8981.0476279121976</v>
      </c>
      <c r="E97" s="11">
        <f t="shared" si="73"/>
        <v>13034.94907749728</v>
      </c>
      <c r="F97" s="11">
        <f t="shared" si="73"/>
        <v>20711.823749526255</v>
      </c>
      <c r="G97" s="11">
        <f t="shared" si="73"/>
        <v>5116.504435347766</v>
      </c>
      <c r="H97" s="11">
        <f t="shared" si="73"/>
        <v>9233.496544566462</v>
      </c>
      <c r="I97" s="11">
        <f t="shared" si="73"/>
        <v>25256.174805718358</v>
      </c>
      <c r="J97" s="11">
        <f t="shared" si="73"/>
        <v>4961.3126306290296</v>
      </c>
      <c r="K97" s="11">
        <f t="shared" si="73"/>
        <v>5878.0420228325183</v>
      </c>
      <c r="L97" s="11">
        <f t="shared" si="73"/>
        <v>13933.558408315188</v>
      </c>
      <c r="M97" s="11">
        <f t="shared" si="73"/>
        <v>9946.6272096655739</v>
      </c>
      <c r="N97" s="11">
        <f t="shared" si="73"/>
        <v>19571.611083469321</v>
      </c>
      <c r="O97" s="13">
        <f t="shared" si="73"/>
        <v>3617.4572158915544</v>
      </c>
      <c r="P97" s="110">
        <f t="shared" si="73"/>
        <v>96311.920998076355</v>
      </c>
      <c r="Q97" s="47">
        <f t="shared" si="73"/>
        <v>465.11840168500879</v>
      </c>
      <c r="R97" s="47">
        <f t="shared" si="73"/>
        <v>18230.007743065813</v>
      </c>
      <c r="S97" s="47">
        <f t="shared" si="73"/>
        <v>29855.478642409904</v>
      </c>
      <c r="T97" s="47">
        <f t="shared" si="73"/>
        <v>30606.292725602827</v>
      </c>
      <c r="U97" s="48">
        <f t="shared" si="73"/>
        <v>32609.98498820165</v>
      </c>
    </row>
    <row r="98" spans="1:21" x14ac:dyDescent="0.25">
      <c r="A98" s="44">
        <f t="shared" si="51"/>
        <v>2011</v>
      </c>
      <c r="B98" s="9">
        <f t="shared" si="52"/>
        <v>3</v>
      </c>
      <c r="C98" s="109">
        <f t="shared" ref="C98:U98" si="74">+C30*C$67</f>
        <v>14560.130173464429</v>
      </c>
      <c r="D98" s="46">
        <f t="shared" si="74"/>
        <v>10005.164983791457</v>
      </c>
      <c r="E98" s="11">
        <f t="shared" si="74"/>
        <v>13377.697016338268</v>
      </c>
      <c r="F98" s="11">
        <f t="shared" si="74"/>
        <v>22192.182162244222</v>
      </c>
      <c r="G98" s="11">
        <f t="shared" si="74"/>
        <v>5277.090348631189</v>
      </c>
      <c r="H98" s="11">
        <f t="shared" si="74"/>
        <v>9824.1251947910587</v>
      </c>
      <c r="I98" s="11">
        <f t="shared" si="74"/>
        <v>26406.467078177349</v>
      </c>
      <c r="J98" s="11">
        <f t="shared" si="74"/>
        <v>5218.454945786787</v>
      </c>
      <c r="K98" s="11">
        <f t="shared" si="74"/>
        <v>5984.8516996421931</v>
      </c>
      <c r="L98" s="11">
        <f t="shared" si="74"/>
        <v>14049.142311317475</v>
      </c>
      <c r="M98" s="11">
        <f t="shared" si="74"/>
        <v>10320.994037220942</v>
      </c>
      <c r="N98" s="11">
        <f t="shared" si="74"/>
        <v>19806.560962043335</v>
      </c>
      <c r="O98" s="13">
        <f t="shared" si="74"/>
        <v>3763.1075750272239</v>
      </c>
      <c r="P98" s="110">
        <f t="shared" si="74"/>
        <v>99305.678366984532</v>
      </c>
      <c r="Q98" s="47">
        <f t="shared" si="74"/>
        <v>467.52277529688689</v>
      </c>
      <c r="R98" s="47">
        <f t="shared" si="74"/>
        <v>18530.62959400452</v>
      </c>
      <c r="S98" s="47">
        <f t="shared" si="74"/>
        <v>29281.600263915585</v>
      </c>
      <c r="T98" s="47">
        <f t="shared" si="74"/>
        <v>32035.702679776226</v>
      </c>
      <c r="U98" s="48">
        <f t="shared" si="74"/>
        <v>35527.531784841129</v>
      </c>
    </row>
    <row r="99" spans="1:21" x14ac:dyDescent="0.25">
      <c r="A99" s="44">
        <f t="shared" si="51"/>
        <v>2011</v>
      </c>
      <c r="B99" s="9">
        <f t="shared" si="52"/>
        <v>4</v>
      </c>
      <c r="C99" s="109">
        <f t="shared" ref="C99:U99" si="75">+C31*C$67</f>
        <v>16260.382909908943</v>
      </c>
      <c r="D99" s="46">
        <f t="shared" si="75"/>
        <v>9602.2226271623767</v>
      </c>
      <c r="E99" s="11">
        <f t="shared" si="75"/>
        <v>13922.556166710066</v>
      </c>
      <c r="F99" s="11">
        <f t="shared" si="75"/>
        <v>22237.377387429715</v>
      </c>
      <c r="G99" s="11">
        <f t="shared" si="75"/>
        <v>5334.3386885936334</v>
      </c>
      <c r="H99" s="11">
        <f t="shared" si="75"/>
        <v>10581.812871737471</v>
      </c>
      <c r="I99" s="11">
        <f t="shared" si="75"/>
        <v>28888.846660961357</v>
      </c>
      <c r="J99" s="11">
        <f t="shared" si="75"/>
        <v>5644.4618645233822</v>
      </c>
      <c r="K99" s="11">
        <f t="shared" si="75"/>
        <v>6315.8401744690218</v>
      </c>
      <c r="L99" s="11">
        <f t="shared" si="75"/>
        <v>14213.987861750407</v>
      </c>
      <c r="M99" s="11">
        <f t="shared" si="75"/>
        <v>12097.248630349917</v>
      </c>
      <c r="N99" s="11">
        <f t="shared" si="75"/>
        <v>24851.717890838721</v>
      </c>
      <c r="O99" s="13">
        <f t="shared" si="75"/>
        <v>3801.8789799084761</v>
      </c>
      <c r="P99" s="110">
        <f t="shared" si="75"/>
        <v>110816.63510278535</v>
      </c>
      <c r="Q99" s="47">
        <f t="shared" si="75"/>
        <v>633.93612337006482</v>
      </c>
      <c r="R99" s="47">
        <f t="shared" si="75"/>
        <v>25010.458827300547</v>
      </c>
      <c r="S99" s="47">
        <f t="shared" si="75"/>
        <v>33470.513021746832</v>
      </c>
      <c r="T99" s="47">
        <f t="shared" si="75"/>
        <v>35209.848317618664</v>
      </c>
      <c r="U99" s="48">
        <f t="shared" si="75"/>
        <v>38616.435474620594</v>
      </c>
    </row>
    <row r="100" spans="1:21" x14ac:dyDescent="0.25">
      <c r="A100" s="44">
        <f t="shared" si="51"/>
        <v>2012</v>
      </c>
      <c r="B100" s="9">
        <f t="shared" si="52"/>
        <v>1</v>
      </c>
      <c r="C100" s="109">
        <f t="shared" ref="C100:U100" si="76">+C32*C$67</f>
        <v>14606.259644541626</v>
      </c>
      <c r="D100" s="46">
        <f t="shared" si="76"/>
        <v>9291.1607158861352</v>
      </c>
      <c r="E100" s="11">
        <f t="shared" si="76"/>
        <v>13527.611200916512</v>
      </c>
      <c r="F100" s="11">
        <f t="shared" si="76"/>
        <v>20660.656817695814</v>
      </c>
      <c r="G100" s="11">
        <f t="shared" si="76"/>
        <v>5186.3623235986361</v>
      </c>
      <c r="H100" s="11">
        <f t="shared" si="76"/>
        <v>9210.7816572449774</v>
      </c>
      <c r="I100" s="11">
        <f t="shared" si="76"/>
        <v>25589.909370332683</v>
      </c>
      <c r="J100" s="11">
        <f t="shared" si="76"/>
        <v>4982.3807941586429</v>
      </c>
      <c r="K100" s="11">
        <f t="shared" si="76"/>
        <v>6353.5805772321683</v>
      </c>
      <c r="L100" s="11">
        <f t="shared" si="76"/>
        <v>14255.125655625943</v>
      </c>
      <c r="M100" s="11">
        <f t="shared" si="76"/>
        <v>9962.3698269226388</v>
      </c>
      <c r="N100" s="11">
        <f t="shared" si="76"/>
        <v>19291.645560069501</v>
      </c>
      <c r="O100" s="13">
        <f t="shared" si="76"/>
        <v>3810.8118044822304</v>
      </c>
      <c r="P100" s="110">
        <f t="shared" si="76"/>
        <v>102698.41636695662</v>
      </c>
      <c r="Q100" s="47">
        <f t="shared" si="76"/>
        <v>414.29403608073517</v>
      </c>
      <c r="R100" s="47">
        <f t="shared" si="76"/>
        <v>16603.509651778546</v>
      </c>
      <c r="S100" s="47">
        <f t="shared" si="76"/>
        <v>31540.801713803845</v>
      </c>
      <c r="T100" s="47">
        <f t="shared" si="76"/>
        <v>31493.145989551689</v>
      </c>
      <c r="U100" s="48">
        <f t="shared" si="76"/>
        <v>34275.481645467313</v>
      </c>
    </row>
    <row r="101" spans="1:21" x14ac:dyDescent="0.25">
      <c r="A101" s="44">
        <f t="shared" si="51"/>
        <v>2012</v>
      </c>
      <c r="B101" s="9">
        <f t="shared" si="52"/>
        <v>2</v>
      </c>
      <c r="C101" s="109">
        <f t="shared" ref="C101:U101" si="77">+C33*C$67</f>
        <v>15184.207825399102</v>
      </c>
      <c r="D101" s="46">
        <f t="shared" si="77"/>
        <v>9457.2196939142232</v>
      </c>
      <c r="E101" s="11">
        <f t="shared" si="77"/>
        <v>13790.947427937981</v>
      </c>
      <c r="F101" s="11">
        <f t="shared" si="77"/>
        <v>20955.041071876902</v>
      </c>
      <c r="G101" s="11">
        <f t="shared" si="77"/>
        <v>5240.403938585705</v>
      </c>
      <c r="H101" s="11">
        <f t="shared" si="77"/>
        <v>10756.61068433103</v>
      </c>
      <c r="I101" s="11">
        <f t="shared" si="77"/>
        <v>26302.377274212071</v>
      </c>
      <c r="J101" s="11">
        <f t="shared" si="77"/>
        <v>5011.0902086569213</v>
      </c>
      <c r="K101" s="11">
        <f t="shared" si="77"/>
        <v>6425.9656043250106</v>
      </c>
      <c r="L101" s="11">
        <f t="shared" si="77"/>
        <v>14366.407675240978</v>
      </c>
      <c r="M101" s="11">
        <f t="shared" si="77"/>
        <v>10478.734001800422</v>
      </c>
      <c r="N101" s="11">
        <f t="shared" si="77"/>
        <v>20659.673650423305</v>
      </c>
      <c r="O101" s="13">
        <f t="shared" si="77"/>
        <v>3672.1930686386877</v>
      </c>
      <c r="P101" s="110">
        <f t="shared" si="77"/>
        <v>105384.74374451123</v>
      </c>
      <c r="Q101" s="47">
        <f t="shared" si="77"/>
        <v>513.07798170917249</v>
      </c>
      <c r="R101" s="47">
        <f t="shared" si="77"/>
        <v>20373.092428496147</v>
      </c>
      <c r="S101" s="47">
        <f t="shared" si="77"/>
        <v>31272.102124041568</v>
      </c>
      <c r="T101" s="47">
        <f t="shared" si="77"/>
        <v>33118.778844560955</v>
      </c>
      <c r="U101" s="48">
        <f t="shared" si="77"/>
        <v>34976.570181612704</v>
      </c>
    </row>
    <row r="102" spans="1:21" x14ac:dyDescent="0.25">
      <c r="A102" s="44">
        <f t="shared" si="51"/>
        <v>2012</v>
      </c>
      <c r="B102" s="9">
        <f t="shared" si="52"/>
        <v>3</v>
      </c>
      <c r="C102" s="109">
        <f t="shared" ref="C102:U102" si="78">+C34*C$67</f>
        <v>14959.110595369928</v>
      </c>
      <c r="D102" s="46">
        <f t="shared" si="78"/>
        <v>10249.547230877239</v>
      </c>
      <c r="E102" s="11">
        <f t="shared" si="78"/>
        <v>13665.267740948319</v>
      </c>
      <c r="F102" s="11">
        <f t="shared" si="78"/>
        <v>22182.956824929493</v>
      </c>
      <c r="G102" s="11">
        <f t="shared" si="78"/>
        <v>5406.009056652495</v>
      </c>
      <c r="H102" s="11">
        <f t="shared" si="78"/>
        <v>9405.2185844018313</v>
      </c>
      <c r="I102" s="11">
        <f t="shared" si="78"/>
        <v>27088.129389586098</v>
      </c>
      <c r="J102" s="11">
        <f t="shared" si="78"/>
        <v>5135.4340355711038</v>
      </c>
      <c r="K102" s="11">
        <f t="shared" si="78"/>
        <v>6396.2051294768535</v>
      </c>
      <c r="L102" s="11">
        <f t="shared" si="78"/>
        <v>14511.357218991967</v>
      </c>
      <c r="M102" s="11">
        <f t="shared" si="78"/>
        <v>10730.285220671769</v>
      </c>
      <c r="N102" s="11">
        <f t="shared" si="78"/>
        <v>21009.622003440414</v>
      </c>
      <c r="O102" s="13">
        <f t="shared" si="78"/>
        <v>3940.7416195143846</v>
      </c>
      <c r="P102" s="110">
        <f t="shared" si="78"/>
        <v>108193.43921838178</v>
      </c>
      <c r="Q102" s="47">
        <f t="shared" si="78"/>
        <v>518.29598401580154</v>
      </c>
      <c r="R102" s="47">
        <f t="shared" si="78"/>
        <v>20540.929493862113</v>
      </c>
      <c r="S102" s="47">
        <f t="shared" si="78"/>
        <v>30542.49105365172</v>
      </c>
      <c r="T102" s="47">
        <f t="shared" si="78"/>
        <v>34444.615787612216</v>
      </c>
      <c r="U102" s="48">
        <f t="shared" si="78"/>
        <v>36449.462707899969</v>
      </c>
    </row>
    <row r="103" spans="1:21" x14ac:dyDescent="0.25">
      <c r="A103" s="44">
        <f t="shared" si="51"/>
        <v>2012</v>
      </c>
      <c r="B103" s="9">
        <f t="shared" si="52"/>
        <v>4</v>
      </c>
      <c r="C103" s="109">
        <f t="shared" ref="C103:U103" si="79">+C35*C$67</f>
        <v>16801.765651915099</v>
      </c>
      <c r="D103" s="46">
        <f t="shared" si="79"/>
        <v>9671.6614012232694</v>
      </c>
      <c r="E103" s="11">
        <f t="shared" si="79"/>
        <v>14304.155197152513</v>
      </c>
      <c r="F103" s="11">
        <f t="shared" si="79"/>
        <v>22088.18137668175</v>
      </c>
      <c r="G103" s="11">
        <f t="shared" si="79"/>
        <v>5421.3916636774729</v>
      </c>
      <c r="H103" s="11">
        <f t="shared" si="79"/>
        <v>10687.695169728788</v>
      </c>
      <c r="I103" s="11">
        <f t="shared" si="79"/>
        <v>29661.075174443475</v>
      </c>
      <c r="J103" s="11">
        <f t="shared" si="79"/>
        <v>5801.3492891375281</v>
      </c>
      <c r="K103" s="11">
        <f t="shared" si="79"/>
        <v>6667.4171061734523</v>
      </c>
      <c r="L103" s="11">
        <f t="shared" si="79"/>
        <v>14673.437143912812</v>
      </c>
      <c r="M103" s="11">
        <f t="shared" si="79"/>
        <v>12589.006914226487</v>
      </c>
      <c r="N103" s="11">
        <f t="shared" si="79"/>
        <v>26182.715351358718</v>
      </c>
      <c r="O103" s="13">
        <f t="shared" si="79"/>
        <v>3887.4278488907848</v>
      </c>
      <c r="P103" s="110">
        <f t="shared" si="79"/>
        <v>118968.40067015045</v>
      </c>
      <c r="Q103" s="47">
        <f t="shared" si="79"/>
        <v>721.2353482353825</v>
      </c>
      <c r="R103" s="47">
        <f t="shared" si="79"/>
        <v>28156.520416191826</v>
      </c>
      <c r="S103" s="47">
        <f t="shared" si="79"/>
        <v>32022.605108502867</v>
      </c>
      <c r="T103" s="47">
        <f t="shared" si="79"/>
        <v>34404.45937827522</v>
      </c>
      <c r="U103" s="48">
        <f t="shared" si="79"/>
        <v>38001.900420845981</v>
      </c>
    </row>
    <row r="104" spans="1:21" x14ac:dyDescent="0.25">
      <c r="A104" s="44">
        <f t="shared" si="51"/>
        <v>2013</v>
      </c>
      <c r="B104" s="9">
        <f t="shared" si="52"/>
        <v>1</v>
      </c>
      <c r="C104" s="109">
        <f t="shared" ref="C104:U104" si="80">+C36*C$67</f>
        <v>14887.872327167328</v>
      </c>
      <c r="D104" s="46">
        <f t="shared" si="80"/>
        <v>9612.4176266396335</v>
      </c>
      <c r="E104" s="11">
        <f t="shared" si="80"/>
        <v>13931.9878963676</v>
      </c>
      <c r="F104" s="11">
        <f t="shared" si="80"/>
        <v>19774.683502200227</v>
      </c>
      <c r="G104" s="11">
        <f t="shared" si="80"/>
        <v>5294.5198327782728</v>
      </c>
      <c r="H104" s="11">
        <f t="shared" si="80"/>
        <v>9793.8572457417085</v>
      </c>
      <c r="I104" s="11">
        <f t="shared" si="80"/>
        <v>26261.50447820306</v>
      </c>
      <c r="J104" s="11">
        <f t="shared" si="80"/>
        <v>5305.4852294205721</v>
      </c>
      <c r="K104" s="11">
        <f t="shared" si="80"/>
        <v>6980.6498398253716</v>
      </c>
      <c r="L104" s="11">
        <f t="shared" si="80"/>
        <v>14710.152300162585</v>
      </c>
      <c r="M104" s="11">
        <f t="shared" si="80"/>
        <v>10230.259286278386</v>
      </c>
      <c r="N104" s="11">
        <f t="shared" si="80"/>
        <v>20190.306884453839</v>
      </c>
      <c r="O104" s="13">
        <f t="shared" si="80"/>
        <v>3989.1828809791577</v>
      </c>
      <c r="P104" s="110">
        <f t="shared" si="80"/>
        <v>109495.00963187646</v>
      </c>
      <c r="Q104" s="47">
        <f t="shared" si="80"/>
        <v>467.11352021401404</v>
      </c>
      <c r="R104" s="47">
        <f t="shared" si="80"/>
        <v>18357.842533406172</v>
      </c>
      <c r="S104" s="47">
        <f t="shared" si="80"/>
        <v>29483.112649380557</v>
      </c>
      <c r="T104" s="47">
        <f t="shared" si="80"/>
        <v>32232.37056089464</v>
      </c>
      <c r="U104" s="48">
        <f t="shared" si="80"/>
        <v>35707.884636947325</v>
      </c>
    </row>
    <row r="105" spans="1:21" x14ac:dyDescent="0.25">
      <c r="A105" s="44">
        <f t="shared" si="51"/>
        <v>2013</v>
      </c>
      <c r="B105" s="9">
        <f t="shared" si="52"/>
        <v>2</v>
      </c>
      <c r="C105" s="109">
        <f t="shared" ref="C105:U105" si="81">+C37*C$67</f>
        <v>15734.071510869082</v>
      </c>
      <c r="D105" s="46">
        <f t="shared" si="81"/>
        <v>10514.389436782261</v>
      </c>
      <c r="E105" s="11">
        <f t="shared" si="81"/>
        <v>14450.903912533728</v>
      </c>
      <c r="F105" s="11">
        <f t="shared" si="81"/>
        <v>21734.479142390192</v>
      </c>
      <c r="G105" s="11">
        <f t="shared" si="81"/>
        <v>5483.4059155578516</v>
      </c>
      <c r="H105" s="11">
        <f t="shared" si="81"/>
        <v>11297.160007851573</v>
      </c>
      <c r="I105" s="11">
        <f t="shared" si="81"/>
        <v>27613.304269048105</v>
      </c>
      <c r="J105" s="11">
        <f t="shared" si="81"/>
        <v>5466.7733261646881</v>
      </c>
      <c r="K105" s="11">
        <f t="shared" si="81"/>
        <v>6984.6927213150093</v>
      </c>
      <c r="L105" s="11">
        <f t="shared" si="81"/>
        <v>14841.741150019801</v>
      </c>
      <c r="M105" s="11">
        <f t="shared" si="81"/>
        <v>10949.05634735636</v>
      </c>
      <c r="N105" s="11">
        <f t="shared" si="81"/>
        <v>21982.004397343197</v>
      </c>
      <c r="O105" s="13">
        <f t="shared" si="81"/>
        <v>3897.5685569434736</v>
      </c>
      <c r="P105" s="110">
        <f t="shared" si="81"/>
        <v>113557.18920416049</v>
      </c>
      <c r="Q105" s="47">
        <f t="shared" si="81"/>
        <v>589.19942712352497</v>
      </c>
      <c r="R105" s="47">
        <f t="shared" si="81"/>
        <v>22823.483647724042</v>
      </c>
      <c r="S105" s="47">
        <f t="shared" si="81"/>
        <v>33051.389490450347</v>
      </c>
      <c r="T105" s="47">
        <f t="shared" si="81"/>
        <v>35368.284469898441</v>
      </c>
      <c r="U105" s="48">
        <f t="shared" si="81"/>
        <v>36816.037250877387</v>
      </c>
    </row>
    <row r="106" spans="1:21" x14ac:dyDescent="0.25">
      <c r="A106" s="44">
        <f t="shared" si="51"/>
        <v>2013</v>
      </c>
      <c r="B106" s="9">
        <f t="shared" si="52"/>
        <v>3</v>
      </c>
      <c r="C106" s="109">
        <f t="shared" ref="C106:U106" si="82">+C38*C$67</f>
        <v>15440.102445326154</v>
      </c>
      <c r="D106" s="46">
        <f t="shared" si="82"/>
        <v>10998.290169248119</v>
      </c>
      <c r="E106" s="11">
        <f t="shared" si="82"/>
        <v>14571.732755966419</v>
      </c>
      <c r="F106" s="11">
        <f t="shared" si="82"/>
        <v>22670.73960083969</v>
      </c>
      <c r="G106" s="11">
        <f t="shared" si="82"/>
        <v>5608.0066245488761</v>
      </c>
      <c r="H106" s="11">
        <f t="shared" si="82"/>
        <v>11633.958546584208</v>
      </c>
      <c r="I106" s="11">
        <f t="shared" si="82"/>
        <v>28475.159878668259</v>
      </c>
      <c r="J106" s="11">
        <f t="shared" si="82"/>
        <v>5747.9434040173601</v>
      </c>
      <c r="K106" s="11">
        <f t="shared" si="82"/>
        <v>6872.5038867037674</v>
      </c>
      <c r="L106" s="11">
        <f t="shared" si="82"/>
        <v>14968.899268902736</v>
      </c>
      <c r="M106" s="11">
        <f t="shared" si="82"/>
        <v>11361.864182735817</v>
      </c>
      <c r="N106" s="11">
        <f t="shared" si="82"/>
        <v>22240.416899759621</v>
      </c>
      <c r="O106" s="13">
        <f t="shared" si="82"/>
        <v>4127.6806555817993</v>
      </c>
      <c r="P106" s="110">
        <f t="shared" si="82"/>
        <v>115585.9419322593</v>
      </c>
      <c r="Q106" s="47">
        <f t="shared" si="82"/>
        <v>595.67077312145216</v>
      </c>
      <c r="R106" s="47">
        <f t="shared" si="82"/>
        <v>22976.736165820188</v>
      </c>
      <c r="S106" s="47">
        <f t="shared" si="82"/>
        <v>32070.147642569027</v>
      </c>
      <c r="T106" s="47">
        <f t="shared" si="82"/>
        <v>36956.888563278197</v>
      </c>
      <c r="U106" s="48">
        <f t="shared" si="82"/>
        <v>38168.553012644174</v>
      </c>
    </row>
    <row r="107" spans="1:21" x14ac:dyDescent="0.25">
      <c r="A107" s="44">
        <f t="shared" si="51"/>
        <v>2013</v>
      </c>
      <c r="B107" s="9">
        <f t="shared" si="52"/>
        <v>4</v>
      </c>
      <c r="C107" s="109">
        <f t="shared" ref="C107:U107" si="83">+C39*C$67</f>
        <v>17534.473898799348</v>
      </c>
      <c r="D107" s="46">
        <f t="shared" si="83"/>
        <v>10426.754767177206</v>
      </c>
      <c r="E107" s="11">
        <f t="shared" si="83"/>
        <v>15267.492033341337</v>
      </c>
      <c r="F107" s="11">
        <f t="shared" si="83"/>
        <v>23003.484244858479</v>
      </c>
      <c r="G107" s="11">
        <f t="shared" si="83"/>
        <v>5656.0395345895677</v>
      </c>
      <c r="H107" s="11">
        <f t="shared" si="83"/>
        <v>11852.574196134876</v>
      </c>
      <c r="I107" s="11">
        <f t="shared" si="83"/>
        <v>31471.986312523877</v>
      </c>
      <c r="J107" s="11">
        <f t="shared" si="83"/>
        <v>6258.5582975089446</v>
      </c>
      <c r="K107" s="11">
        <f t="shared" si="83"/>
        <v>7464.8197823733153</v>
      </c>
      <c r="L107" s="11">
        <f t="shared" si="83"/>
        <v>15145.767857579627</v>
      </c>
      <c r="M107" s="11">
        <f t="shared" si="83"/>
        <v>13528.140726548037</v>
      </c>
      <c r="N107" s="11">
        <f t="shared" si="83"/>
        <v>27530.629376091241</v>
      </c>
      <c r="O107" s="13">
        <f t="shared" si="83"/>
        <v>4252.4856364925217</v>
      </c>
      <c r="P107" s="110">
        <f t="shared" si="83"/>
        <v>126899.8592317039</v>
      </c>
      <c r="Q107" s="47">
        <f t="shared" si="83"/>
        <v>819.73793099434465</v>
      </c>
      <c r="R107" s="47">
        <f t="shared" si="83"/>
        <v>31187.968242906289</v>
      </c>
      <c r="S107" s="47">
        <f t="shared" si="83"/>
        <v>34549.350217600084</v>
      </c>
      <c r="T107" s="47">
        <f t="shared" si="83"/>
        <v>37548.456405928831</v>
      </c>
      <c r="U107" s="48">
        <f t="shared" si="83"/>
        <v>44824.542431147107</v>
      </c>
    </row>
    <row r="108" spans="1:21" x14ac:dyDescent="0.25">
      <c r="A108" s="44">
        <f t="shared" si="51"/>
        <v>2014</v>
      </c>
      <c r="B108" s="9">
        <f t="shared" si="52"/>
        <v>1</v>
      </c>
      <c r="C108" s="109">
        <f t="shared" ref="C108:U108" si="84">+C40*C$67</f>
        <v>15782.694602665833</v>
      </c>
      <c r="D108" s="46">
        <f t="shared" si="84"/>
        <v>10357.344953640386</v>
      </c>
      <c r="E108" s="11">
        <f t="shared" si="84"/>
        <v>14503.663283436923</v>
      </c>
      <c r="F108" s="11">
        <f t="shared" si="84"/>
        <v>21132.715276938547</v>
      </c>
      <c r="G108" s="11">
        <f t="shared" si="84"/>
        <v>5539.5549466668799</v>
      </c>
      <c r="H108" s="11">
        <f t="shared" si="84"/>
        <v>11256.993087632269</v>
      </c>
      <c r="I108" s="11">
        <f t="shared" si="84"/>
        <v>27699.353245381957</v>
      </c>
      <c r="J108" s="11">
        <f t="shared" si="84"/>
        <v>5793.6821007599756</v>
      </c>
      <c r="K108" s="11">
        <f t="shared" si="84"/>
        <v>7623.7702083935083</v>
      </c>
      <c r="L108" s="11">
        <f t="shared" si="84"/>
        <v>15186.429476252082</v>
      </c>
      <c r="M108" s="11">
        <f t="shared" si="84"/>
        <v>11110.557510070699</v>
      </c>
      <c r="N108" s="11">
        <f t="shared" si="84"/>
        <v>21271.147151833691</v>
      </c>
      <c r="O108" s="13">
        <f t="shared" si="84"/>
        <v>4237.2739276642378</v>
      </c>
      <c r="P108" s="110">
        <f t="shared" si="84"/>
        <v>116707.00223572983</v>
      </c>
      <c r="Q108" s="47">
        <f t="shared" si="84"/>
        <v>524.38365337353525</v>
      </c>
      <c r="R108" s="47">
        <f t="shared" si="84"/>
        <v>20120.100089874115</v>
      </c>
      <c r="S108" s="47">
        <f t="shared" si="84"/>
        <v>31087.695018168233</v>
      </c>
      <c r="T108" s="47">
        <f t="shared" si="84"/>
        <v>36491.765408986175</v>
      </c>
      <c r="U108" s="48">
        <f t="shared" si="84"/>
        <v>40293.813309425132</v>
      </c>
    </row>
    <row r="109" spans="1:21" x14ac:dyDescent="0.25">
      <c r="A109" s="44">
        <f t="shared" si="51"/>
        <v>2014</v>
      </c>
      <c r="B109" s="9">
        <f t="shared" si="52"/>
        <v>2</v>
      </c>
      <c r="C109" s="109">
        <f t="shared" ref="C109:U109" si="85">+C41*C$67</f>
        <v>16609.431783909575</v>
      </c>
      <c r="D109" s="46">
        <f t="shared" si="85"/>
        <v>10435.089370686786</v>
      </c>
      <c r="E109" s="11">
        <f t="shared" si="85"/>
        <v>13904.981524271601</v>
      </c>
      <c r="F109" s="11">
        <f t="shared" si="85"/>
        <v>21920.569401557357</v>
      </c>
      <c r="G109" s="11">
        <f t="shared" si="85"/>
        <v>5680.3502719265643</v>
      </c>
      <c r="H109" s="11">
        <f t="shared" si="85"/>
        <v>12100.576891446135</v>
      </c>
      <c r="I109" s="11">
        <f t="shared" si="85"/>
        <v>28777.924731630443</v>
      </c>
      <c r="J109" s="11">
        <f t="shared" si="85"/>
        <v>5970.9190993392231</v>
      </c>
      <c r="K109" s="11">
        <f t="shared" si="85"/>
        <v>7708.4806748775463</v>
      </c>
      <c r="L109" s="11">
        <f t="shared" si="85"/>
        <v>15292.554355705925</v>
      </c>
      <c r="M109" s="11">
        <f t="shared" si="85"/>
        <v>11842.700114802879</v>
      </c>
      <c r="N109" s="11">
        <f t="shared" si="85"/>
        <v>22885.239308824268</v>
      </c>
      <c r="O109" s="13">
        <f t="shared" si="85"/>
        <v>3937.5685120629773</v>
      </c>
      <c r="P109" s="110">
        <f t="shared" si="85"/>
        <v>121503.41878834997</v>
      </c>
      <c r="Q109" s="47">
        <f t="shared" si="85"/>
        <v>633.3478191884351</v>
      </c>
      <c r="R109" s="47">
        <f t="shared" si="85"/>
        <v>23089.676573323377</v>
      </c>
      <c r="S109" s="47">
        <f t="shared" si="85"/>
        <v>30836.970125040047</v>
      </c>
      <c r="T109" s="47">
        <f t="shared" si="85"/>
        <v>38890.394945081149</v>
      </c>
      <c r="U109" s="48">
        <f t="shared" si="85"/>
        <v>41436.386875228731</v>
      </c>
    </row>
    <row r="110" spans="1:21" x14ac:dyDescent="0.25">
      <c r="A110" s="44">
        <f t="shared" si="51"/>
        <v>2014</v>
      </c>
      <c r="B110" s="9">
        <f t="shared" si="52"/>
        <v>3</v>
      </c>
      <c r="C110" s="109">
        <f t="shared" ref="C110:U110" si="86">+C42*C$67</f>
        <v>16370.179418602693</v>
      </c>
      <c r="D110" s="46">
        <f t="shared" si="86"/>
        <v>11191.029279191529</v>
      </c>
      <c r="E110" s="11">
        <f t="shared" si="86"/>
        <v>14218.432943531809</v>
      </c>
      <c r="F110" s="11">
        <f t="shared" si="86"/>
        <v>23218.442856666166</v>
      </c>
      <c r="G110" s="11">
        <f t="shared" si="86"/>
        <v>5818.7074284051159</v>
      </c>
      <c r="H110" s="11">
        <f t="shared" si="86"/>
        <v>12621.674534984615</v>
      </c>
      <c r="I110" s="11">
        <f t="shared" si="86"/>
        <v>29790.110428562377</v>
      </c>
      <c r="J110" s="11">
        <f t="shared" si="86"/>
        <v>5894.9067657086562</v>
      </c>
      <c r="K110" s="11">
        <f t="shared" si="86"/>
        <v>7801.8698343681108</v>
      </c>
      <c r="L110" s="11">
        <f t="shared" si="86"/>
        <v>15431.777664286543</v>
      </c>
      <c r="M110" s="11">
        <f t="shared" si="86"/>
        <v>12185.696053080213</v>
      </c>
      <c r="N110" s="11">
        <f t="shared" si="86"/>
        <v>23578.079314798655</v>
      </c>
      <c r="O110" s="13">
        <f t="shared" si="86"/>
        <v>4225.2387638566461</v>
      </c>
      <c r="P110" s="110">
        <f t="shared" si="86"/>
        <v>124019.67915492588</v>
      </c>
      <c r="Q110" s="47">
        <f t="shared" si="86"/>
        <v>628.15539532448565</v>
      </c>
      <c r="R110" s="47">
        <f t="shared" si="86"/>
        <v>24169.886473428993</v>
      </c>
      <c r="S110" s="47">
        <f t="shared" si="86"/>
        <v>32207.223674333894</v>
      </c>
      <c r="T110" s="47">
        <f t="shared" si="86"/>
        <v>39136.254154478709</v>
      </c>
      <c r="U110" s="48">
        <f t="shared" si="86"/>
        <v>46308.052659761939</v>
      </c>
    </row>
    <row r="111" spans="1:21" x14ac:dyDescent="0.25">
      <c r="A111" s="44">
        <f t="shared" si="51"/>
        <v>2014</v>
      </c>
      <c r="B111" s="9">
        <f t="shared" si="52"/>
        <v>4</v>
      </c>
      <c r="C111" s="109">
        <f t="shared" ref="C111:U111" si="87">+C43*C$67</f>
        <v>18335.49757798163</v>
      </c>
      <c r="D111" s="46">
        <f t="shared" si="87"/>
        <v>10777.826711479645</v>
      </c>
      <c r="E111" s="11">
        <f t="shared" si="87"/>
        <v>14809.898200134689</v>
      </c>
      <c r="F111" s="11">
        <f t="shared" si="87"/>
        <v>23431.40470953922</v>
      </c>
      <c r="G111" s="11">
        <f t="shared" si="87"/>
        <v>5760.7932011796247</v>
      </c>
      <c r="H111" s="11">
        <f t="shared" si="87"/>
        <v>12574.01364752657</v>
      </c>
      <c r="I111" s="11">
        <f t="shared" si="87"/>
        <v>32933.299415320274</v>
      </c>
      <c r="J111" s="11">
        <f t="shared" si="87"/>
        <v>6591.4955053289232</v>
      </c>
      <c r="K111" s="11">
        <f t="shared" si="87"/>
        <v>8059.9598712826109</v>
      </c>
      <c r="L111" s="11">
        <f t="shared" si="87"/>
        <v>15609.667530185056</v>
      </c>
      <c r="M111" s="11">
        <f t="shared" si="87"/>
        <v>14288.880763443767</v>
      </c>
      <c r="N111" s="11">
        <f t="shared" si="87"/>
        <v>29583.861814980137</v>
      </c>
      <c r="O111" s="13">
        <f t="shared" si="87"/>
        <v>4318.5423353733877</v>
      </c>
      <c r="P111" s="110">
        <f t="shared" si="87"/>
        <v>137997.89982099444</v>
      </c>
      <c r="Q111" s="47">
        <f t="shared" si="87"/>
        <v>865.54892183342565</v>
      </c>
      <c r="R111" s="47">
        <f t="shared" si="87"/>
        <v>37302.097399706545</v>
      </c>
      <c r="S111" s="47">
        <f t="shared" si="87"/>
        <v>32775.111182457877</v>
      </c>
      <c r="T111" s="47">
        <f t="shared" si="87"/>
        <v>44567.585491453967</v>
      </c>
      <c r="U111" s="48">
        <f t="shared" si="87"/>
        <v>48480.951069404866</v>
      </c>
    </row>
    <row r="112" spans="1:21" x14ac:dyDescent="0.25">
      <c r="A112" s="44">
        <f t="shared" si="51"/>
        <v>2015</v>
      </c>
      <c r="B112" s="9">
        <f t="shared" si="52"/>
        <v>1</v>
      </c>
      <c r="C112" s="109">
        <f t="shared" ref="C112:U112" si="88">+C44*C$67</f>
        <v>16227.655497407179</v>
      </c>
      <c r="D112" s="46">
        <f t="shared" si="88"/>
        <v>10677.030649087956</v>
      </c>
      <c r="E112" s="11">
        <f t="shared" si="88"/>
        <v>14113.490402924217</v>
      </c>
      <c r="F112" s="11">
        <f t="shared" si="88"/>
        <v>21278.837889381983</v>
      </c>
      <c r="G112" s="11">
        <f t="shared" si="88"/>
        <v>5503.7860606386239</v>
      </c>
      <c r="H112" s="11">
        <f t="shared" si="88"/>
        <v>12015.84984023674</v>
      </c>
      <c r="I112" s="11">
        <f t="shared" si="88"/>
        <v>28687.398246513745</v>
      </c>
      <c r="J112" s="11">
        <f t="shared" si="88"/>
        <v>5817.26178001671</v>
      </c>
      <c r="K112" s="11">
        <f t="shared" si="88"/>
        <v>8462.0145004143833</v>
      </c>
      <c r="L112" s="11">
        <f t="shared" si="88"/>
        <v>15638.315103701878</v>
      </c>
      <c r="M112" s="11">
        <f t="shared" si="88"/>
        <v>11347.471978137524</v>
      </c>
      <c r="N112" s="11">
        <f t="shared" si="88"/>
        <v>22715.05287753353</v>
      </c>
      <c r="O112" s="13">
        <f t="shared" si="88"/>
        <v>4315.3196877372784</v>
      </c>
      <c r="P112" s="110">
        <f t="shared" si="88"/>
        <v>127229.61957205617</v>
      </c>
      <c r="Q112" s="47">
        <f t="shared" si="88"/>
        <v>551.65027326993982</v>
      </c>
      <c r="R112" s="47">
        <f t="shared" si="88"/>
        <v>22113.478992232333</v>
      </c>
      <c r="S112" s="47">
        <f t="shared" si="88"/>
        <v>29114.074004584199</v>
      </c>
      <c r="T112" s="47">
        <f t="shared" si="88"/>
        <v>40920.24828241831</v>
      </c>
      <c r="U112" s="48">
        <f t="shared" si="88"/>
        <v>44963.820753108666</v>
      </c>
    </row>
    <row r="113" spans="1:21" x14ac:dyDescent="0.25">
      <c r="A113" s="44">
        <f t="shared" si="51"/>
        <v>2015</v>
      </c>
      <c r="B113" s="9">
        <f t="shared" si="52"/>
        <v>2</v>
      </c>
      <c r="C113" s="109">
        <f t="shared" ref="C113:U113" si="89">+C45*C$67</f>
        <v>16741.725772339119</v>
      </c>
      <c r="D113" s="46">
        <f t="shared" si="89"/>
        <v>10716.45383293112</v>
      </c>
      <c r="E113" s="11">
        <f t="shared" si="89"/>
        <v>14301.974281842633</v>
      </c>
      <c r="F113" s="11">
        <f t="shared" si="89"/>
        <v>22138.264762604133</v>
      </c>
      <c r="G113" s="11">
        <f t="shared" si="89"/>
        <v>5555.9122506668655</v>
      </c>
      <c r="H113" s="11">
        <f t="shared" si="89"/>
        <v>13247.546003620326</v>
      </c>
      <c r="I113" s="11">
        <f t="shared" si="89"/>
        <v>29604.439922490066</v>
      </c>
      <c r="J113" s="11">
        <f t="shared" si="89"/>
        <v>5924.547101830155</v>
      </c>
      <c r="K113" s="11">
        <f t="shared" si="89"/>
        <v>8382.1899655131438</v>
      </c>
      <c r="L113" s="11">
        <f t="shared" si="89"/>
        <v>15762.488212639428</v>
      </c>
      <c r="M113" s="11">
        <f t="shared" si="89"/>
        <v>11882.557455028709</v>
      </c>
      <c r="N113" s="11">
        <f t="shared" si="89"/>
        <v>24758.274565805557</v>
      </c>
      <c r="O113" s="13">
        <f t="shared" si="89"/>
        <v>4125.0423943907817</v>
      </c>
      <c r="P113" s="110">
        <f t="shared" si="89"/>
        <v>132374.90363295676</v>
      </c>
      <c r="Q113" s="47">
        <f t="shared" si="89"/>
        <v>678.16125076301364</v>
      </c>
      <c r="R113" s="47">
        <f t="shared" si="89"/>
        <v>26818.525384162309</v>
      </c>
      <c r="S113" s="47">
        <f t="shared" si="89"/>
        <v>30420.015854164983</v>
      </c>
      <c r="T113" s="47">
        <f t="shared" si="89"/>
        <v>42448.733627921065</v>
      </c>
      <c r="U113" s="48">
        <f t="shared" si="89"/>
        <v>44799.663405038133</v>
      </c>
    </row>
    <row r="114" spans="1:21" x14ac:dyDescent="0.25">
      <c r="A114" s="44">
        <f t="shared" si="51"/>
        <v>2015</v>
      </c>
      <c r="B114" s="9">
        <f t="shared" si="52"/>
        <v>3</v>
      </c>
      <c r="C114" s="109">
        <f t="shared" ref="C114:U114" si="90">+C46*C$67</f>
        <v>16736.074517282086</v>
      </c>
      <c r="D114" s="46">
        <f t="shared" si="90"/>
        <v>11968.73423788051</v>
      </c>
      <c r="E114" s="11">
        <f t="shared" si="90"/>
        <v>13860.288912972826</v>
      </c>
      <c r="F114" s="11">
        <f t="shared" si="90"/>
        <v>23747.375116564159</v>
      </c>
      <c r="G114" s="11">
        <f t="shared" si="90"/>
        <v>5797.2610296008106</v>
      </c>
      <c r="H114" s="11">
        <f t="shared" si="90"/>
        <v>13060.926590308711</v>
      </c>
      <c r="I114" s="11">
        <f t="shared" si="90"/>
        <v>30796.367272937605</v>
      </c>
      <c r="J114" s="11">
        <f t="shared" si="90"/>
        <v>6140.5820697535546</v>
      </c>
      <c r="K114" s="11">
        <f t="shared" si="90"/>
        <v>8459.877899310075</v>
      </c>
      <c r="L114" s="11">
        <f t="shared" si="90"/>
        <v>15913.592077439043</v>
      </c>
      <c r="M114" s="11">
        <f t="shared" si="90"/>
        <v>12322.833754497553</v>
      </c>
      <c r="N114" s="11">
        <f t="shared" si="90"/>
        <v>26016.65675370329</v>
      </c>
      <c r="O114" s="13">
        <f t="shared" si="90"/>
        <v>4417.8334986347445</v>
      </c>
      <c r="P114" s="110">
        <f t="shared" si="90"/>
        <v>136992.00986765508</v>
      </c>
      <c r="Q114" s="47">
        <f t="shared" si="90"/>
        <v>690.00406972364704</v>
      </c>
      <c r="R114" s="47">
        <f t="shared" si="90"/>
        <v>29195.995579542716</v>
      </c>
      <c r="S114" s="47">
        <f t="shared" si="90"/>
        <v>32603.882647424405</v>
      </c>
      <c r="T114" s="47">
        <f t="shared" si="90"/>
        <v>50006.092869242508</v>
      </c>
      <c r="U114" s="48">
        <f t="shared" si="90"/>
        <v>49872.396766995123</v>
      </c>
    </row>
    <row r="115" spans="1:21" x14ac:dyDescent="0.25">
      <c r="A115" s="44">
        <f t="shared" si="51"/>
        <v>2015</v>
      </c>
      <c r="B115" s="9">
        <f t="shared" si="52"/>
        <v>4</v>
      </c>
      <c r="C115" s="109">
        <f t="shared" ref="C115:U115" si="91">+C47*C$67</f>
        <v>18542.874410339358</v>
      </c>
      <c r="D115" s="46">
        <f t="shared" si="91"/>
        <v>11237.788543190576</v>
      </c>
      <c r="E115" s="11">
        <f t="shared" si="91"/>
        <v>14553.8719140631</v>
      </c>
      <c r="F115" s="11">
        <f t="shared" si="91"/>
        <v>24335.85304916733</v>
      </c>
      <c r="G115" s="11">
        <f t="shared" si="91"/>
        <v>5782.3085902822968</v>
      </c>
      <c r="H115" s="11">
        <f t="shared" si="91"/>
        <v>13287.856793975738</v>
      </c>
      <c r="I115" s="11">
        <f t="shared" si="91"/>
        <v>34083.322379762627</v>
      </c>
      <c r="J115" s="11">
        <f t="shared" si="91"/>
        <v>6683.3608946796321</v>
      </c>
      <c r="K115" s="11">
        <f t="shared" si="91"/>
        <v>8371.8198132131838</v>
      </c>
      <c r="L115" s="11">
        <f t="shared" si="91"/>
        <v>16170.82505979095</v>
      </c>
      <c r="M115" s="11">
        <f t="shared" si="91"/>
        <v>13782.132886435145</v>
      </c>
      <c r="N115" s="11">
        <f t="shared" si="91"/>
        <v>29013.081374656929</v>
      </c>
      <c r="O115" s="13">
        <f t="shared" si="91"/>
        <v>4569.2021137175061</v>
      </c>
      <c r="P115" s="110">
        <f t="shared" si="91"/>
        <v>151246.46692733205</v>
      </c>
      <c r="Q115" s="47">
        <f t="shared" si="91"/>
        <v>957.37553105302447</v>
      </c>
      <c r="R115" s="47">
        <f t="shared" si="91"/>
        <v>37779.123070134498</v>
      </c>
      <c r="S115" s="47">
        <f t="shared" si="91"/>
        <v>33798.027493826383</v>
      </c>
      <c r="T115" s="47">
        <f t="shared" si="91"/>
        <v>49374.925220418154</v>
      </c>
      <c r="U115" s="48">
        <f t="shared" si="91"/>
        <v>52336.433448449374</v>
      </c>
    </row>
    <row r="116" spans="1:21" x14ac:dyDescent="0.25">
      <c r="A116" s="44">
        <f t="shared" si="51"/>
        <v>2016</v>
      </c>
      <c r="B116" s="9">
        <f t="shared" si="52"/>
        <v>1</v>
      </c>
      <c r="C116" s="109">
        <f t="shared" ref="C116:U116" si="92">+C48*C$67</f>
        <v>16468.489304300485</v>
      </c>
      <c r="D116" s="46">
        <f t="shared" si="92"/>
        <v>10604.677101967527</v>
      </c>
      <c r="E116" s="11">
        <f t="shared" si="92"/>
        <v>13952.947938719735</v>
      </c>
      <c r="F116" s="11">
        <f t="shared" si="92"/>
        <v>22201.362531972871</v>
      </c>
      <c r="G116" s="11">
        <f t="shared" si="92"/>
        <v>5564.4055477014172</v>
      </c>
      <c r="H116" s="11">
        <f t="shared" si="92"/>
        <v>12810.719890110655</v>
      </c>
      <c r="I116" s="11">
        <f t="shared" si="92"/>
        <v>29710.199121038608</v>
      </c>
      <c r="J116" s="11">
        <f t="shared" si="92"/>
        <v>5837.5452941772182</v>
      </c>
      <c r="K116" s="11">
        <f t="shared" si="92"/>
        <v>8658.1570753715532</v>
      </c>
      <c r="L116" s="11">
        <f t="shared" si="92"/>
        <v>16171.483966499842</v>
      </c>
      <c r="M116" s="11">
        <f t="shared" si="92"/>
        <v>10996.721586537127</v>
      </c>
      <c r="N116" s="11">
        <f t="shared" si="92"/>
        <v>23171.50439431522</v>
      </c>
      <c r="O116" s="13">
        <f t="shared" si="92"/>
        <v>4580.7824273073984</v>
      </c>
      <c r="P116" s="110">
        <f t="shared" si="92"/>
        <v>140832.11553950698</v>
      </c>
      <c r="Q116" s="47">
        <f t="shared" si="92"/>
        <v>603.11409994120231</v>
      </c>
      <c r="R116" s="47">
        <f t="shared" si="92"/>
        <v>22674.76537319885</v>
      </c>
      <c r="S116" s="47">
        <f t="shared" si="92"/>
        <v>29791.74462513005</v>
      </c>
      <c r="T116" s="47">
        <f t="shared" si="92"/>
        <v>46206.821738542567</v>
      </c>
      <c r="U116" s="48">
        <f t="shared" si="92"/>
        <v>44660.558479242864</v>
      </c>
    </row>
    <row r="117" spans="1:21" x14ac:dyDescent="0.25">
      <c r="A117" s="44">
        <f t="shared" si="51"/>
        <v>2016</v>
      </c>
      <c r="B117" s="9">
        <f t="shared" si="52"/>
        <v>2</v>
      </c>
      <c r="C117" s="109">
        <f t="shared" ref="C117:U117" si="93">+C49*C$67</f>
        <v>16739.159427674287</v>
      </c>
      <c r="D117" s="46">
        <f t="shared" si="93"/>
        <v>10832.523905974656</v>
      </c>
      <c r="E117" s="11">
        <f t="shared" si="93"/>
        <v>13590.990527286594</v>
      </c>
      <c r="F117" s="11">
        <f t="shared" si="93"/>
        <v>23470.705686198704</v>
      </c>
      <c r="G117" s="11">
        <f t="shared" si="93"/>
        <v>5510.8607943632342</v>
      </c>
      <c r="H117" s="11">
        <f t="shared" si="93"/>
        <v>13541.016074409139</v>
      </c>
      <c r="I117" s="11">
        <f t="shared" si="93"/>
        <v>30346.055791042047</v>
      </c>
      <c r="J117" s="11">
        <f t="shared" si="93"/>
        <v>5974.5559211639675</v>
      </c>
      <c r="K117" s="11">
        <f t="shared" si="93"/>
        <v>8503.3033519159526</v>
      </c>
      <c r="L117" s="11">
        <f t="shared" si="93"/>
        <v>16360.024193733385</v>
      </c>
      <c r="M117" s="11">
        <f t="shared" si="93"/>
        <v>11598.856577666356</v>
      </c>
      <c r="N117" s="11">
        <f t="shared" si="93"/>
        <v>25822.431641394131</v>
      </c>
      <c r="O117" s="13">
        <f t="shared" si="93"/>
        <v>4408.055769746542</v>
      </c>
      <c r="P117" s="110">
        <f t="shared" si="93"/>
        <v>143886.16273331453</v>
      </c>
      <c r="Q117" s="47">
        <f t="shared" si="93"/>
        <v>740.67496467184344</v>
      </c>
      <c r="R117" s="47">
        <f t="shared" si="93"/>
        <v>28604.523845990967</v>
      </c>
      <c r="S117" s="47">
        <f t="shared" si="93"/>
        <v>30185.502477625156</v>
      </c>
      <c r="T117" s="47">
        <f t="shared" si="93"/>
        <v>45729.255765268688</v>
      </c>
      <c r="U117" s="48">
        <f t="shared" si="93"/>
        <v>47727.025892230762</v>
      </c>
    </row>
    <row r="118" spans="1:21" x14ac:dyDescent="0.25">
      <c r="A118" s="44">
        <f t="shared" si="51"/>
        <v>2016</v>
      </c>
      <c r="B118" s="9">
        <f t="shared" si="52"/>
        <v>3</v>
      </c>
      <c r="C118" s="109">
        <f t="shared" ref="C118:U118" si="94">+C50*C$67</f>
        <v>17308.77163655563</v>
      </c>
      <c r="D118" s="46">
        <f t="shared" si="94"/>
        <v>12149.964526812691</v>
      </c>
      <c r="E118" s="11">
        <f t="shared" si="94"/>
        <v>13711.039326011478</v>
      </c>
      <c r="F118" s="11">
        <f t="shared" si="94"/>
        <v>24081.136005006421</v>
      </c>
      <c r="G118" s="11">
        <f t="shared" si="94"/>
        <v>5748.3149483625448</v>
      </c>
      <c r="H118" s="11">
        <f t="shared" si="94"/>
        <v>13633.239741369192</v>
      </c>
      <c r="I118" s="11">
        <f t="shared" si="94"/>
        <v>31465.745353886912</v>
      </c>
      <c r="J118" s="11">
        <f t="shared" si="94"/>
        <v>6087.8131463176642</v>
      </c>
      <c r="K118" s="11">
        <f t="shared" si="94"/>
        <v>8659.8999140184842</v>
      </c>
      <c r="L118" s="11">
        <f t="shared" si="94"/>
        <v>16490.432393799339</v>
      </c>
      <c r="M118" s="11">
        <f t="shared" si="94"/>
        <v>11870.36488327939</v>
      </c>
      <c r="N118" s="11">
        <f t="shared" si="94"/>
        <v>26142.533976839666</v>
      </c>
      <c r="O118" s="13">
        <f t="shared" si="94"/>
        <v>4654.8146493093254</v>
      </c>
      <c r="P118" s="110">
        <f t="shared" si="94"/>
        <v>147400.82001147137</v>
      </c>
      <c r="Q118" s="47">
        <f t="shared" si="94"/>
        <v>722.18175061452598</v>
      </c>
      <c r="R118" s="47">
        <f t="shared" si="94"/>
        <v>29107.947545155901</v>
      </c>
      <c r="S118" s="47">
        <f t="shared" si="94"/>
        <v>30754.429181618896</v>
      </c>
      <c r="T118" s="47">
        <f t="shared" si="94"/>
        <v>45676.989861201742</v>
      </c>
      <c r="U118" s="48">
        <f t="shared" si="94"/>
        <v>49081.400888704491</v>
      </c>
    </row>
    <row r="119" spans="1:21" x14ac:dyDescent="0.25">
      <c r="A119" s="44">
        <f t="shared" si="51"/>
        <v>2016</v>
      </c>
      <c r="B119" s="9">
        <f t="shared" si="52"/>
        <v>4</v>
      </c>
      <c r="C119" s="109">
        <f t="shared" ref="C119:U119" si="95">+C51*C$67</f>
        <v>18473.769518638659</v>
      </c>
      <c r="D119" s="46">
        <f t="shared" si="95"/>
        <v>12233.401315349876</v>
      </c>
      <c r="E119" s="11">
        <f t="shared" si="95"/>
        <v>13935.159499800146</v>
      </c>
      <c r="F119" s="11">
        <f t="shared" si="95"/>
        <v>24696.916293209775</v>
      </c>
      <c r="G119" s="11">
        <f t="shared" si="95"/>
        <v>5813.8459750488773</v>
      </c>
      <c r="H119" s="11">
        <f t="shared" si="95"/>
        <v>13479.451365748944</v>
      </c>
      <c r="I119" s="11">
        <f t="shared" si="95"/>
        <v>34957.348234376492</v>
      </c>
      <c r="J119" s="11">
        <f t="shared" si="95"/>
        <v>6504.8749605251305</v>
      </c>
      <c r="K119" s="11">
        <f t="shared" si="95"/>
        <v>8854.2587856058381</v>
      </c>
      <c r="L119" s="11">
        <f t="shared" si="95"/>
        <v>16703.560360657233</v>
      </c>
      <c r="M119" s="11">
        <f t="shared" si="95"/>
        <v>13668.171553318107</v>
      </c>
      <c r="N119" s="11">
        <f t="shared" si="95"/>
        <v>31135.568080015168</v>
      </c>
      <c r="O119" s="13">
        <f t="shared" si="95"/>
        <v>4749.587350202878</v>
      </c>
      <c r="P119" s="110">
        <f t="shared" si="95"/>
        <v>160897.90171570712</v>
      </c>
      <c r="Q119" s="47">
        <f t="shared" si="95"/>
        <v>1006.8698176379612</v>
      </c>
      <c r="R119" s="47">
        <f t="shared" si="95"/>
        <v>41876.720750297332</v>
      </c>
      <c r="S119" s="47">
        <f t="shared" si="95"/>
        <v>36392.323715626015</v>
      </c>
      <c r="T119" s="47">
        <f t="shared" si="95"/>
        <v>47974.932634987053</v>
      </c>
      <c r="U119" s="48">
        <f t="shared" si="95"/>
        <v>53623.344876937314</v>
      </c>
    </row>
    <row r="120" spans="1:21" x14ac:dyDescent="0.25">
      <c r="A120" s="44">
        <f t="shared" si="51"/>
        <v>2017</v>
      </c>
      <c r="B120" s="9">
        <f t="shared" si="52"/>
        <v>1</v>
      </c>
      <c r="C120" s="109">
        <f t="shared" ref="C120:U120" si="96">+C52*C$67</f>
        <v>16447.873298977629</v>
      </c>
      <c r="D120" s="46">
        <f t="shared" si="96"/>
        <v>11801.567415489604</v>
      </c>
      <c r="E120" s="11">
        <f t="shared" si="96"/>
        <v>12816.308030509945</v>
      </c>
      <c r="F120" s="11">
        <f t="shared" si="96"/>
        <v>22346.291340746611</v>
      </c>
      <c r="G120" s="11">
        <f t="shared" si="96"/>
        <v>5594.1048883720923</v>
      </c>
      <c r="H120" s="11">
        <f t="shared" si="96"/>
        <v>12299.28166115834</v>
      </c>
      <c r="I120" s="11">
        <f t="shared" si="96"/>
        <v>30077.920650321961</v>
      </c>
      <c r="J120" s="11">
        <f t="shared" si="96"/>
        <v>5757.5007962330146</v>
      </c>
      <c r="K120" s="11">
        <f t="shared" si="96"/>
        <v>8867.166759324622</v>
      </c>
      <c r="L120" s="11">
        <f t="shared" si="96"/>
        <v>16696.50835615892</v>
      </c>
      <c r="M120" s="11">
        <f t="shared" si="96"/>
        <v>11006.14302038136</v>
      </c>
      <c r="N120" s="11">
        <f t="shared" si="96"/>
        <v>23854.559174359933</v>
      </c>
      <c r="O120" s="13">
        <f t="shared" si="96"/>
        <v>4706.3438880989834</v>
      </c>
      <c r="P120" s="110">
        <f t="shared" si="96"/>
        <v>147509.74801564275</v>
      </c>
      <c r="Q120" s="47">
        <f t="shared" si="96"/>
        <v>658.46584989975702</v>
      </c>
      <c r="R120" s="50">
        <f t="shared" si="96"/>
        <v>24336.064371826407</v>
      </c>
      <c r="S120" s="50">
        <f t="shared" si="96"/>
        <v>32484.662940003149</v>
      </c>
      <c r="T120" s="50">
        <f t="shared" si="96"/>
        <v>44414.190966898714</v>
      </c>
      <c r="U120" s="51">
        <f t="shared" si="96"/>
        <v>47661.960232971236</v>
      </c>
    </row>
    <row r="121" spans="1:21" x14ac:dyDescent="0.25">
      <c r="A121" s="44">
        <f t="shared" si="51"/>
        <v>2017</v>
      </c>
      <c r="B121" s="9">
        <f t="shared" si="52"/>
        <v>2</v>
      </c>
      <c r="C121" s="109">
        <f t="shared" ref="C121:U121" si="97">+C53*C$67</f>
        <v>16854.154874197229</v>
      </c>
      <c r="D121" s="46">
        <f t="shared" si="97"/>
        <v>11515.491983007421</v>
      </c>
      <c r="E121" s="11">
        <f t="shared" si="97"/>
        <v>12965.592231920073</v>
      </c>
      <c r="F121" s="11">
        <f t="shared" si="97"/>
        <v>22406.135281501694</v>
      </c>
      <c r="G121" s="11">
        <f t="shared" si="97"/>
        <v>5685.4956946038355</v>
      </c>
      <c r="H121" s="11">
        <f t="shared" si="97"/>
        <v>13404.780094549977</v>
      </c>
      <c r="I121" s="11">
        <f t="shared" si="97"/>
        <v>31041.969323859441</v>
      </c>
      <c r="J121" s="11">
        <f t="shared" si="97"/>
        <v>5978.3615039067563</v>
      </c>
      <c r="K121" s="11">
        <f t="shared" si="97"/>
        <v>9131.0612363243708</v>
      </c>
      <c r="L121" s="11">
        <f t="shared" si="97"/>
        <v>16820.159409806776</v>
      </c>
      <c r="M121" s="11">
        <f t="shared" si="97"/>
        <v>11796.446871660706</v>
      </c>
      <c r="N121" s="11">
        <f t="shared" si="97"/>
        <v>26744.736369478833</v>
      </c>
      <c r="O121" s="13">
        <f t="shared" si="97"/>
        <v>4489.2419376437829</v>
      </c>
      <c r="P121" s="110">
        <f t="shared" si="97"/>
        <v>152908.09260487685</v>
      </c>
      <c r="Q121" s="47">
        <f t="shared" si="97"/>
        <v>803.39330612210972</v>
      </c>
      <c r="R121" s="50">
        <f t="shared" si="97"/>
        <v>31007.674272688862</v>
      </c>
      <c r="S121" s="50">
        <f t="shared" si="97"/>
        <v>32918.744921515266</v>
      </c>
      <c r="T121" s="50">
        <f t="shared" si="97"/>
        <v>46045.535896612928</v>
      </c>
      <c r="U121" s="51">
        <f t="shared" si="97"/>
        <v>48088.385328613498</v>
      </c>
    </row>
    <row r="122" spans="1:21" x14ac:dyDescent="0.25">
      <c r="A122" s="44">
        <f t="shared" si="51"/>
        <v>2017</v>
      </c>
      <c r="B122" s="9">
        <f t="shared" si="52"/>
        <v>3</v>
      </c>
      <c r="C122" s="109">
        <f t="shared" ref="C122:U122" si="98">+C54*C$67</f>
        <v>17543.065446252356</v>
      </c>
      <c r="D122" s="46">
        <f t="shared" si="98"/>
        <v>12886.191078558122</v>
      </c>
      <c r="E122" s="11">
        <f t="shared" si="98"/>
        <v>12841.227937186946</v>
      </c>
      <c r="F122" s="11">
        <f t="shared" si="98"/>
        <v>23821.727136843747</v>
      </c>
      <c r="G122" s="11">
        <f t="shared" si="98"/>
        <v>5975.6481379794131</v>
      </c>
      <c r="H122" s="11">
        <f t="shared" si="98"/>
        <v>13323.611935084959</v>
      </c>
      <c r="I122" s="11">
        <f t="shared" si="98"/>
        <v>32561.082729130561</v>
      </c>
      <c r="J122" s="11">
        <f t="shared" si="98"/>
        <v>5912.2886455737316</v>
      </c>
      <c r="K122" s="11">
        <f t="shared" si="98"/>
        <v>9049.5793903544927</v>
      </c>
      <c r="L122" s="11">
        <f t="shared" si="98"/>
        <v>16975.368078616611</v>
      </c>
      <c r="M122" s="11">
        <f t="shared" si="98"/>
        <v>12120.733619527859</v>
      </c>
      <c r="N122" s="11">
        <f t="shared" si="98"/>
        <v>26982.482611517829</v>
      </c>
      <c r="O122" s="13">
        <f t="shared" si="98"/>
        <v>4729.9587674729128</v>
      </c>
      <c r="P122" s="110">
        <f t="shared" si="98"/>
        <v>156236.20016483561</v>
      </c>
      <c r="Q122" s="47">
        <f t="shared" si="98"/>
        <v>787.15099502059297</v>
      </c>
      <c r="R122" s="50">
        <f t="shared" si="98"/>
        <v>31721.890377362975</v>
      </c>
      <c r="S122" s="50">
        <f t="shared" si="98"/>
        <v>34655.119711089392</v>
      </c>
      <c r="T122" s="50">
        <f t="shared" si="98"/>
        <v>47048.054068215388</v>
      </c>
      <c r="U122" s="51">
        <f t="shared" si="98"/>
        <v>53415.768050058439</v>
      </c>
    </row>
    <row r="123" spans="1:21" x14ac:dyDescent="0.25">
      <c r="A123" s="44">
        <f t="shared" si="51"/>
        <v>2017</v>
      </c>
      <c r="B123" s="9">
        <f t="shared" si="52"/>
        <v>4</v>
      </c>
      <c r="C123" s="109">
        <f t="shared" ref="C123:U123" si="99">+C55*C$67</f>
        <v>18898.001014959569</v>
      </c>
      <c r="D123" s="46">
        <f t="shared" si="99"/>
        <v>12172.428583679226</v>
      </c>
      <c r="E123" s="11">
        <f t="shared" si="99"/>
        <v>13391.843041706366</v>
      </c>
      <c r="F123" s="11">
        <f t="shared" si="99"/>
        <v>24160.375670503101</v>
      </c>
      <c r="G123" s="11">
        <f t="shared" si="99"/>
        <v>6035.6148724667455</v>
      </c>
      <c r="H123" s="11">
        <f t="shared" si="99"/>
        <v>13353.681910187606</v>
      </c>
      <c r="I123" s="11">
        <f t="shared" si="99"/>
        <v>35150.320882257001</v>
      </c>
      <c r="J123" s="11">
        <f t="shared" si="99"/>
        <v>6709.4773821493327</v>
      </c>
      <c r="K123" s="11">
        <f t="shared" si="99"/>
        <v>9496.2147756534941</v>
      </c>
      <c r="L123" s="11">
        <f t="shared" si="99"/>
        <v>17239.170710216014</v>
      </c>
      <c r="M123" s="11">
        <f t="shared" si="99"/>
        <v>13911.376916530862</v>
      </c>
      <c r="N123" s="11">
        <f t="shared" si="99"/>
        <v>32370.518472504897</v>
      </c>
      <c r="O123" s="13">
        <f t="shared" si="99"/>
        <v>4855.1343256700684</v>
      </c>
      <c r="P123" s="110">
        <f t="shared" si="99"/>
        <v>170420.95921464494</v>
      </c>
      <c r="Q123" s="47">
        <f t="shared" si="99"/>
        <v>1104.2213704763435</v>
      </c>
      <c r="R123" s="50">
        <f t="shared" si="99"/>
        <v>45713.171783715065</v>
      </c>
      <c r="S123" s="50">
        <f t="shared" si="99"/>
        <v>39349.472427392175</v>
      </c>
      <c r="T123" s="50">
        <f t="shared" si="99"/>
        <v>47853.219068273029</v>
      </c>
      <c r="U123" s="51">
        <f t="shared" si="99"/>
        <v>54907.6161718613</v>
      </c>
    </row>
    <row r="124" spans="1:21" x14ac:dyDescent="0.25">
      <c r="A124" s="44">
        <f t="shared" si="51"/>
        <v>2018</v>
      </c>
      <c r="B124" s="9">
        <f t="shared" si="52"/>
        <v>1</v>
      </c>
      <c r="C124" s="109">
        <f t="shared" ref="C124:U124" si="100">+C56*C$67</f>
        <v>16819.40187047431</v>
      </c>
      <c r="D124" s="46">
        <f t="shared" si="100"/>
        <v>11908.695790437559</v>
      </c>
      <c r="E124" s="11">
        <f t="shared" si="100"/>
        <v>12261.362315353863</v>
      </c>
      <c r="F124" s="11">
        <f t="shared" si="100"/>
        <v>21824.534366208332</v>
      </c>
      <c r="G124" s="11">
        <f t="shared" si="100"/>
        <v>5714.1742842211142</v>
      </c>
      <c r="H124" s="11">
        <f t="shared" si="100"/>
        <v>12091.228949428711</v>
      </c>
      <c r="I124" s="11">
        <f t="shared" si="100"/>
        <v>31213.012914124691</v>
      </c>
      <c r="J124" s="11">
        <f t="shared" si="100"/>
        <v>5804.0400143096176</v>
      </c>
      <c r="K124" s="11">
        <f t="shared" si="100"/>
        <v>9190.0271612439137</v>
      </c>
      <c r="L124" s="11">
        <f t="shared" si="100"/>
        <v>17251.322314523022</v>
      </c>
      <c r="M124" s="11">
        <f t="shared" si="100"/>
        <v>11386.152961068496</v>
      </c>
      <c r="N124" s="11">
        <f t="shared" si="100"/>
        <v>24873.013304851225</v>
      </c>
      <c r="O124" s="13">
        <f t="shared" si="100"/>
        <v>4589.8168572760551</v>
      </c>
      <c r="P124" s="110">
        <f t="shared" si="100"/>
        <v>157533.97735331644</v>
      </c>
      <c r="Q124" s="47">
        <f t="shared" si="100"/>
        <v>740.1889742609319</v>
      </c>
      <c r="R124" s="50">
        <f t="shared" si="100"/>
        <v>26029.031455494493</v>
      </c>
      <c r="S124" s="50">
        <f t="shared" si="100"/>
        <v>35111.154187100117</v>
      </c>
      <c r="T124" s="50">
        <f t="shared" si="100"/>
        <v>45100.103926431533</v>
      </c>
      <c r="U124" s="51">
        <f t="shared" si="100"/>
        <v>48456.011761823924</v>
      </c>
    </row>
    <row r="125" spans="1:21" x14ac:dyDescent="0.25">
      <c r="A125" s="44">
        <f t="shared" si="51"/>
        <v>2018</v>
      </c>
      <c r="B125" s="9">
        <f t="shared" si="52"/>
        <v>2</v>
      </c>
      <c r="C125" s="109">
        <f t="shared" ref="C125:U125" si="101">+C57*C$67</f>
        <v>17506.128660836956</v>
      </c>
      <c r="D125" s="46">
        <f t="shared" si="101"/>
        <v>11965.644649197297</v>
      </c>
      <c r="E125" s="11">
        <f t="shared" si="101"/>
        <v>12600.229150791318</v>
      </c>
      <c r="F125" s="11">
        <f t="shared" si="101"/>
        <v>23247.268534138828</v>
      </c>
      <c r="G125" s="11">
        <f t="shared" si="101"/>
        <v>5839.6755114319431</v>
      </c>
      <c r="H125" s="11">
        <f t="shared" si="101"/>
        <v>12563.813316236892</v>
      </c>
      <c r="I125" s="11">
        <f t="shared" si="101"/>
        <v>31973.223520708641</v>
      </c>
      <c r="J125" s="11">
        <f t="shared" si="101"/>
        <v>6141.3752155471038</v>
      </c>
      <c r="K125" s="11">
        <f t="shared" si="101"/>
        <v>9517.751826664864</v>
      </c>
      <c r="L125" s="11">
        <f t="shared" si="101"/>
        <v>17482.120974329504</v>
      </c>
      <c r="M125" s="11">
        <f t="shared" si="101"/>
        <v>12313.465918183752</v>
      </c>
      <c r="N125" s="11">
        <f t="shared" si="101"/>
        <v>28125.774422346156</v>
      </c>
      <c r="O125" s="13">
        <f t="shared" si="101"/>
        <v>4604.2464633218224</v>
      </c>
      <c r="P125" s="110">
        <f t="shared" si="101"/>
        <v>163297.69506340005</v>
      </c>
      <c r="Q125" s="47">
        <f t="shared" si="101"/>
        <v>891.94587467872532</v>
      </c>
      <c r="R125" s="50">
        <f t="shared" si="101"/>
        <v>33849.016599116308</v>
      </c>
      <c r="S125" s="50">
        <f t="shared" si="101"/>
        <v>37687.675517674557</v>
      </c>
      <c r="T125" s="50">
        <f t="shared" si="101"/>
        <v>49746.656119034436</v>
      </c>
      <c r="U125" s="51">
        <f t="shared" si="101"/>
        <v>52178.170201279012</v>
      </c>
    </row>
    <row r="126" spans="1:21" x14ac:dyDescent="0.25">
      <c r="A126" s="44">
        <f t="shared" si="51"/>
        <v>2018</v>
      </c>
      <c r="B126" s="9">
        <f t="shared" si="52"/>
        <v>3</v>
      </c>
      <c r="C126" s="109">
        <f t="shared" ref="C126:U126" si="102">+C58*C$67</f>
        <v>18092.432223440428</v>
      </c>
      <c r="D126" s="46">
        <f t="shared" si="102"/>
        <v>13000.601759934236</v>
      </c>
      <c r="E126" s="11">
        <f t="shared" si="102"/>
        <v>12895.824017074805</v>
      </c>
      <c r="F126" s="11">
        <f t="shared" si="102"/>
        <v>24287.267443070905</v>
      </c>
      <c r="G126" s="11">
        <f t="shared" si="102"/>
        <v>6153.3980031836591</v>
      </c>
      <c r="H126" s="11">
        <f t="shared" si="102"/>
        <v>13573.188500461933</v>
      </c>
      <c r="I126" s="11">
        <f t="shared" si="102"/>
        <v>33145.692458633901</v>
      </c>
      <c r="J126" s="11">
        <f t="shared" si="102"/>
        <v>6319.5418777549976</v>
      </c>
      <c r="K126" s="11">
        <f t="shared" si="102"/>
        <v>9457.2276017207969</v>
      </c>
      <c r="L126" s="11">
        <f t="shared" si="102"/>
        <v>17730.288817048055</v>
      </c>
      <c r="M126" s="11">
        <f t="shared" si="102"/>
        <v>12606.189797774467</v>
      </c>
      <c r="N126" s="11">
        <f t="shared" si="102"/>
        <v>28290.025078925177</v>
      </c>
      <c r="O126" s="13">
        <f t="shared" si="102"/>
        <v>4845.0153839206941</v>
      </c>
      <c r="P126" s="110">
        <f t="shared" si="102"/>
        <v>166737.6220250343</v>
      </c>
      <c r="Q126" s="47">
        <f t="shared" si="102"/>
        <v>858.00328124295731</v>
      </c>
      <c r="R126" s="50">
        <f t="shared" si="102"/>
        <v>34562.501940982344</v>
      </c>
      <c r="S126" s="50">
        <f t="shared" si="102"/>
        <v>40163.729080698889</v>
      </c>
      <c r="T126" s="50">
        <f t="shared" si="102"/>
        <v>51188.338031766652</v>
      </c>
      <c r="U126" s="51">
        <f t="shared" si="102"/>
        <v>54975.009806202521</v>
      </c>
    </row>
    <row r="127" spans="1:21" ht="15.75" thickBot="1" x14ac:dyDescent="0.3">
      <c r="A127" s="52">
        <f t="shared" si="51"/>
        <v>2018</v>
      </c>
      <c r="B127" s="53">
        <f t="shared" si="52"/>
        <v>4</v>
      </c>
      <c r="C127" s="109">
        <f t="shared" ref="C127:U127" si="103">+C59*C$67</f>
        <v>19455.907539548327</v>
      </c>
      <c r="D127" s="54">
        <f t="shared" si="103"/>
        <v>12271.811710365066</v>
      </c>
      <c r="E127" s="55">
        <f t="shared" si="103"/>
        <v>13393.662402012364</v>
      </c>
      <c r="F127" s="55">
        <f t="shared" si="103"/>
        <v>24743.530652983391</v>
      </c>
      <c r="G127" s="55">
        <f t="shared" si="103"/>
        <v>6177.2304868743458</v>
      </c>
      <c r="H127" s="55">
        <f t="shared" si="103"/>
        <v>13485.319683405527</v>
      </c>
      <c r="I127" s="55">
        <f t="shared" si="103"/>
        <v>35942.699608057505</v>
      </c>
      <c r="J127" s="55">
        <f t="shared" si="103"/>
        <v>6950.7962690945042</v>
      </c>
      <c r="K127" s="55">
        <f t="shared" si="103"/>
        <v>9743.6777366256847</v>
      </c>
      <c r="L127" s="55">
        <f t="shared" si="103"/>
        <v>17953.265228988686</v>
      </c>
      <c r="M127" s="55">
        <f t="shared" si="103"/>
        <v>14468.182090200909</v>
      </c>
      <c r="N127" s="55">
        <f t="shared" si="103"/>
        <v>33871.086232271482</v>
      </c>
      <c r="O127" s="56">
        <f t="shared" si="103"/>
        <v>5172.1896948598142</v>
      </c>
      <c r="P127" s="111">
        <f t="shared" si="103"/>
        <v>181461.70555824952</v>
      </c>
      <c r="Q127" s="57">
        <f t="shared" si="103"/>
        <v>1087.7744318333903</v>
      </c>
      <c r="R127" s="58">
        <f t="shared" si="103"/>
        <v>49308.1740917844</v>
      </c>
      <c r="S127" s="58">
        <f t="shared" si="103"/>
        <v>44093.441214526501</v>
      </c>
      <c r="T127" s="58">
        <f t="shared" si="103"/>
        <v>57795.901922767225</v>
      </c>
      <c r="U127" s="59">
        <f t="shared" si="103"/>
        <v>58400.211373017468</v>
      </c>
    </row>
    <row r="128" spans="1:21" x14ac:dyDescent="0.25">
      <c r="A128" s="60">
        <f t="shared" si="51"/>
        <v>2019</v>
      </c>
      <c r="B128" s="61">
        <f t="shared" si="52"/>
        <v>1</v>
      </c>
      <c r="C128" s="109">
        <f t="shared" ref="C128:U128" si="104">+C60*C$67</f>
        <v>26223.705320600515</v>
      </c>
      <c r="D128" s="70">
        <f t="shared" si="104"/>
        <v>14304.19360605369</v>
      </c>
      <c r="E128" s="71">
        <f t="shared" si="104"/>
        <v>15930.260112426904</v>
      </c>
      <c r="F128" s="71">
        <f t="shared" si="104"/>
        <v>24429.912364535507</v>
      </c>
      <c r="G128" s="71">
        <f t="shared" si="104"/>
        <v>8094.77500300869</v>
      </c>
      <c r="H128" s="71">
        <f t="shared" si="104"/>
        <v>14188.711551916098</v>
      </c>
      <c r="I128" s="71">
        <f t="shared" si="104"/>
        <v>40097.595236852569</v>
      </c>
      <c r="J128" s="71">
        <f t="shared" si="104"/>
        <v>6993.2647293923737</v>
      </c>
      <c r="K128" s="71">
        <f t="shared" si="104"/>
        <v>10947.360260976709</v>
      </c>
      <c r="L128" s="71">
        <f t="shared" si="104"/>
        <v>20555.193463661795</v>
      </c>
      <c r="M128" s="71">
        <f t="shared" si="104"/>
        <v>13857.581221680462</v>
      </c>
      <c r="N128" s="71">
        <f t="shared" si="104"/>
        <v>30749.121426473648</v>
      </c>
      <c r="O128" s="72">
        <f t="shared" si="104"/>
        <v>5889.7745391962271</v>
      </c>
      <c r="P128" s="112">
        <f t="shared" si="104"/>
        <v>168531.44288940041</v>
      </c>
      <c r="Q128" s="73">
        <f t="shared" si="104"/>
        <v>861.31954454949937</v>
      </c>
      <c r="R128" s="74">
        <f t="shared" si="104"/>
        <v>41743.915147411557</v>
      </c>
      <c r="S128" s="74">
        <f t="shared" si="104"/>
        <v>38671.537698210836</v>
      </c>
      <c r="T128" s="74">
        <f t="shared" si="104"/>
        <v>52795.261232261611</v>
      </c>
      <c r="U128" s="75">
        <f t="shared" si="104"/>
        <v>64228.201221404845</v>
      </c>
    </row>
    <row r="129" spans="1:21" x14ac:dyDescent="0.25">
      <c r="A129" s="76">
        <f t="shared" si="51"/>
        <v>2019</v>
      </c>
      <c r="B129" s="21">
        <f t="shared" si="52"/>
        <v>2</v>
      </c>
      <c r="C129" s="109">
        <f t="shared" ref="C129:U129" si="105">+C61*C$67</f>
        <v>20614.593837507338</v>
      </c>
      <c r="D129" s="46">
        <f t="shared" si="105"/>
        <v>14981.893763681404</v>
      </c>
      <c r="E129" s="11">
        <f t="shared" si="105"/>
        <v>17504.682625289504</v>
      </c>
      <c r="F129" s="11">
        <f t="shared" si="105"/>
        <v>25736.243989370512</v>
      </c>
      <c r="G129" s="11">
        <f t="shared" si="105"/>
        <v>7784.8292374155826</v>
      </c>
      <c r="H129" s="11">
        <f t="shared" si="105"/>
        <v>14360.712360324918</v>
      </c>
      <c r="I129" s="11">
        <f t="shared" si="105"/>
        <v>40659.536345138564</v>
      </c>
      <c r="J129" s="11">
        <f t="shared" si="105"/>
        <v>7452.327498853916</v>
      </c>
      <c r="K129" s="11">
        <f t="shared" si="105"/>
        <v>11328.517110905606</v>
      </c>
      <c r="L129" s="11">
        <f t="shared" si="105"/>
        <v>20949.820550800385</v>
      </c>
      <c r="M129" s="11">
        <f t="shared" si="105"/>
        <v>15158.647634539826</v>
      </c>
      <c r="N129" s="11">
        <f t="shared" si="105"/>
        <v>35862.722236020323</v>
      </c>
      <c r="O129" s="13">
        <f t="shared" si="105"/>
        <v>6036.4323373042644</v>
      </c>
      <c r="P129" s="110">
        <f t="shared" si="105"/>
        <v>176674.41755956449</v>
      </c>
      <c r="Q129" s="47">
        <f t="shared" si="105"/>
        <v>1022.4219489766114</v>
      </c>
      <c r="R129" s="50">
        <f t="shared" si="105"/>
        <v>55742.279645880095</v>
      </c>
      <c r="S129" s="50">
        <f t="shared" si="105"/>
        <v>42420.684620819775</v>
      </c>
      <c r="T129" s="50">
        <f t="shared" si="105"/>
        <v>57433.092116010841</v>
      </c>
      <c r="U129" s="51">
        <f t="shared" si="105"/>
        <v>53383.567354486557</v>
      </c>
    </row>
    <row r="130" spans="1:21" x14ac:dyDescent="0.25">
      <c r="A130" s="76">
        <f t="shared" si="51"/>
        <v>2019</v>
      </c>
      <c r="B130" s="21">
        <f t="shared" si="52"/>
        <v>3</v>
      </c>
      <c r="C130" s="109">
        <f t="shared" ref="C130:U130" si="106">+C62*C$67</f>
        <v>27188.520212544638</v>
      </c>
      <c r="D130" s="46">
        <f t="shared" si="106"/>
        <v>17151.279984226567</v>
      </c>
      <c r="E130" s="11">
        <f t="shared" si="106"/>
        <v>17299.71149976669</v>
      </c>
      <c r="F130" s="11">
        <f t="shared" si="106"/>
        <v>27687.027977647511</v>
      </c>
      <c r="G130" s="11">
        <f t="shared" si="106"/>
        <v>8203.5863766090879</v>
      </c>
      <c r="H130" s="11">
        <f t="shared" si="106"/>
        <v>14476.306321411636</v>
      </c>
      <c r="I130" s="11">
        <f t="shared" si="106"/>
        <v>43460.998196025692</v>
      </c>
      <c r="J130" s="11">
        <f t="shared" si="106"/>
        <v>7411.4615498979556</v>
      </c>
      <c r="K130" s="11">
        <f t="shared" si="106"/>
        <v>11665.590333975899</v>
      </c>
      <c r="L130" s="11">
        <f t="shared" si="106"/>
        <v>21150.842652365231</v>
      </c>
      <c r="M130" s="11">
        <f t="shared" si="106"/>
        <v>15535.539605837525</v>
      </c>
      <c r="N130" s="11">
        <f t="shared" si="106"/>
        <v>36250.223779982334</v>
      </c>
      <c r="O130" s="13">
        <f t="shared" si="106"/>
        <v>6251.0535998492342</v>
      </c>
      <c r="P130" s="110">
        <f t="shared" si="106"/>
        <v>181333.41546149159</v>
      </c>
      <c r="Q130" s="47">
        <f t="shared" si="106"/>
        <v>998.54431282335565</v>
      </c>
      <c r="R130" s="50">
        <f t="shared" si="106"/>
        <v>56865.642457329363</v>
      </c>
      <c r="S130" s="50">
        <f t="shared" si="106"/>
        <v>41905.323265290266</v>
      </c>
      <c r="T130" s="50">
        <f t="shared" si="106"/>
        <v>59796.942411812248</v>
      </c>
      <c r="U130" s="51">
        <f t="shared" si="106"/>
        <v>67440.298642005626</v>
      </c>
    </row>
    <row r="131" spans="1:21" ht="15.75" thickBot="1" x14ac:dyDescent="0.3">
      <c r="A131" s="81">
        <f t="shared" si="51"/>
        <v>2019</v>
      </c>
      <c r="B131" s="82">
        <f t="shared" si="52"/>
        <v>4</v>
      </c>
      <c r="C131" s="109">
        <f t="shared" ref="C131:U131" si="107">+C63*C$67</f>
        <v>23750.986983453746</v>
      </c>
      <c r="D131" s="89">
        <f t="shared" si="107"/>
        <v>16544.248754114873</v>
      </c>
      <c r="E131" s="90">
        <f t="shared" si="107"/>
        <v>18850.523728205029</v>
      </c>
      <c r="F131" s="90">
        <f t="shared" si="107"/>
        <v>28358.500519569454</v>
      </c>
      <c r="G131" s="90">
        <f t="shared" si="107"/>
        <v>9162.9134825744677</v>
      </c>
      <c r="H131" s="90">
        <f t="shared" si="107"/>
        <v>15019.964667890328</v>
      </c>
      <c r="I131" s="90">
        <f t="shared" si="107"/>
        <v>47008.201782291289</v>
      </c>
      <c r="J131" s="90">
        <f t="shared" si="107"/>
        <v>8265.4934859746809</v>
      </c>
      <c r="K131" s="90">
        <f t="shared" si="107"/>
        <v>11661.154727630792</v>
      </c>
      <c r="L131" s="90">
        <f t="shared" si="107"/>
        <v>21343.750168325423</v>
      </c>
      <c r="M131" s="90">
        <f t="shared" si="107"/>
        <v>17733.320235687261</v>
      </c>
      <c r="N131" s="90">
        <f t="shared" si="107"/>
        <v>43250.781364457187</v>
      </c>
      <c r="O131" s="91">
        <f t="shared" si="107"/>
        <v>6654.6237003760989</v>
      </c>
      <c r="P131" s="113">
        <f t="shared" si="107"/>
        <v>197252.72408954255</v>
      </c>
      <c r="Q131" s="92">
        <f t="shared" si="107"/>
        <v>1226.273891818418</v>
      </c>
      <c r="R131" s="93">
        <f t="shared" si="107"/>
        <v>79975.152240236755</v>
      </c>
      <c r="S131" s="93">
        <f t="shared" si="107"/>
        <v>45214.454415678971</v>
      </c>
      <c r="T131" s="93">
        <f t="shared" si="107"/>
        <v>59908.704239915147</v>
      </c>
      <c r="U131" s="94">
        <f t="shared" si="107"/>
        <v>46268.98374284189</v>
      </c>
    </row>
    <row r="132" spans="1:21" x14ac:dyDescent="0.25">
      <c r="A132" s="95">
        <f t="shared" si="51"/>
        <v>2020</v>
      </c>
      <c r="B132" s="96">
        <f t="shared" si="52"/>
        <v>1</v>
      </c>
      <c r="C132" s="109" t="e">
        <f>+#REF!*C$67</f>
        <v>#REF!</v>
      </c>
      <c r="D132" s="97" t="e">
        <f>+#REF!*D$67</f>
        <v>#REF!</v>
      </c>
      <c r="E132" s="98" t="e">
        <f>+#REF!*E$67</f>
        <v>#REF!</v>
      </c>
      <c r="F132" s="98" t="e">
        <f>+#REF!*F$67</f>
        <v>#REF!</v>
      </c>
      <c r="G132" s="98" t="e">
        <f>+#REF!*G$67</f>
        <v>#REF!</v>
      </c>
      <c r="H132" s="98" t="e">
        <f>+#REF!*H$67</f>
        <v>#REF!</v>
      </c>
      <c r="I132" s="98" t="e">
        <f>+#REF!*I$67</f>
        <v>#REF!</v>
      </c>
      <c r="J132" s="98" t="e">
        <f>+#REF!*J$67</f>
        <v>#REF!</v>
      </c>
      <c r="K132" s="98" t="e">
        <f>+#REF!*K$67</f>
        <v>#REF!</v>
      </c>
      <c r="L132" s="98" t="e">
        <f>+#REF!*L$67</f>
        <v>#REF!</v>
      </c>
      <c r="M132" s="98" t="e">
        <f>+#REF!*M$67</f>
        <v>#REF!</v>
      </c>
      <c r="N132" s="98" t="e">
        <f>+#REF!*N$67</f>
        <v>#REF!</v>
      </c>
      <c r="O132" s="99" t="e">
        <f>+#REF!*O$67</f>
        <v>#REF!</v>
      </c>
      <c r="P132" s="114" t="e">
        <f>+#REF!*P$67</f>
        <v>#REF!</v>
      </c>
      <c r="Q132" s="100" t="e">
        <f>+#REF!*Q$67</f>
        <v>#REF!</v>
      </c>
      <c r="R132" s="101" t="e">
        <f>+#REF!*R$67</f>
        <v>#REF!</v>
      </c>
      <c r="S132" s="102" t="e">
        <f>+#REF!*S$67</f>
        <v>#REF!</v>
      </c>
      <c r="T132" s="102" t="e">
        <f>+#REF!*T$67</f>
        <v>#REF!</v>
      </c>
      <c r="U132" s="103" t="e">
        <f>+#REF!*U$67</f>
        <v>#REF!</v>
      </c>
    </row>
    <row r="133" spans="1:21" x14ac:dyDescent="0.25">
      <c r="A133" s="44">
        <f t="shared" si="51"/>
        <v>2020</v>
      </c>
      <c r="B133" s="9">
        <f t="shared" si="52"/>
        <v>2</v>
      </c>
      <c r="C133" s="109" t="e">
        <f>+#REF!*C$67</f>
        <v>#REF!</v>
      </c>
      <c r="D133" s="46" t="e">
        <f>+#REF!*D$67</f>
        <v>#REF!</v>
      </c>
      <c r="E133" s="11" t="e">
        <f>+#REF!*E$67</f>
        <v>#REF!</v>
      </c>
      <c r="F133" s="11" t="e">
        <f>+#REF!*F$67</f>
        <v>#REF!</v>
      </c>
      <c r="G133" s="11" t="e">
        <f>+#REF!*G$67</f>
        <v>#REF!</v>
      </c>
      <c r="H133" s="11" t="e">
        <f>+#REF!*H$67</f>
        <v>#REF!</v>
      </c>
      <c r="I133" s="11" t="e">
        <f>+#REF!*I$67</f>
        <v>#REF!</v>
      </c>
      <c r="J133" s="11" t="e">
        <f>+#REF!*J$67</f>
        <v>#REF!</v>
      </c>
      <c r="K133" s="11" t="e">
        <f>+#REF!*K$67</f>
        <v>#REF!</v>
      </c>
      <c r="L133" s="11" t="e">
        <f>+#REF!*L$67</f>
        <v>#REF!</v>
      </c>
      <c r="M133" s="11" t="e">
        <f>+#REF!*M$67</f>
        <v>#REF!</v>
      </c>
      <c r="N133" s="11" t="e">
        <f>+#REF!*N$67</f>
        <v>#REF!</v>
      </c>
      <c r="O133" s="13" t="e">
        <f>+#REF!*O$67</f>
        <v>#REF!</v>
      </c>
      <c r="P133" s="110" t="e">
        <f>+#REF!*P$67</f>
        <v>#REF!</v>
      </c>
      <c r="Q133" s="47" t="e">
        <f>+#REF!*Q$67</f>
        <v>#REF!</v>
      </c>
      <c r="R133" s="104" t="e">
        <f>+#REF!*R$67</f>
        <v>#REF!</v>
      </c>
      <c r="S133" s="50" t="e">
        <f>+#REF!*S$67</f>
        <v>#REF!</v>
      </c>
      <c r="T133" s="50" t="e">
        <f>+#REF!*T$67</f>
        <v>#REF!</v>
      </c>
      <c r="U133" s="51" t="e">
        <f>+#REF!*U$67</f>
        <v>#REF!</v>
      </c>
    </row>
    <row r="134" spans="1:21" x14ac:dyDescent="0.25">
      <c r="A134" s="44">
        <f t="shared" si="51"/>
        <v>2020</v>
      </c>
      <c r="B134" s="9">
        <f t="shared" si="52"/>
        <v>3</v>
      </c>
      <c r="C134" s="109" t="e">
        <f>+#REF!*C$67</f>
        <v>#REF!</v>
      </c>
      <c r="D134" s="46" t="e">
        <f>+#REF!*D$67</f>
        <v>#REF!</v>
      </c>
      <c r="E134" s="11" t="e">
        <f>+#REF!*E$67</f>
        <v>#REF!</v>
      </c>
      <c r="F134" s="11" t="e">
        <f>+#REF!*F$67</f>
        <v>#REF!</v>
      </c>
      <c r="G134" s="11" t="e">
        <f>+#REF!*G$67</f>
        <v>#REF!</v>
      </c>
      <c r="H134" s="11" t="e">
        <f>+#REF!*H$67</f>
        <v>#REF!</v>
      </c>
      <c r="I134" s="11" t="e">
        <f>+#REF!*I$67</f>
        <v>#REF!</v>
      </c>
      <c r="J134" s="11" t="e">
        <f>+#REF!*J$67</f>
        <v>#REF!</v>
      </c>
      <c r="K134" s="11" t="e">
        <f>+#REF!*K$67</f>
        <v>#REF!</v>
      </c>
      <c r="L134" s="11" t="e">
        <f>+#REF!*L$67</f>
        <v>#REF!</v>
      </c>
      <c r="M134" s="11" t="e">
        <f>+#REF!*M$67</f>
        <v>#REF!</v>
      </c>
      <c r="N134" s="11" t="e">
        <f>+#REF!*N$67</f>
        <v>#REF!</v>
      </c>
      <c r="O134" s="13" t="e">
        <f>+#REF!*O$67</f>
        <v>#REF!</v>
      </c>
      <c r="P134" s="110" t="e">
        <f>+#REF!*P$67</f>
        <v>#REF!</v>
      </c>
      <c r="Q134" s="47" t="e">
        <f>+#REF!*Q$67</f>
        <v>#REF!</v>
      </c>
      <c r="R134" s="104" t="e">
        <f>+#REF!*R$67</f>
        <v>#REF!</v>
      </c>
      <c r="S134" s="50" t="e">
        <f>+#REF!*S$67</f>
        <v>#REF!</v>
      </c>
      <c r="T134" s="50" t="e">
        <f>+#REF!*T$67</f>
        <v>#REF!</v>
      </c>
      <c r="U134" s="51" t="e">
        <f>+#REF!*U$67</f>
        <v>#REF!</v>
      </c>
    </row>
    <row r="135" spans="1:21" x14ac:dyDescent="0.25">
      <c r="A135" s="44">
        <f t="shared" si="51"/>
        <v>2020</v>
      </c>
      <c r="B135" s="9">
        <f t="shared" si="52"/>
        <v>4</v>
      </c>
      <c r="C135" s="109" t="e">
        <f>+#REF!*C$67</f>
        <v>#REF!</v>
      </c>
      <c r="D135" s="46" t="e">
        <f>+#REF!*D$67</f>
        <v>#REF!</v>
      </c>
      <c r="E135" s="11" t="e">
        <f>+#REF!*E$67</f>
        <v>#REF!</v>
      </c>
      <c r="F135" s="11" t="e">
        <f>+#REF!*F$67</f>
        <v>#REF!</v>
      </c>
      <c r="G135" s="11" t="e">
        <f>+#REF!*G$67</f>
        <v>#REF!</v>
      </c>
      <c r="H135" s="11" t="e">
        <f>+#REF!*H$67</f>
        <v>#REF!</v>
      </c>
      <c r="I135" s="11" t="e">
        <f>+#REF!*I$67</f>
        <v>#REF!</v>
      </c>
      <c r="J135" s="11" t="e">
        <f>+#REF!*J$67</f>
        <v>#REF!</v>
      </c>
      <c r="K135" s="11" t="e">
        <f>+#REF!*K$67</f>
        <v>#REF!</v>
      </c>
      <c r="L135" s="11" t="e">
        <f>+#REF!*L$67</f>
        <v>#REF!</v>
      </c>
      <c r="M135" s="11" t="e">
        <f>+#REF!*M$67</f>
        <v>#REF!</v>
      </c>
      <c r="N135" s="11" t="e">
        <f>+#REF!*N$67</f>
        <v>#REF!</v>
      </c>
      <c r="O135" s="13" t="e">
        <f>+#REF!*O$67</f>
        <v>#REF!</v>
      </c>
      <c r="P135" s="110" t="e">
        <f>+#REF!*P$67</f>
        <v>#REF!</v>
      </c>
      <c r="Q135" s="47" t="e">
        <f>+#REF!*Q$67</f>
        <v>#REF!</v>
      </c>
      <c r="R135" s="104" t="e">
        <f>+#REF!*R$67</f>
        <v>#REF!</v>
      </c>
      <c r="S135" s="50" t="e">
        <f>+#REF!*S$67</f>
        <v>#REF!</v>
      </c>
      <c r="T135" s="50" t="e">
        <f>+#REF!*T$67</f>
        <v>#REF!</v>
      </c>
      <c r="U135" s="51" t="e">
        <f>+#REF!*U$67</f>
        <v>#REF!</v>
      </c>
    </row>
    <row r="136" spans="1:21" x14ac:dyDescent="0.25">
      <c r="A136" s="44">
        <f t="shared" si="51"/>
        <v>2021</v>
      </c>
      <c r="B136" s="9">
        <f t="shared" si="52"/>
        <v>1</v>
      </c>
      <c r="C136" s="109" t="e">
        <f>+#REF!*C$67</f>
        <v>#REF!</v>
      </c>
      <c r="D136" s="46" t="e">
        <f>+#REF!*D$67</f>
        <v>#REF!</v>
      </c>
      <c r="E136" s="11" t="e">
        <f>+#REF!*E$67</f>
        <v>#REF!</v>
      </c>
      <c r="F136" s="11" t="e">
        <f>+#REF!*F$67</f>
        <v>#REF!</v>
      </c>
      <c r="G136" s="11" t="e">
        <f>+#REF!*G$67</f>
        <v>#REF!</v>
      </c>
      <c r="H136" s="11" t="e">
        <f>+#REF!*H$67</f>
        <v>#REF!</v>
      </c>
      <c r="I136" s="11" t="e">
        <f>+#REF!*I$67</f>
        <v>#REF!</v>
      </c>
      <c r="J136" s="11" t="e">
        <f>+#REF!*J$67</f>
        <v>#REF!</v>
      </c>
      <c r="K136" s="11" t="e">
        <f>+#REF!*K$67</f>
        <v>#REF!</v>
      </c>
      <c r="L136" s="11" t="e">
        <f>+#REF!*L$67</f>
        <v>#REF!</v>
      </c>
      <c r="M136" s="11" t="e">
        <f>+#REF!*M$67</f>
        <v>#REF!</v>
      </c>
      <c r="N136" s="11" t="e">
        <f>+#REF!*N$67</f>
        <v>#REF!</v>
      </c>
      <c r="O136" s="13" t="e">
        <f>+#REF!*O$67</f>
        <v>#REF!</v>
      </c>
      <c r="P136" s="110" t="e">
        <f>+#REF!*P$67</f>
        <v>#REF!</v>
      </c>
      <c r="Q136" s="47" t="e">
        <f>+#REF!*Q$67</f>
        <v>#REF!</v>
      </c>
      <c r="R136" s="50" t="e">
        <f>+#REF!*R$67</f>
        <v>#REF!</v>
      </c>
      <c r="S136" s="50" t="e">
        <f>+#REF!*S$67</f>
        <v>#REF!</v>
      </c>
      <c r="T136" s="50" t="e">
        <f>+#REF!*T$67</f>
        <v>#REF!</v>
      </c>
      <c r="U136" s="51" t="e">
        <f>+#REF!*U$67</f>
        <v>#REF!</v>
      </c>
    </row>
    <row r="137" spans="1:21" x14ac:dyDescent="0.25">
      <c r="A137" s="44">
        <f t="shared" si="51"/>
        <v>2021</v>
      </c>
      <c r="B137" s="9">
        <f t="shared" si="52"/>
        <v>2</v>
      </c>
      <c r="C137" s="109" t="e">
        <f>+#REF!*C$67</f>
        <v>#REF!</v>
      </c>
      <c r="D137" s="46" t="e">
        <f>+#REF!*D$67</f>
        <v>#REF!</v>
      </c>
      <c r="E137" s="11" t="e">
        <f>+#REF!*E$67</f>
        <v>#REF!</v>
      </c>
      <c r="F137" s="11" t="e">
        <f>+#REF!*F$67</f>
        <v>#REF!</v>
      </c>
      <c r="G137" s="11" t="e">
        <f>+#REF!*G$67</f>
        <v>#REF!</v>
      </c>
      <c r="H137" s="11" t="e">
        <f>+#REF!*H$67</f>
        <v>#REF!</v>
      </c>
      <c r="I137" s="11" t="e">
        <f>+#REF!*I$67</f>
        <v>#REF!</v>
      </c>
      <c r="J137" s="11" t="e">
        <f>+#REF!*J$67</f>
        <v>#REF!</v>
      </c>
      <c r="K137" s="11" t="e">
        <f>+#REF!*K$67</f>
        <v>#REF!</v>
      </c>
      <c r="L137" s="11" t="e">
        <f>+#REF!*L$67</f>
        <v>#REF!</v>
      </c>
      <c r="M137" s="11" t="e">
        <f>+#REF!*M$67</f>
        <v>#REF!</v>
      </c>
      <c r="N137" s="11" t="e">
        <f>+#REF!*N$67</f>
        <v>#REF!</v>
      </c>
      <c r="O137" s="13" t="e">
        <f>+#REF!*O$67</f>
        <v>#REF!</v>
      </c>
      <c r="P137" s="110" t="e">
        <f>+#REF!*P$67</f>
        <v>#REF!</v>
      </c>
      <c r="Q137" s="47" t="e">
        <f>+#REF!*Q$67</f>
        <v>#REF!</v>
      </c>
      <c r="R137" s="50" t="e">
        <f>+#REF!*R$67</f>
        <v>#REF!</v>
      </c>
      <c r="S137" s="50" t="e">
        <f>+#REF!*S$67</f>
        <v>#REF!</v>
      </c>
      <c r="T137" s="50" t="e">
        <f>+#REF!*T$67</f>
        <v>#REF!</v>
      </c>
      <c r="U137" s="51" t="e">
        <f>+#REF!*U$67</f>
        <v>#REF!</v>
      </c>
    </row>
    <row r="138" spans="1:21" x14ac:dyDescent="0.25">
      <c r="A138" s="44">
        <f t="shared" si="51"/>
        <v>2021</v>
      </c>
      <c r="B138" s="9">
        <f t="shared" si="52"/>
        <v>3</v>
      </c>
      <c r="C138" s="109" t="e">
        <f>+#REF!*C$67</f>
        <v>#REF!</v>
      </c>
      <c r="D138" s="46" t="e">
        <f>+#REF!*D$67</f>
        <v>#REF!</v>
      </c>
      <c r="E138" s="11" t="e">
        <f>+#REF!*E$67</f>
        <v>#REF!</v>
      </c>
      <c r="F138" s="11" t="e">
        <f>+#REF!*F$67</f>
        <v>#REF!</v>
      </c>
      <c r="G138" s="11" t="e">
        <f>+#REF!*G$67</f>
        <v>#REF!</v>
      </c>
      <c r="H138" s="11" t="e">
        <f>+#REF!*H$67</f>
        <v>#REF!</v>
      </c>
      <c r="I138" s="11" t="e">
        <f>+#REF!*I$67</f>
        <v>#REF!</v>
      </c>
      <c r="J138" s="11" t="e">
        <f>+#REF!*J$67</f>
        <v>#REF!</v>
      </c>
      <c r="K138" s="11" t="e">
        <f>+#REF!*K$67</f>
        <v>#REF!</v>
      </c>
      <c r="L138" s="11" t="e">
        <f>+#REF!*L$67</f>
        <v>#REF!</v>
      </c>
      <c r="M138" s="11" t="e">
        <f>+#REF!*M$67</f>
        <v>#REF!</v>
      </c>
      <c r="N138" s="11" t="e">
        <f>+#REF!*N$67</f>
        <v>#REF!</v>
      </c>
      <c r="O138" s="13" t="e">
        <f>+#REF!*O$67</f>
        <v>#REF!</v>
      </c>
      <c r="P138" s="110" t="e">
        <f>+#REF!*P$67</f>
        <v>#REF!</v>
      </c>
      <c r="Q138" s="47" t="e">
        <f>+#REF!*Q$67</f>
        <v>#REF!</v>
      </c>
      <c r="R138" s="47" t="e">
        <f>+#REF!*R$67</f>
        <v>#REF!</v>
      </c>
      <c r="S138" s="50" t="e">
        <f>+#REF!*S$67</f>
        <v>#REF!</v>
      </c>
      <c r="T138" s="50" t="e">
        <f>+#REF!*T$67</f>
        <v>#REF!</v>
      </c>
      <c r="U138" s="51" t="e">
        <f>+#REF!*U$67</f>
        <v>#REF!</v>
      </c>
    </row>
    <row r="139" spans="1:21" x14ac:dyDescent="0.25">
      <c r="A139" s="44">
        <f t="shared" si="51"/>
        <v>2021</v>
      </c>
      <c r="B139" s="9">
        <f t="shared" si="52"/>
        <v>4</v>
      </c>
      <c r="C139" s="109" t="e">
        <f>+#REF!*C$67</f>
        <v>#REF!</v>
      </c>
      <c r="D139" s="46" t="e">
        <f>+#REF!*D$67</f>
        <v>#REF!</v>
      </c>
      <c r="E139" s="11" t="e">
        <f>+#REF!*E$67</f>
        <v>#REF!</v>
      </c>
      <c r="F139" s="11" t="e">
        <f>+#REF!*F$67</f>
        <v>#REF!</v>
      </c>
      <c r="G139" s="11" t="e">
        <f>+#REF!*G$67</f>
        <v>#REF!</v>
      </c>
      <c r="H139" s="11" t="e">
        <f>+#REF!*H$67</f>
        <v>#REF!</v>
      </c>
      <c r="I139" s="11" t="e">
        <f>+#REF!*I$67</f>
        <v>#REF!</v>
      </c>
      <c r="J139" s="11" t="e">
        <f>+#REF!*J$67</f>
        <v>#REF!</v>
      </c>
      <c r="K139" s="11" t="e">
        <f>+#REF!*K$67</f>
        <v>#REF!</v>
      </c>
      <c r="L139" s="11" t="e">
        <f>+#REF!*L$67</f>
        <v>#REF!</v>
      </c>
      <c r="M139" s="11" t="e">
        <f>+#REF!*M$67</f>
        <v>#REF!</v>
      </c>
      <c r="N139" s="11" t="e">
        <f>+#REF!*N$67</f>
        <v>#REF!</v>
      </c>
      <c r="O139" s="13" t="e">
        <f>+#REF!*O$67</f>
        <v>#REF!</v>
      </c>
      <c r="P139" s="110" t="e">
        <f>+#REF!*P$67</f>
        <v>#REF!</v>
      </c>
      <c r="Q139" s="47" t="e">
        <f>+#REF!*Q$67</f>
        <v>#REF!</v>
      </c>
      <c r="R139" s="50" t="e">
        <f>+#REF!*R$67</f>
        <v>#REF!</v>
      </c>
      <c r="S139" s="50" t="e">
        <f>+#REF!*S$67</f>
        <v>#REF!</v>
      </c>
      <c r="T139" s="50" t="e">
        <f>+#REF!*T$67</f>
        <v>#REF!</v>
      </c>
      <c r="U139" s="51" t="e">
        <f>+#REF!*U$67</f>
        <v>#REF!</v>
      </c>
    </row>
    <row r="140" spans="1:21" ht="15.75" thickBot="1" x14ac:dyDescent="0.3">
      <c r="A140" s="105">
        <f t="shared" si="51"/>
        <v>2022</v>
      </c>
      <c r="B140" s="106">
        <f t="shared" si="52"/>
        <v>1</v>
      </c>
      <c r="C140" s="109" t="e">
        <f>+#REF!*C$67</f>
        <v>#REF!</v>
      </c>
      <c r="D140" s="107" t="e">
        <f>+#REF!*D$67</f>
        <v>#REF!</v>
      </c>
      <c r="E140" s="24" t="e">
        <f>+#REF!*E$67</f>
        <v>#REF!</v>
      </c>
      <c r="F140" s="24" t="e">
        <f>+#REF!*F$67</f>
        <v>#REF!</v>
      </c>
      <c r="G140" s="24" t="e">
        <f>+#REF!*G$67</f>
        <v>#REF!</v>
      </c>
      <c r="H140" s="24" t="e">
        <f>+#REF!*H$67</f>
        <v>#REF!</v>
      </c>
      <c r="I140" s="24" t="e">
        <f>+#REF!*I$67</f>
        <v>#REF!</v>
      </c>
      <c r="J140" s="24" t="e">
        <f>+#REF!*J$67</f>
        <v>#REF!</v>
      </c>
      <c r="K140" s="24" t="e">
        <f>+#REF!*K$67</f>
        <v>#REF!</v>
      </c>
      <c r="L140" s="24" t="e">
        <f>+#REF!*L$67</f>
        <v>#REF!</v>
      </c>
      <c r="M140" s="24" t="e">
        <f>+#REF!*M$67</f>
        <v>#REF!</v>
      </c>
      <c r="N140" s="24" t="e">
        <f>+#REF!*N$67</f>
        <v>#REF!</v>
      </c>
      <c r="O140" s="25" t="e">
        <f>+#REF!*O$67</f>
        <v>#REF!</v>
      </c>
      <c r="P140" s="113" t="e">
        <f>+#REF!*P$67</f>
        <v>#REF!</v>
      </c>
      <c r="Q140" s="92" t="e">
        <f>+#REF!*Q$67</f>
        <v>#REF!</v>
      </c>
      <c r="R140" s="93" t="e">
        <f>+#REF!*R$67</f>
        <v>#REF!</v>
      </c>
      <c r="S140" s="93" t="e">
        <f>+#REF!*S$67</f>
        <v>#REF!</v>
      </c>
      <c r="T140" s="93" t="e">
        <f>+#REF!*T$67</f>
        <v>#REF!</v>
      </c>
      <c r="U140" s="94" t="e">
        <f>+#REF!*U$67</f>
        <v>#REF!</v>
      </c>
    </row>
  </sheetData>
  <pageMargins left="0.7" right="0.7" top="0.75" bottom="0.75" header="0.3" footer="0.3"/>
  <headerFooter>
    <oddHeader>&amp;L&amp;"Calibri"&amp;15&amp;K000000 Información Pública Clasificada&amp;1#_x000D_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8034-A7D7-462E-8ACD-4D2ECF05414F}">
  <dimension ref="A1:AO62"/>
  <sheetViews>
    <sheetView topLeftCell="A24" workbookViewId="0">
      <selection activeCell="V59" sqref="V59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7999.8</v>
      </c>
      <c r="D3" s="11">
        <v>7605.4</v>
      </c>
      <c r="E3" s="12">
        <v>5923.5</v>
      </c>
      <c r="F3" s="11">
        <v>15345</v>
      </c>
      <c r="G3" s="11">
        <v>3797</v>
      </c>
      <c r="H3" s="11">
        <v>6022.1</v>
      </c>
      <c r="I3" s="11">
        <v>16797</v>
      </c>
      <c r="J3" s="11">
        <v>2805.1</v>
      </c>
      <c r="K3" s="11">
        <v>3447.1</v>
      </c>
      <c r="L3" s="11">
        <v>10500</v>
      </c>
      <c r="M3" s="11">
        <v>6360.1</v>
      </c>
      <c r="N3" s="11">
        <v>13484</v>
      </c>
      <c r="O3" s="13">
        <v>2702.4</v>
      </c>
      <c r="P3" s="14">
        <v>52850</v>
      </c>
      <c r="Q3" s="15">
        <v>205.01</v>
      </c>
      <c r="R3" s="15">
        <v>7623</v>
      </c>
      <c r="S3" s="15">
        <v>12767</v>
      </c>
      <c r="T3" s="15">
        <v>15076</v>
      </c>
      <c r="U3" s="15">
        <v>16694</v>
      </c>
      <c r="V3" s="49">
        <f t="shared" ref="V3:V62" si="0">SUM(C3:O3)-SUM(P3:S3,U3)+T3</f>
        <v>27725.489999999991</v>
      </c>
    </row>
    <row r="4" spans="1:41" x14ac:dyDescent="0.25">
      <c r="A4" s="8">
        <v>2005</v>
      </c>
      <c r="B4" s="9">
        <v>2</v>
      </c>
      <c r="C4" s="10">
        <v>7666.2</v>
      </c>
      <c r="D4" s="11">
        <v>6422.4</v>
      </c>
      <c r="E4" s="12">
        <v>5459.8</v>
      </c>
      <c r="F4" s="11">
        <v>13934</v>
      </c>
      <c r="G4" s="11">
        <v>3109.6</v>
      </c>
      <c r="H4" s="11">
        <v>3279.9</v>
      </c>
      <c r="I4" s="11">
        <v>14013</v>
      </c>
      <c r="J4" s="11">
        <v>2976.2</v>
      </c>
      <c r="K4" s="11">
        <v>2993.4</v>
      </c>
      <c r="L4" s="11">
        <v>8366.2999999999993</v>
      </c>
      <c r="M4" s="11">
        <v>4455.3999999999996</v>
      </c>
      <c r="N4" s="11">
        <v>11092</v>
      </c>
      <c r="O4" s="13">
        <v>2032.4</v>
      </c>
      <c r="P4" s="14">
        <v>55251</v>
      </c>
      <c r="Q4" s="15">
        <v>211.09</v>
      </c>
      <c r="R4" s="15">
        <v>10873</v>
      </c>
      <c r="S4" s="15">
        <v>14659</v>
      </c>
      <c r="T4" s="15">
        <v>17002</v>
      </c>
      <c r="U4" s="15">
        <v>15779</v>
      </c>
      <c r="V4" s="16">
        <f t="shared" si="0"/>
        <v>6029.5099999999802</v>
      </c>
      <c r="W4" s="115">
        <f t="shared" ref="W4:W35" si="1">C4/C3*100</f>
        <v>95.829895747393678</v>
      </c>
      <c r="X4" s="115">
        <f t="shared" ref="X4:X35" si="2">D4/D3*100</f>
        <v>84.445262576590324</v>
      </c>
      <c r="Y4" s="115">
        <f t="shared" ref="Y4:Y35" si="3">E4/E3*100</f>
        <v>92.17185785430911</v>
      </c>
      <c r="Z4" s="115">
        <f t="shared" ref="Z4:Z35" si="4">F4/F3*100</f>
        <v>90.804822417725646</v>
      </c>
      <c r="AA4" s="115">
        <f t="shared" ref="AA4:AA35" si="5">G4/G3*100</f>
        <v>81.896233868843822</v>
      </c>
      <c r="AB4" s="115">
        <f t="shared" ref="AB4:AB35" si="6">H4/H3*100</f>
        <v>54.464389498679864</v>
      </c>
      <c r="AC4" s="115">
        <f t="shared" ref="AC4:AC35" si="7">I4/I3*100</f>
        <v>83.425611716377929</v>
      </c>
      <c r="AD4" s="115">
        <f t="shared" ref="AD4:AD35" si="8">J4/J3*100</f>
        <v>106.09960429218211</v>
      </c>
      <c r="AE4" s="115">
        <f t="shared" ref="AE4:AE35" si="9">K4/K3*100</f>
        <v>86.838211830234115</v>
      </c>
      <c r="AF4" s="115">
        <f t="shared" ref="AF4:AF35" si="10">L4/L3*100</f>
        <v>79.679047619047623</v>
      </c>
      <c r="AG4" s="115">
        <f t="shared" ref="AG4:AG35" si="11">M4/M3*100</f>
        <v>70.052357667332259</v>
      </c>
      <c r="AH4" s="115">
        <f t="shared" ref="AH4:AH35" si="12">N4/N3*100</f>
        <v>82.260456837733614</v>
      </c>
      <c r="AI4" s="115">
        <f t="shared" ref="AI4:AI35" si="13">O4/O3*100</f>
        <v>75.207223208999409</v>
      </c>
      <c r="AJ4" s="115">
        <f t="shared" ref="AJ4:AJ35" si="14">P4/P3*100</f>
        <v>104.54304635761589</v>
      </c>
      <c r="AK4" s="115">
        <f t="shared" ref="AK4:AK35" si="15">Q4/Q3*100</f>
        <v>102.96570898980536</v>
      </c>
      <c r="AL4" s="115">
        <f t="shared" ref="AL4:AL35" si="16">R4/R3*100</f>
        <v>142.63413354322444</v>
      </c>
      <c r="AM4" s="115">
        <f t="shared" ref="AM4:AM35" si="17">S4/S3*100</f>
        <v>114.81945641105978</v>
      </c>
      <c r="AN4" s="115">
        <f t="shared" ref="AN4:AN35" si="18">T4/T3*100</f>
        <v>112.77527195542585</v>
      </c>
      <c r="AO4" s="115">
        <f t="shared" ref="AO4:AO35" si="19">U4/U3*100</f>
        <v>94.518988858272436</v>
      </c>
    </row>
    <row r="5" spans="1:41" x14ac:dyDescent="0.25">
      <c r="A5" s="8">
        <v>2005</v>
      </c>
      <c r="B5" s="9">
        <v>3</v>
      </c>
      <c r="C5" s="10">
        <v>6885.1</v>
      </c>
      <c r="D5" s="11">
        <v>5898.1</v>
      </c>
      <c r="E5" s="12">
        <v>5124.6000000000004</v>
      </c>
      <c r="F5" s="11">
        <v>12470</v>
      </c>
      <c r="G5" s="11">
        <v>2610.6999999999998</v>
      </c>
      <c r="H5" s="11">
        <v>2449</v>
      </c>
      <c r="I5" s="11">
        <v>11830</v>
      </c>
      <c r="J5" s="11">
        <v>2826.2</v>
      </c>
      <c r="K5" s="11">
        <v>2768.3</v>
      </c>
      <c r="L5" s="11">
        <v>6941.5</v>
      </c>
      <c r="M5" s="11">
        <v>2932.6</v>
      </c>
      <c r="N5" s="11">
        <v>8867.2000000000007</v>
      </c>
      <c r="O5" s="13">
        <v>1674.8</v>
      </c>
      <c r="P5" s="14">
        <v>56892</v>
      </c>
      <c r="Q5" s="15">
        <v>188.28</v>
      </c>
      <c r="R5" s="15">
        <v>12237</v>
      </c>
      <c r="S5" s="15">
        <v>15158</v>
      </c>
      <c r="T5" s="15">
        <v>17930</v>
      </c>
      <c r="U5" s="15">
        <v>17866</v>
      </c>
      <c r="V5" s="16">
        <f t="shared" si="0"/>
        <v>-11133.179999999993</v>
      </c>
      <c r="W5" s="115">
        <f t="shared" si="1"/>
        <v>89.811118937674479</v>
      </c>
      <c r="X5" s="115">
        <f t="shared" si="2"/>
        <v>91.83638515196813</v>
      </c>
      <c r="Y5" s="115">
        <f t="shared" si="3"/>
        <v>93.860580973662039</v>
      </c>
      <c r="Z5" s="115">
        <f t="shared" si="4"/>
        <v>89.493325678197209</v>
      </c>
      <c r="AA5" s="115">
        <f t="shared" si="5"/>
        <v>83.956135837406748</v>
      </c>
      <c r="AB5" s="115">
        <f t="shared" si="6"/>
        <v>74.666910576541966</v>
      </c>
      <c r="AC5" s="115">
        <f t="shared" si="7"/>
        <v>84.421608506386931</v>
      </c>
      <c r="AD5" s="115">
        <f t="shared" si="8"/>
        <v>94.960016127948393</v>
      </c>
      <c r="AE5" s="115">
        <f t="shared" si="9"/>
        <v>92.480122937128357</v>
      </c>
      <c r="AF5" s="115">
        <f t="shared" si="10"/>
        <v>82.969771583615227</v>
      </c>
      <c r="AG5" s="115">
        <f t="shared" si="11"/>
        <v>65.821250617228529</v>
      </c>
      <c r="AH5" s="115">
        <f t="shared" si="12"/>
        <v>79.942300757302561</v>
      </c>
      <c r="AI5" s="115">
        <f t="shared" si="13"/>
        <v>82.405038378271982</v>
      </c>
      <c r="AJ5" s="115">
        <f t="shared" si="14"/>
        <v>102.97008198946625</v>
      </c>
      <c r="AK5" s="115">
        <f t="shared" si="15"/>
        <v>89.194182576152343</v>
      </c>
      <c r="AL5" s="115">
        <f t="shared" si="16"/>
        <v>112.54483583187714</v>
      </c>
      <c r="AM5" s="115">
        <f t="shared" si="17"/>
        <v>103.40405211815266</v>
      </c>
      <c r="AN5" s="115">
        <f t="shared" si="18"/>
        <v>105.45818139042467</v>
      </c>
      <c r="AO5" s="115">
        <f t="shared" si="19"/>
        <v>113.2264402053362</v>
      </c>
    </row>
    <row r="6" spans="1:41" x14ac:dyDescent="0.25">
      <c r="A6" s="8">
        <v>2005</v>
      </c>
      <c r="B6" s="9">
        <v>4</v>
      </c>
      <c r="C6" s="10">
        <v>7709.8</v>
      </c>
      <c r="D6" s="11">
        <v>5514.2</v>
      </c>
      <c r="E6" s="12">
        <v>5565.1</v>
      </c>
      <c r="F6" s="11">
        <v>12293</v>
      </c>
      <c r="G6" s="11">
        <v>2517.6</v>
      </c>
      <c r="H6" s="11">
        <v>2663</v>
      </c>
      <c r="I6" s="11">
        <v>12275</v>
      </c>
      <c r="J6" s="11">
        <v>3665.5</v>
      </c>
      <c r="K6" s="11">
        <v>2636.1</v>
      </c>
      <c r="L6" s="11">
        <v>6747.7</v>
      </c>
      <c r="M6" s="11">
        <v>2935.9</v>
      </c>
      <c r="N6" s="11">
        <v>9907</v>
      </c>
      <c r="O6" s="13">
        <v>1659.4</v>
      </c>
      <c r="P6" s="14">
        <v>63532</v>
      </c>
      <c r="Q6" s="15">
        <v>236.61</v>
      </c>
      <c r="R6" s="15">
        <v>16434</v>
      </c>
      <c r="S6" s="15">
        <v>14771</v>
      </c>
      <c r="T6" s="15">
        <v>19110</v>
      </c>
      <c r="U6" s="15">
        <v>22851</v>
      </c>
      <c r="V6" s="16">
        <f t="shared" si="0"/>
        <v>-22625.310000000012</v>
      </c>
      <c r="W6" s="115">
        <f t="shared" si="1"/>
        <v>111.97803953464729</v>
      </c>
      <c r="X6" s="115">
        <f t="shared" si="2"/>
        <v>93.491124260355022</v>
      </c>
      <c r="Y6" s="115">
        <f t="shared" si="3"/>
        <v>108.59579284236818</v>
      </c>
      <c r="Z6" s="115">
        <f t="shared" si="4"/>
        <v>98.580593424218122</v>
      </c>
      <c r="AA6" s="115">
        <f t="shared" si="5"/>
        <v>96.433906615084069</v>
      </c>
      <c r="AB6" s="115">
        <f t="shared" si="6"/>
        <v>108.73826051449571</v>
      </c>
      <c r="AC6" s="115">
        <f t="shared" si="7"/>
        <v>103.76162299239222</v>
      </c>
      <c r="AD6" s="115">
        <f t="shared" si="8"/>
        <v>129.69711980751541</v>
      </c>
      <c r="AE6" s="115">
        <f t="shared" si="9"/>
        <v>95.224506014521538</v>
      </c>
      <c r="AF6" s="115">
        <f t="shared" si="10"/>
        <v>97.208096232802717</v>
      </c>
      <c r="AG6" s="115">
        <f t="shared" si="11"/>
        <v>100.11252813203302</v>
      </c>
      <c r="AH6" s="115">
        <f t="shared" si="12"/>
        <v>111.72636232407072</v>
      </c>
      <c r="AI6" s="115">
        <f t="shared" si="13"/>
        <v>99.080487222354918</v>
      </c>
      <c r="AJ6" s="115">
        <f t="shared" si="14"/>
        <v>111.67123672924137</v>
      </c>
      <c r="AK6" s="115">
        <f t="shared" si="15"/>
        <v>125.66921606118548</v>
      </c>
      <c r="AL6" s="115">
        <f t="shared" si="16"/>
        <v>134.29762196616818</v>
      </c>
      <c r="AM6" s="115">
        <f t="shared" si="17"/>
        <v>97.446892729911596</v>
      </c>
      <c r="AN6" s="115">
        <f t="shared" si="18"/>
        <v>106.58114891243726</v>
      </c>
      <c r="AO6" s="115">
        <f t="shared" si="19"/>
        <v>127.90216052837793</v>
      </c>
    </row>
    <row r="7" spans="1:41" x14ac:dyDescent="0.25">
      <c r="A7" s="8">
        <f>A3+1</f>
        <v>2006</v>
      </c>
      <c r="B7" s="9">
        <f>B3</f>
        <v>1</v>
      </c>
      <c r="C7" s="10">
        <v>7426.8</v>
      </c>
      <c r="D7" s="11">
        <v>5537.4</v>
      </c>
      <c r="E7" s="11">
        <v>5950.3</v>
      </c>
      <c r="F7" s="11">
        <v>12100</v>
      </c>
      <c r="G7" s="11">
        <v>2731.7</v>
      </c>
      <c r="H7" s="11">
        <v>3049.4</v>
      </c>
      <c r="I7" s="11">
        <v>11989</v>
      </c>
      <c r="J7" s="11">
        <v>3213.2</v>
      </c>
      <c r="K7" s="11">
        <v>2989.8</v>
      </c>
      <c r="L7" s="11">
        <v>7579.9</v>
      </c>
      <c r="M7" s="11">
        <v>3123.8</v>
      </c>
      <c r="N7" s="11">
        <v>8815.2999999999993</v>
      </c>
      <c r="O7" s="13">
        <v>1901.9</v>
      </c>
      <c r="P7" s="14">
        <v>58800</v>
      </c>
      <c r="Q7" s="15">
        <v>178.55</v>
      </c>
      <c r="R7" s="15">
        <v>11583</v>
      </c>
      <c r="S7" s="15">
        <v>14702</v>
      </c>
      <c r="T7" s="15">
        <v>17414</v>
      </c>
      <c r="U7" s="15">
        <v>19811</v>
      </c>
      <c r="V7" s="16">
        <f t="shared" si="0"/>
        <v>-11252.050000000003</v>
      </c>
      <c r="W7" s="115">
        <f t="shared" si="1"/>
        <v>96.329347064774709</v>
      </c>
      <c r="X7" s="115">
        <f t="shared" si="2"/>
        <v>100.42073192847556</v>
      </c>
      <c r="Y7" s="115">
        <f t="shared" si="3"/>
        <v>106.92170850478877</v>
      </c>
      <c r="Z7" s="115">
        <f t="shared" si="4"/>
        <v>98.430000813471082</v>
      </c>
      <c r="AA7" s="115">
        <f t="shared" si="5"/>
        <v>108.50413091833492</v>
      </c>
      <c r="AB7" s="115">
        <f t="shared" si="6"/>
        <v>114.50995118287646</v>
      </c>
      <c r="AC7" s="115">
        <f t="shared" si="7"/>
        <v>97.670061099796328</v>
      </c>
      <c r="AD7" s="115">
        <f t="shared" si="8"/>
        <v>87.660619287955257</v>
      </c>
      <c r="AE7" s="115">
        <f t="shared" si="9"/>
        <v>113.41754865141687</v>
      </c>
      <c r="AF7" s="115">
        <f t="shared" si="10"/>
        <v>112.33309127554574</v>
      </c>
      <c r="AG7" s="115">
        <f t="shared" si="11"/>
        <v>106.4000817466535</v>
      </c>
      <c r="AH7" s="115">
        <f t="shared" si="12"/>
        <v>88.980518825073176</v>
      </c>
      <c r="AI7" s="115">
        <f t="shared" si="13"/>
        <v>114.61371580089188</v>
      </c>
      <c r="AJ7" s="115">
        <f t="shared" si="14"/>
        <v>92.55178492728075</v>
      </c>
      <c r="AK7" s="115">
        <f t="shared" si="15"/>
        <v>75.461730273445767</v>
      </c>
      <c r="AL7" s="115">
        <f t="shared" si="16"/>
        <v>70.481927710843379</v>
      </c>
      <c r="AM7" s="115">
        <f t="shared" si="17"/>
        <v>99.532868458465913</v>
      </c>
      <c r="AN7" s="115">
        <f t="shared" si="18"/>
        <v>91.125065410779698</v>
      </c>
      <c r="AO7" s="115">
        <f t="shared" si="19"/>
        <v>86.696424664128486</v>
      </c>
    </row>
    <row r="8" spans="1:41" x14ac:dyDescent="0.25">
      <c r="A8" s="8">
        <f t="shared" ref="A8:A58" si="20">A4+1</f>
        <v>2006</v>
      </c>
      <c r="B8" s="9">
        <f t="shared" ref="B8:B58" si="21">B4</f>
        <v>2</v>
      </c>
      <c r="C8" s="10">
        <v>8721.7000000000007</v>
      </c>
      <c r="D8" s="11">
        <v>6350.7</v>
      </c>
      <c r="E8" s="11">
        <v>6397.8</v>
      </c>
      <c r="F8" s="11">
        <v>14230</v>
      </c>
      <c r="G8" s="11">
        <v>3189.5</v>
      </c>
      <c r="H8" s="11">
        <v>3386.8</v>
      </c>
      <c r="I8" s="11">
        <v>14346</v>
      </c>
      <c r="J8" s="11">
        <v>3533.3</v>
      </c>
      <c r="K8" s="11">
        <v>2971</v>
      </c>
      <c r="L8" s="11">
        <v>8711.1</v>
      </c>
      <c r="M8" s="11">
        <v>4326.1000000000004</v>
      </c>
      <c r="N8" s="11">
        <v>10797</v>
      </c>
      <c r="O8" s="13">
        <v>2126.6</v>
      </c>
      <c r="P8" s="14">
        <v>61726</v>
      </c>
      <c r="Q8" s="15">
        <v>224.35</v>
      </c>
      <c r="R8" s="15">
        <v>12667</v>
      </c>
      <c r="S8" s="15">
        <v>17251</v>
      </c>
      <c r="T8" s="15">
        <v>20703</v>
      </c>
      <c r="U8" s="15">
        <v>18840</v>
      </c>
      <c r="V8" s="16">
        <f t="shared" si="0"/>
        <v>-917.74999999998545</v>
      </c>
      <c r="W8" s="115">
        <f t="shared" si="1"/>
        <v>117.43550385091829</v>
      </c>
      <c r="X8" s="115">
        <f t="shared" si="2"/>
        <v>114.68739841803013</v>
      </c>
      <c r="Y8" s="115">
        <f t="shared" si="3"/>
        <v>107.52062921197249</v>
      </c>
      <c r="Z8" s="115">
        <f t="shared" si="4"/>
        <v>117.60330578512396</v>
      </c>
      <c r="AA8" s="115">
        <f t="shared" si="5"/>
        <v>116.75879488962917</v>
      </c>
      <c r="AB8" s="115">
        <f t="shared" si="6"/>
        <v>111.06447169935069</v>
      </c>
      <c r="AC8" s="115">
        <f t="shared" si="7"/>
        <v>119.65968804737676</v>
      </c>
      <c r="AD8" s="115">
        <f t="shared" si="8"/>
        <v>109.96203161956927</v>
      </c>
      <c r="AE8" s="115">
        <f t="shared" si="9"/>
        <v>99.371195397685469</v>
      </c>
      <c r="AF8" s="115">
        <f t="shared" si="10"/>
        <v>114.92367973192259</v>
      </c>
      <c r="AG8" s="115">
        <f t="shared" si="11"/>
        <v>138.4883795377425</v>
      </c>
      <c r="AH8" s="115">
        <f t="shared" si="12"/>
        <v>122.48023323085999</v>
      </c>
      <c r="AI8" s="115">
        <f t="shared" si="13"/>
        <v>111.81450128818548</v>
      </c>
      <c r="AJ8" s="115">
        <f t="shared" si="14"/>
        <v>104.97619047619047</v>
      </c>
      <c r="AK8" s="115">
        <f t="shared" si="15"/>
        <v>125.65107812937551</v>
      </c>
      <c r="AL8" s="115">
        <f t="shared" si="16"/>
        <v>109.35854269187601</v>
      </c>
      <c r="AM8" s="115">
        <f t="shared" si="17"/>
        <v>117.33777717317371</v>
      </c>
      <c r="AN8" s="115">
        <f t="shared" si="18"/>
        <v>118.88710233145746</v>
      </c>
      <c r="AO8" s="115">
        <f t="shared" si="19"/>
        <v>95.098682550098431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9053.1</v>
      </c>
      <c r="D9" s="11">
        <v>7785.4</v>
      </c>
      <c r="E9" s="11">
        <v>6869.4</v>
      </c>
      <c r="F9" s="11">
        <v>16848</v>
      </c>
      <c r="G9" s="11">
        <v>3572.9</v>
      </c>
      <c r="H9" s="11">
        <v>4831.1000000000004</v>
      </c>
      <c r="I9" s="11">
        <v>16733</v>
      </c>
      <c r="J9" s="11">
        <v>3352.3</v>
      </c>
      <c r="K9" s="11">
        <v>3167.3</v>
      </c>
      <c r="L9" s="11">
        <v>9603.2999999999993</v>
      </c>
      <c r="M9" s="11">
        <v>5319</v>
      </c>
      <c r="N9" s="11">
        <v>12276</v>
      </c>
      <c r="O9" s="13">
        <v>2344.8000000000002</v>
      </c>
      <c r="P9" s="14">
        <v>64303</v>
      </c>
      <c r="Q9" s="15">
        <v>247.34</v>
      </c>
      <c r="R9" s="15">
        <v>12473</v>
      </c>
      <c r="S9" s="15">
        <v>18156</v>
      </c>
      <c r="T9" s="15">
        <v>22848</v>
      </c>
      <c r="U9" s="15">
        <v>22625</v>
      </c>
      <c r="V9" s="16">
        <f t="shared" si="0"/>
        <v>6799.2600000000093</v>
      </c>
      <c r="W9" s="115">
        <f t="shared" si="1"/>
        <v>103.79971794489606</v>
      </c>
      <c r="X9" s="115">
        <f t="shared" si="2"/>
        <v>122.59121041774922</v>
      </c>
      <c r="Y9" s="115">
        <f t="shared" si="3"/>
        <v>107.37128387883334</v>
      </c>
      <c r="Z9" s="115">
        <f t="shared" si="4"/>
        <v>118.39775122979621</v>
      </c>
      <c r="AA9" s="115">
        <f t="shared" si="5"/>
        <v>112.02069289857344</v>
      </c>
      <c r="AB9" s="115">
        <f t="shared" si="6"/>
        <v>142.64497460729893</v>
      </c>
      <c r="AC9" s="115">
        <f t="shared" si="7"/>
        <v>116.63878433012687</v>
      </c>
      <c r="AD9" s="115">
        <f t="shared" si="8"/>
        <v>94.877310163303434</v>
      </c>
      <c r="AE9" s="115">
        <f t="shared" si="9"/>
        <v>106.60720296196567</v>
      </c>
      <c r="AF9" s="115">
        <f t="shared" si="10"/>
        <v>110.24210490064399</v>
      </c>
      <c r="AG9" s="115">
        <f t="shared" si="11"/>
        <v>122.95138808626706</v>
      </c>
      <c r="AH9" s="115">
        <f t="shared" si="12"/>
        <v>113.69824951375382</v>
      </c>
      <c r="AI9" s="115">
        <f t="shared" si="13"/>
        <v>110.26050973384747</v>
      </c>
      <c r="AJ9" s="115">
        <f t="shared" si="14"/>
        <v>104.17490198619706</v>
      </c>
      <c r="AK9" s="115">
        <f t="shared" si="15"/>
        <v>110.24738132382438</v>
      </c>
      <c r="AL9" s="115">
        <f t="shared" si="16"/>
        <v>98.468461356280102</v>
      </c>
      <c r="AM9" s="115">
        <f t="shared" si="17"/>
        <v>105.24607269143817</v>
      </c>
      <c r="AN9" s="115">
        <f t="shared" si="18"/>
        <v>110.36081727285901</v>
      </c>
      <c r="AO9" s="115">
        <f t="shared" si="19"/>
        <v>120.09023354564756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10627</v>
      </c>
      <c r="D10" s="11">
        <v>7751.5</v>
      </c>
      <c r="E10" s="11">
        <v>6909.5</v>
      </c>
      <c r="F10" s="11">
        <v>17796</v>
      </c>
      <c r="G10" s="11">
        <v>3796.9</v>
      </c>
      <c r="H10" s="11">
        <v>6308.7</v>
      </c>
      <c r="I10" s="11">
        <v>19083</v>
      </c>
      <c r="J10" s="11">
        <v>3907.1</v>
      </c>
      <c r="K10" s="11">
        <v>3351.9</v>
      </c>
      <c r="L10" s="11">
        <v>10027</v>
      </c>
      <c r="M10" s="11">
        <v>6675.1</v>
      </c>
      <c r="N10" s="11">
        <v>15638</v>
      </c>
      <c r="O10" s="13">
        <v>2480.6999999999998</v>
      </c>
      <c r="P10" s="14">
        <v>71243</v>
      </c>
      <c r="Q10" s="15">
        <v>344.76</v>
      </c>
      <c r="R10" s="15">
        <v>16246</v>
      </c>
      <c r="S10" s="15">
        <v>17544</v>
      </c>
      <c r="T10" s="15">
        <v>22654</v>
      </c>
      <c r="U10" s="15">
        <v>26260</v>
      </c>
      <c r="V10" s="16">
        <f t="shared" si="0"/>
        <v>5368.6399999999994</v>
      </c>
      <c r="W10" s="115">
        <f t="shared" si="1"/>
        <v>117.38520506787731</v>
      </c>
      <c r="X10" s="115">
        <f t="shared" si="2"/>
        <v>99.564569578955485</v>
      </c>
      <c r="Y10" s="115">
        <f t="shared" si="3"/>
        <v>100.58374821672926</v>
      </c>
      <c r="Z10" s="115">
        <f t="shared" si="4"/>
        <v>105.62678062678063</v>
      </c>
      <c r="AA10" s="115">
        <f t="shared" si="5"/>
        <v>106.26941700019592</v>
      </c>
      <c r="AB10" s="115">
        <f t="shared" si="6"/>
        <v>130.58516693920637</v>
      </c>
      <c r="AC10" s="115">
        <f t="shared" si="7"/>
        <v>114.04410446423236</v>
      </c>
      <c r="AD10" s="115">
        <f t="shared" si="8"/>
        <v>116.54983145899828</v>
      </c>
      <c r="AE10" s="115">
        <f t="shared" si="9"/>
        <v>105.82830802260601</v>
      </c>
      <c r="AF10" s="115">
        <f t="shared" si="10"/>
        <v>104.41202503306155</v>
      </c>
      <c r="AG10" s="115">
        <f t="shared" si="11"/>
        <v>125.4953938710284</v>
      </c>
      <c r="AH10" s="115">
        <f t="shared" si="12"/>
        <v>127.38677093515803</v>
      </c>
      <c r="AI10" s="115">
        <f t="shared" si="13"/>
        <v>105.79580348004092</v>
      </c>
      <c r="AJ10" s="115">
        <f t="shared" si="14"/>
        <v>110.79265353093946</v>
      </c>
      <c r="AK10" s="115">
        <f t="shared" si="15"/>
        <v>139.38707851540389</v>
      </c>
      <c r="AL10" s="115">
        <f t="shared" si="16"/>
        <v>130.24933857131404</v>
      </c>
      <c r="AM10" s="115">
        <f t="shared" si="17"/>
        <v>96.629213483146074</v>
      </c>
      <c r="AN10" s="115">
        <f t="shared" si="18"/>
        <v>99.150910364145659</v>
      </c>
      <c r="AO10" s="115">
        <f t="shared" si="19"/>
        <v>116.06629834254143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9504.1</v>
      </c>
      <c r="D11" s="11">
        <v>7055.9</v>
      </c>
      <c r="E11" s="11">
        <v>6021.1</v>
      </c>
      <c r="F11" s="11">
        <v>16212</v>
      </c>
      <c r="G11" s="11">
        <v>3668.1</v>
      </c>
      <c r="H11" s="11">
        <v>5252.6</v>
      </c>
      <c r="I11" s="11">
        <v>16887</v>
      </c>
      <c r="J11" s="11">
        <v>3629.9</v>
      </c>
      <c r="K11" s="11">
        <v>3625.8</v>
      </c>
      <c r="L11" s="11">
        <v>9929.4</v>
      </c>
      <c r="M11" s="11">
        <v>5507.3</v>
      </c>
      <c r="N11" s="11">
        <v>12056</v>
      </c>
      <c r="O11" s="13">
        <v>2568.4</v>
      </c>
      <c r="P11" s="14">
        <v>66280</v>
      </c>
      <c r="Q11" s="15">
        <v>233.99</v>
      </c>
      <c r="R11" s="15">
        <v>11329</v>
      </c>
      <c r="S11" s="15">
        <v>16139</v>
      </c>
      <c r="T11" s="15">
        <v>21238</v>
      </c>
      <c r="U11" s="15">
        <v>23870</v>
      </c>
      <c r="V11" s="16">
        <f t="shared" si="0"/>
        <v>5303.609999999986</v>
      </c>
      <c r="W11" s="115">
        <f t="shared" si="1"/>
        <v>89.433518396537124</v>
      </c>
      <c r="X11" s="115">
        <f t="shared" si="2"/>
        <v>91.02625298329356</v>
      </c>
      <c r="Y11" s="115">
        <f t="shared" si="3"/>
        <v>87.142340256169049</v>
      </c>
      <c r="Z11" s="115">
        <f t="shared" si="4"/>
        <v>91.099123398516525</v>
      </c>
      <c r="AA11" s="115">
        <f t="shared" si="5"/>
        <v>96.607758961257858</v>
      </c>
      <c r="AB11" s="115">
        <f t="shared" si="6"/>
        <v>83.259625596398635</v>
      </c>
      <c r="AC11" s="115">
        <f t="shared" si="7"/>
        <v>88.492375412670967</v>
      </c>
      <c r="AD11" s="115">
        <f t="shared" si="8"/>
        <v>92.905223823296055</v>
      </c>
      <c r="AE11" s="115">
        <f t="shared" si="9"/>
        <v>108.1714848294997</v>
      </c>
      <c r="AF11" s="115">
        <f t="shared" si="10"/>
        <v>99.026628104118871</v>
      </c>
      <c r="AG11" s="115">
        <f t="shared" si="11"/>
        <v>82.505131009273271</v>
      </c>
      <c r="AH11" s="115">
        <f t="shared" si="12"/>
        <v>77.094257577695359</v>
      </c>
      <c r="AI11" s="115">
        <f t="shared" si="13"/>
        <v>103.53529245777402</v>
      </c>
      <c r="AJ11" s="115">
        <f t="shared" si="14"/>
        <v>93.033701556644161</v>
      </c>
      <c r="AK11" s="115">
        <f t="shared" si="15"/>
        <v>67.870402598909394</v>
      </c>
      <c r="AL11" s="115">
        <f t="shared" si="16"/>
        <v>69.734088390988546</v>
      </c>
      <c r="AM11" s="115">
        <f t="shared" si="17"/>
        <v>91.99156406748746</v>
      </c>
      <c r="AN11" s="115">
        <f t="shared" si="18"/>
        <v>93.749448221064711</v>
      </c>
      <c r="AO11" s="115">
        <f t="shared" si="19"/>
        <v>90.898705255140896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9958.2999999999993</v>
      </c>
      <c r="D12" s="11">
        <v>7031</v>
      </c>
      <c r="E12" s="11">
        <v>6025.9</v>
      </c>
      <c r="F12" s="11">
        <v>16723</v>
      </c>
      <c r="G12" s="11">
        <v>3616.6</v>
      </c>
      <c r="H12" s="11">
        <v>4783.3999999999996</v>
      </c>
      <c r="I12" s="11">
        <v>17228</v>
      </c>
      <c r="J12" s="11">
        <v>3794.8</v>
      </c>
      <c r="K12" s="11">
        <v>3631.8</v>
      </c>
      <c r="L12" s="11">
        <v>9726.4</v>
      </c>
      <c r="M12" s="11">
        <v>5514</v>
      </c>
      <c r="N12" s="11">
        <v>12452</v>
      </c>
      <c r="O12" s="13">
        <v>2422.5</v>
      </c>
      <c r="P12" s="14">
        <v>69186</v>
      </c>
      <c r="Q12" s="15">
        <v>270.43</v>
      </c>
      <c r="R12" s="15">
        <v>13525</v>
      </c>
      <c r="S12" s="15">
        <v>15616</v>
      </c>
      <c r="T12" s="15">
        <v>20905</v>
      </c>
      <c r="U12" s="15">
        <v>21917</v>
      </c>
      <c r="V12" s="16">
        <f t="shared" si="0"/>
        <v>3298.2700000000041</v>
      </c>
      <c r="W12" s="115">
        <f t="shared" si="1"/>
        <v>104.77899012005342</v>
      </c>
      <c r="X12" s="115">
        <f t="shared" si="2"/>
        <v>99.647103842174644</v>
      </c>
      <c r="Y12" s="115">
        <f t="shared" si="3"/>
        <v>100.07971965255518</v>
      </c>
      <c r="Z12" s="115">
        <f t="shared" si="4"/>
        <v>103.15198618307426</v>
      </c>
      <c r="AA12" s="115">
        <f t="shared" si="5"/>
        <v>98.596003380496711</v>
      </c>
      <c r="AB12" s="115">
        <f t="shared" si="6"/>
        <v>91.067280965617016</v>
      </c>
      <c r="AC12" s="115">
        <f t="shared" si="7"/>
        <v>102.01930479066739</v>
      </c>
      <c r="AD12" s="115">
        <f t="shared" si="8"/>
        <v>104.54282487120858</v>
      </c>
      <c r="AE12" s="115">
        <f t="shared" si="9"/>
        <v>100.16548072149594</v>
      </c>
      <c r="AF12" s="115">
        <f t="shared" si="10"/>
        <v>97.95556629806434</v>
      </c>
      <c r="AG12" s="115">
        <f t="shared" si="11"/>
        <v>100.12165671018467</v>
      </c>
      <c r="AH12" s="115">
        <f t="shared" si="12"/>
        <v>103.2846715328467</v>
      </c>
      <c r="AI12" s="115">
        <f t="shared" si="13"/>
        <v>94.319420650988945</v>
      </c>
      <c r="AJ12" s="115">
        <f t="shared" si="14"/>
        <v>104.38442969221484</v>
      </c>
      <c r="AK12" s="115">
        <f t="shared" si="15"/>
        <v>115.57331509893585</v>
      </c>
      <c r="AL12" s="115">
        <f t="shared" si="16"/>
        <v>119.38388207255714</v>
      </c>
      <c r="AM12" s="115">
        <f t="shared" si="17"/>
        <v>96.759402689138113</v>
      </c>
      <c r="AN12" s="115">
        <f t="shared" si="18"/>
        <v>98.432055749128921</v>
      </c>
      <c r="AO12" s="115">
        <f t="shared" si="19"/>
        <v>91.818181818181827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10179</v>
      </c>
      <c r="D13" s="11">
        <v>7963.8</v>
      </c>
      <c r="E13" s="11">
        <v>6540.2</v>
      </c>
      <c r="F13" s="11">
        <v>17706</v>
      </c>
      <c r="G13" s="11">
        <v>3660.4</v>
      </c>
      <c r="H13" s="11">
        <v>4875.6000000000004</v>
      </c>
      <c r="I13" s="11">
        <v>17751</v>
      </c>
      <c r="J13" s="11">
        <v>4141.2</v>
      </c>
      <c r="K13" s="11">
        <v>3637.3</v>
      </c>
      <c r="L13" s="11">
        <v>9627.5</v>
      </c>
      <c r="M13" s="11">
        <v>5546.6</v>
      </c>
      <c r="N13" s="11">
        <v>12636</v>
      </c>
      <c r="O13" s="13">
        <v>2404.1</v>
      </c>
      <c r="P13" s="14">
        <v>71708</v>
      </c>
      <c r="Q13" s="15">
        <v>279.08</v>
      </c>
      <c r="R13" s="15">
        <v>14581</v>
      </c>
      <c r="S13" s="15">
        <v>18165</v>
      </c>
      <c r="T13" s="15">
        <v>22528</v>
      </c>
      <c r="U13" s="15">
        <v>25681</v>
      </c>
      <c r="V13" s="16">
        <f t="shared" si="0"/>
        <v>-1217.3799999999901</v>
      </c>
      <c r="W13" s="115">
        <f t="shared" si="1"/>
        <v>102.21624172800578</v>
      </c>
      <c r="X13" s="115">
        <f t="shared" si="2"/>
        <v>113.26696060304367</v>
      </c>
      <c r="Y13" s="115">
        <f t="shared" si="3"/>
        <v>108.53482467349276</v>
      </c>
      <c r="Z13" s="115">
        <f t="shared" si="4"/>
        <v>105.87813191413025</v>
      </c>
      <c r="AA13" s="115">
        <f t="shared" si="5"/>
        <v>101.21108223193053</v>
      </c>
      <c r="AB13" s="115">
        <f t="shared" si="6"/>
        <v>101.9274992683029</v>
      </c>
      <c r="AC13" s="115">
        <f t="shared" si="7"/>
        <v>103.03575574645924</v>
      </c>
      <c r="AD13" s="115">
        <f t="shared" si="8"/>
        <v>109.12828080531251</v>
      </c>
      <c r="AE13" s="115">
        <f t="shared" si="9"/>
        <v>100.15144005727188</v>
      </c>
      <c r="AF13" s="115">
        <f t="shared" si="10"/>
        <v>98.983179799309099</v>
      </c>
      <c r="AG13" s="115">
        <f t="shared" si="11"/>
        <v>100.59122234312659</v>
      </c>
      <c r="AH13" s="115">
        <f t="shared" si="12"/>
        <v>101.4776742691937</v>
      </c>
      <c r="AI13" s="115">
        <f t="shared" si="13"/>
        <v>99.240454076367385</v>
      </c>
      <c r="AJ13" s="115">
        <f t="shared" si="14"/>
        <v>103.64524614806463</v>
      </c>
      <c r="AK13" s="115">
        <f t="shared" si="15"/>
        <v>103.19860962171357</v>
      </c>
      <c r="AL13" s="115">
        <f t="shared" si="16"/>
        <v>107.80776340110904</v>
      </c>
      <c r="AM13" s="115">
        <f t="shared" si="17"/>
        <v>116.32300204918033</v>
      </c>
      <c r="AN13" s="115">
        <f t="shared" si="18"/>
        <v>107.76369289643625</v>
      </c>
      <c r="AO13" s="115">
        <f t="shared" si="19"/>
        <v>117.17388328694621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11202</v>
      </c>
      <c r="D14" s="11">
        <v>7664.2</v>
      </c>
      <c r="E14" s="11">
        <v>7855.8</v>
      </c>
      <c r="F14" s="11">
        <v>18580</v>
      </c>
      <c r="G14" s="11">
        <v>3811.9</v>
      </c>
      <c r="H14" s="11">
        <v>5699.4</v>
      </c>
      <c r="I14" s="11">
        <v>19526</v>
      </c>
      <c r="J14" s="11">
        <v>4359.1000000000004</v>
      </c>
      <c r="K14" s="11">
        <v>3999.1</v>
      </c>
      <c r="L14" s="11">
        <v>9772.7000000000007</v>
      </c>
      <c r="M14" s="11">
        <v>6500.1</v>
      </c>
      <c r="N14" s="11">
        <v>15478</v>
      </c>
      <c r="O14" s="13">
        <v>2561.1</v>
      </c>
      <c r="P14" s="14">
        <v>78986</v>
      </c>
      <c r="Q14" s="15">
        <v>361.49</v>
      </c>
      <c r="R14" s="15">
        <v>19399</v>
      </c>
      <c r="S14" s="15">
        <v>20497</v>
      </c>
      <c r="T14" s="15">
        <v>23883</v>
      </c>
      <c r="U14" s="15">
        <v>29035</v>
      </c>
      <c r="V14" s="16">
        <f t="shared" si="0"/>
        <v>-7386.0899999999674</v>
      </c>
      <c r="W14" s="115">
        <f t="shared" si="1"/>
        <v>110.05010315355143</v>
      </c>
      <c r="X14" s="115">
        <f t="shared" si="2"/>
        <v>96.237976845224637</v>
      </c>
      <c r="Y14" s="115">
        <f t="shared" si="3"/>
        <v>120.11559279532737</v>
      </c>
      <c r="Z14" s="115">
        <f t="shared" si="4"/>
        <v>104.93617982604766</v>
      </c>
      <c r="AA14" s="115">
        <f t="shared" si="5"/>
        <v>104.13889192437983</v>
      </c>
      <c r="AB14" s="115">
        <f t="shared" si="6"/>
        <v>116.89638198375583</v>
      </c>
      <c r="AC14" s="115">
        <f t="shared" si="7"/>
        <v>109.99943665145626</v>
      </c>
      <c r="AD14" s="115">
        <f t="shared" si="8"/>
        <v>105.26175987636435</v>
      </c>
      <c r="AE14" s="115">
        <f t="shared" si="9"/>
        <v>109.94693866329419</v>
      </c>
      <c r="AF14" s="115">
        <f t="shared" si="10"/>
        <v>101.5081796935861</v>
      </c>
      <c r="AG14" s="115">
        <f t="shared" si="11"/>
        <v>117.19071142682003</v>
      </c>
      <c r="AH14" s="115">
        <f t="shared" si="12"/>
        <v>122.49129471351694</v>
      </c>
      <c r="AI14" s="115">
        <f t="shared" si="13"/>
        <v>106.53051037810408</v>
      </c>
      <c r="AJ14" s="115">
        <f t="shared" si="14"/>
        <v>110.1494951748759</v>
      </c>
      <c r="AK14" s="115">
        <f t="shared" si="15"/>
        <v>129.52916726386701</v>
      </c>
      <c r="AL14" s="115">
        <f t="shared" si="16"/>
        <v>133.04300116590082</v>
      </c>
      <c r="AM14" s="115">
        <f t="shared" si="17"/>
        <v>112.83787503440684</v>
      </c>
      <c r="AN14" s="115">
        <f t="shared" si="18"/>
        <v>106.01473721590908</v>
      </c>
      <c r="AO14" s="115">
        <f t="shared" si="19"/>
        <v>113.06023908726294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10199</v>
      </c>
      <c r="D15" s="11">
        <v>7248.6</v>
      </c>
      <c r="E15" s="11">
        <v>8600.2999999999993</v>
      </c>
      <c r="F15" s="11">
        <v>16884</v>
      </c>
      <c r="G15" s="11">
        <v>3683.9</v>
      </c>
      <c r="H15" s="11">
        <v>5171.7</v>
      </c>
      <c r="I15" s="11">
        <v>17294</v>
      </c>
      <c r="J15" s="11">
        <v>3885.7</v>
      </c>
      <c r="K15" s="11">
        <v>4288.8</v>
      </c>
      <c r="L15" s="11">
        <v>10019</v>
      </c>
      <c r="M15" s="11">
        <v>5630.4</v>
      </c>
      <c r="N15" s="11">
        <v>12322</v>
      </c>
      <c r="O15" s="13">
        <v>2673.2</v>
      </c>
      <c r="P15" s="14">
        <v>73189</v>
      </c>
      <c r="Q15" s="15">
        <v>231.67</v>
      </c>
      <c r="R15" s="15">
        <v>12815</v>
      </c>
      <c r="S15" s="15">
        <v>19857</v>
      </c>
      <c r="T15" s="15">
        <v>21790</v>
      </c>
      <c r="U15" s="15">
        <v>24634</v>
      </c>
      <c r="V15" s="16">
        <f t="shared" si="0"/>
        <v>-1036.070000000007</v>
      </c>
      <c r="W15" s="115">
        <f t="shared" si="1"/>
        <v>91.046241742545973</v>
      </c>
      <c r="X15" s="115">
        <f t="shared" si="2"/>
        <v>94.577385767594805</v>
      </c>
      <c r="Y15" s="115">
        <f t="shared" si="3"/>
        <v>109.47707426360141</v>
      </c>
      <c r="Z15" s="115">
        <f t="shared" si="4"/>
        <v>90.871905274488697</v>
      </c>
      <c r="AA15" s="115">
        <f t="shared" si="5"/>
        <v>96.64209449355964</v>
      </c>
      <c r="AB15" s="115">
        <f t="shared" si="6"/>
        <v>90.741130645331097</v>
      </c>
      <c r="AC15" s="115">
        <f t="shared" si="7"/>
        <v>88.569087370685239</v>
      </c>
      <c r="AD15" s="115">
        <f t="shared" si="8"/>
        <v>89.139960083503468</v>
      </c>
      <c r="AE15" s="115">
        <f t="shared" si="9"/>
        <v>107.24412992923409</v>
      </c>
      <c r="AF15" s="115">
        <f t="shared" si="10"/>
        <v>102.52028610312401</v>
      </c>
      <c r="AG15" s="115">
        <f t="shared" si="11"/>
        <v>86.620205842987019</v>
      </c>
      <c r="AH15" s="115">
        <f t="shared" si="12"/>
        <v>79.609768703966921</v>
      </c>
      <c r="AI15" s="115">
        <f t="shared" si="13"/>
        <v>104.37702549685682</v>
      </c>
      <c r="AJ15" s="115">
        <f t="shared" si="14"/>
        <v>92.660724685387279</v>
      </c>
      <c r="AK15" s="115">
        <f t="shared" si="15"/>
        <v>64.087526625909433</v>
      </c>
      <c r="AL15" s="115">
        <f t="shared" si="16"/>
        <v>66.060106191040774</v>
      </c>
      <c r="AM15" s="115">
        <f t="shared" si="17"/>
        <v>96.877591842708682</v>
      </c>
      <c r="AN15" s="115">
        <f t="shared" si="18"/>
        <v>91.236444332789006</v>
      </c>
      <c r="AO15" s="115">
        <f t="shared" si="19"/>
        <v>84.842431548131572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10815</v>
      </c>
      <c r="D16" s="11">
        <v>7526.3</v>
      </c>
      <c r="E16" s="11">
        <v>9550.4</v>
      </c>
      <c r="F16" s="11">
        <v>18011</v>
      </c>
      <c r="G16" s="11">
        <v>3912.5</v>
      </c>
      <c r="H16" s="11">
        <v>6091.6</v>
      </c>
      <c r="I16" s="11">
        <v>18088</v>
      </c>
      <c r="J16" s="11">
        <v>4085.9</v>
      </c>
      <c r="K16" s="11">
        <v>4228.7</v>
      </c>
      <c r="L16" s="11">
        <v>10409</v>
      </c>
      <c r="M16" s="11">
        <v>6175.9</v>
      </c>
      <c r="N16" s="11">
        <v>13602</v>
      </c>
      <c r="O16" s="13">
        <v>2653.7</v>
      </c>
      <c r="P16" s="14">
        <v>75332</v>
      </c>
      <c r="Q16" s="15">
        <v>274.63</v>
      </c>
      <c r="R16" s="15">
        <v>15048</v>
      </c>
      <c r="S16" s="15">
        <v>21000</v>
      </c>
      <c r="T16" s="15">
        <v>22305</v>
      </c>
      <c r="U16" s="15">
        <v>26816</v>
      </c>
      <c r="V16" s="16">
        <f t="shared" si="0"/>
        <v>-1015.6300000000338</v>
      </c>
      <c r="W16" s="115">
        <f t="shared" si="1"/>
        <v>106.03980782429649</v>
      </c>
      <c r="X16" s="115">
        <f t="shared" si="2"/>
        <v>103.83108462323759</v>
      </c>
      <c r="Y16" s="115">
        <f t="shared" si="3"/>
        <v>111.04728904805647</v>
      </c>
      <c r="Z16" s="115">
        <f t="shared" si="4"/>
        <v>106.67495854063019</v>
      </c>
      <c r="AA16" s="115">
        <f t="shared" si="5"/>
        <v>106.205380167757</v>
      </c>
      <c r="AB16" s="115">
        <f t="shared" si="6"/>
        <v>117.78718796527255</v>
      </c>
      <c r="AC16" s="115">
        <f t="shared" si="7"/>
        <v>104.59118769515439</v>
      </c>
      <c r="AD16" s="115">
        <f t="shared" si="8"/>
        <v>105.15222482435598</v>
      </c>
      <c r="AE16" s="115">
        <f t="shared" si="9"/>
        <v>98.598675620220106</v>
      </c>
      <c r="AF16" s="115">
        <f t="shared" si="10"/>
        <v>103.89260405230063</v>
      </c>
      <c r="AG16" s="115">
        <f t="shared" si="11"/>
        <v>109.68847684001138</v>
      </c>
      <c r="AH16" s="115">
        <f t="shared" si="12"/>
        <v>110.38792403830546</v>
      </c>
      <c r="AI16" s="115">
        <f t="shared" si="13"/>
        <v>99.270537183899449</v>
      </c>
      <c r="AJ16" s="115">
        <f t="shared" si="14"/>
        <v>102.92803563377011</v>
      </c>
      <c r="AK16" s="115">
        <f t="shared" si="15"/>
        <v>118.54361807743774</v>
      </c>
      <c r="AL16" s="115">
        <f t="shared" si="16"/>
        <v>117.42489270386267</v>
      </c>
      <c r="AM16" s="115">
        <f t="shared" si="17"/>
        <v>105.75615651911166</v>
      </c>
      <c r="AN16" s="115">
        <f t="shared" si="18"/>
        <v>102.36346948141349</v>
      </c>
      <c r="AO16" s="115">
        <f t="shared" si="19"/>
        <v>108.85767638223594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10916</v>
      </c>
      <c r="D17" s="11">
        <v>8799.6</v>
      </c>
      <c r="E17" s="11">
        <v>10268</v>
      </c>
      <c r="F17" s="11">
        <v>19098</v>
      </c>
      <c r="G17" s="11">
        <v>4093.7</v>
      </c>
      <c r="H17" s="11">
        <v>7054.4</v>
      </c>
      <c r="I17" s="11">
        <v>19101</v>
      </c>
      <c r="J17" s="11">
        <v>4436.1000000000004</v>
      </c>
      <c r="K17" s="11">
        <v>4495.3</v>
      </c>
      <c r="L17" s="11">
        <v>10759</v>
      </c>
      <c r="M17" s="11">
        <v>6639.1</v>
      </c>
      <c r="N17" s="11">
        <v>14083</v>
      </c>
      <c r="O17" s="13">
        <v>2765.2</v>
      </c>
      <c r="P17" s="14">
        <v>78545</v>
      </c>
      <c r="Q17" s="15">
        <v>276.36</v>
      </c>
      <c r="R17" s="15">
        <v>14909</v>
      </c>
      <c r="S17" s="15">
        <v>23614</v>
      </c>
      <c r="T17" s="15">
        <v>25704</v>
      </c>
      <c r="U17" s="15">
        <v>29430</v>
      </c>
      <c r="V17" s="16">
        <f t="shared" si="0"/>
        <v>1438.0400000000227</v>
      </c>
      <c r="W17" s="115">
        <f t="shared" si="1"/>
        <v>100.93388811835413</v>
      </c>
      <c r="X17" s="115">
        <f t="shared" si="2"/>
        <v>116.9180075202955</v>
      </c>
      <c r="Y17" s="115">
        <f t="shared" si="3"/>
        <v>107.51382141062156</v>
      </c>
      <c r="Z17" s="115">
        <f t="shared" si="4"/>
        <v>106.0352007106768</v>
      </c>
      <c r="AA17" s="115">
        <f t="shared" si="5"/>
        <v>104.63130990415334</v>
      </c>
      <c r="AB17" s="115">
        <f t="shared" si="6"/>
        <v>115.80537133101319</v>
      </c>
      <c r="AC17" s="115">
        <f t="shared" si="7"/>
        <v>105.60039805395843</v>
      </c>
      <c r="AD17" s="115">
        <f t="shared" si="8"/>
        <v>108.57093908318853</v>
      </c>
      <c r="AE17" s="115">
        <f t="shared" si="9"/>
        <v>106.30453803769481</v>
      </c>
      <c r="AF17" s="115">
        <f t="shared" si="10"/>
        <v>103.36247478143915</v>
      </c>
      <c r="AG17" s="115">
        <f t="shared" si="11"/>
        <v>107.50012143979018</v>
      </c>
      <c r="AH17" s="115">
        <f t="shared" si="12"/>
        <v>103.53624466990148</v>
      </c>
      <c r="AI17" s="115">
        <f t="shared" si="13"/>
        <v>104.20168067226892</v>
      </c>
      <c r="AJ17" s="115">
        <f t="shared" si="14"/>
        <v>104.2651197366325</v>
      </c>
      <c r="AK17" s="115">
        <f t="shared" si="15"/>
        <v>100.62993846265886</v>
      </c>
      <c r="AL17" s="115">
        <f t="shared" si="16"/>
        <v>99.076289207868157</v>
      </c>
      <c r="AM17" s="115">
        <f t="shared" si="17"/>
        <v>112.44761904761904</v>
      </c>
      <c r="AN17" s="115">
        <f t="shared" si="18"/>
        <v>115.23873570948217</v>
      </c>
      <c r="AO17" s="115">
        <f t="shared" si="19"/>
        <v>109.74791169451075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11770</v>
      </c>
      <c r="D18" s="11">
        <v>8294.5</v>
      </c>
      <c r="E18" s="11">
        <v>10256</v>
      </c>
      <c r="F18" s="11">
        <v>19271</v>
      </c>
      <c r="G18" s="11">
        <v>4206</v>
      </c>
      <c r="H18" s="11">
        <v>6970.3</v>
      </c>
      <c r="I18" s="11">
        <v>21150</v>
      </c>
      <c r="J18" s="11">
        <v>4716.2</v>
      </c>
      <c r="K18" s="11">
        <v>4971.3</v>
      </c>
      <c r="L18" s="11">
        <v>11049</v>
      </c>
      <c r="M18" s="11">
        <v>7965.6</v>
      </c>
      <c r="N18" s="11">
        <v>17483</v>
      </c>
      <c r="O18" s="13">
        <v>2890.9</v>
      </c>
      <c r="P18" s="14">
        <v>86693</v>
      </c>
      <c r="Q18" s="15">
        <v>382.34</v>
      </c>
      <c r="R18" s="15">
        <v>19866</v>
      </c>
      <c r="S18" s="15">
        <v>21831</v>
      </c>
      <c r="T18" s="15">
        <v>30554</v>
      </c>
      <c r="U18" s="15">
        <v>32164</v>
      </c>
      <c r="V18" s="16">
        <f t="shared" si="0"/>
        <v>611.4600000000064</v>
      </c>
      <c r="W18" s="115">
        <f t="shared" si="1"/>
        <v>107.82337852693293</v>
      </c>
      <c r="X18" s="115">
        <f t="shared" si="2"/>
        <v>94.259966362107363</v>
      </c>
      <c r="Y18" s="115">
        <f t="shared" si="3"/>
        <v>99.883132060771331</v>
      </c>
      <c r="Z18" s="115">
        <f t="shared" si="4"/>
        <v>100.90585401612735</v>
      </c>
      <c r="AA18" s="115">
        <f t="shared" si="5"/>
        <v>102.74323961208687</v>
      </c>
      <c r="AB18" s="115">
        <f t="shared" si="6"/>
        <v>98.807836244046271</v>
      </c>
      <c r="AC18" s="115">
        <f t="shared" si="7"/>
        <v>110.72718705826921</v>
      </c>
      <c r="AD18" s="115">
        <f t="shared" si="8"/>
        <v>106.31410473163363</v>
      </c>
      <c r="AE18" s="115">
        <f t="shared" si="9"/>
        <v>110.58883722999578</v>
      </c>
      <c r="AF18" s="115">
        <f t="shared" si="10"/>
        <v>102.69541778975741</v>
      </c>
      <c r="AG18" s="115">
        <f t="shared" si="11"/>
        <v>119.98011778704945</v>
      </c>
      <c r="AH18" s="115">
        <f t="shared" si="12"/>
        <v>124.14258325640843</v>
      </c>
      <c r="AI18" s="115">
        <f t="shared" si="13"/>
        <v>104.54578330681326</v>
      </c>
      <c r="AJ18" s="115">
        <f t="shared" si="14"/>
        <v>110.37367114393024</v>
      </c>
      <c r="AK18" s="115">
        <f t="shared" si="15"/>
        <v>138.34853090172237</v>
      </c>
      <c r="AL18" s="115">
        <f t="shared" si="16"/>
        <v>133.24837346569188</v>
      </c>
      <c r="AM18" s="115">
        <f t="shared" si="17"/>
        <v>92.449394427034818</v>
      </c>
      <c r="AN18" s="115">
        <f t="shared" si="18"/>
        <v>118.86865857454092</v>
      </c>
      <c r="AO18" s="115">
        <f t="shared" si="19"/>
        <v>109.2898402990146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10317</v>
      </c>
      <c r="D19" s="11">
        <v>7787.5</v>
      </c>
      <c r="E19" s="11">
        <v>9462.7000000000007</v>
      </c>
      <c r="F19" s="11">
        <v>17481</v>
      </c>
      <c r="G19" s="11">
        <v>3871.6</v>
      </c>
      <c r="H19" s="11">
        <v>6146.5</v>
      </c>
      <c r="I19" s="11">
        <v>18385</v>
      </c>
      <c r="J19" s="11">
        <v>4238</v>
      </c>
      <c r="K19" s="11">
        <v>4963.2</v>
      </c>
      <c r="L19" s="11">
        <v>11195</v>
      </c>
      <c r="M19" s="11">
        <v>6671</v>
      </c>
      <c r="N19" s="11">
        <v>13928</v>
      </c>
      <c r="O19" s="13">
        <v>2932</v>
      </c>
      <c r="P19" s="14">
        <v>78903</v>
      </c>
      <c r="Q19" s="15">
        <v>270.22000000000003</v>
      </c>
      <c r="R19" s="15">
        <v>13717</v>
      </c>
      <c r="S19" s="15">
        <v>20806</v>
      </c>
      <c r="T19" s="15">
        <v>25019</v>
      </c>
      <c r="U19" s="15">
        <v>27341</v>
      </c>
      <c r="V19" s="16">
        <f t="shared" si="0"/>
        <v>1360.2799999999843</v>
      </c>
      <c r="W19" s="115">
        <f t="shared" si="1"/>
        <v>87.655055225148686</v>
      </c>
      <c r="X19" s="115">
        <f t="shared" si="2"/>
        <v>93.887515823738624</v>
      </c>
      <c r="Y19" s="115">
        <f t="shared" si="3"/>
        <v>92.265015600624039</v>
      </c>
      <c r="Z19" s="115">
        <f t="shared" si="4"/>
        <v>90.711431684915155</v>
      </c>
      <c r="AA19" s="115">
        <f t="shared" si="5"/>
        <v>92.049453162149305</v>
      </c>
      <c r="AB19" s="115">
        <f t="shared" si="6"/>
        <v>88.181283445475799</v>
      </c>
      <c r="AC19" s="115">
        <f t="shared" si="7"/>
        <v>86.926713947990535</v>
      </c>
      <c r="AD19" s="115">
        <f t="shared" si="8"/>
        <v>89.860480895636314</v>
      </c>
      <c r="AE19" s="115">
        <f t="shared" si="9"/>
        <v>99.837064751674603</v>
      </c>
      <c r="AF19" s="115">
        <f t="shared" si="10"/>
        <v>101.32138655081908</v>
      </c>
      <c r="AG19" s="115">
        <f t="shared" si="11"/>
        <v>83.74761474339661</v>
      </c>
      <c r="AH19" s="115">
        <f t="shared" si="12"/>
        <v>79.665961219470333</v>
      </c>
      <c r="AI19" s="115">
        <f t="shared" si="13"/>
        <v>101.42170258397039</v>
      </c>
      <c r="AJ19" s="115">
        <f t="shared" si="14"/>
        <v>91.014268741420878</v>
      </c>
      <c r="AK19" s="115">
        <f t="shared" si="15"/>
        <v>70.675315164513279</v>
      </c>
      <c r="AL19" s="115">
        <f t="shared" si="16"/>
        <v>69.047619047619051</v>
      </c>
      <c r="AM19" s="115">
        <f t="shared" si="17"/>
        <v>95.304841738811788</v>
      </c>
      <c r="AN19" s="115">
        <f t="shared" si="18"/>
        <v>81.88453230346272</v>
      </c>
      <c r="AO19" s="115">
        <f t="shared" si="19"/>
        <v>85.00497450565851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10568</v>
      </c>
      <c r="D20" s="11">
        <v>7848.2</v>
      </c>
      <c r="E20" s="11">
        <v>9132.6</v>
      </c>
      <c r="F20" s="11">
        <v>17864</v>
      </c>
      <c r="G20" s="11">
        <v>3955.7</v>
      </c>
      <c r="H20" s="11">
        <v>7550.4</v>
      </c>
      <c r="I20" s="11">
        <v>19176</v>
      </c>
      <c r="J20" s="11">
        <v>4335</v>
      </c>
      <c r="K20" s="11">
        <v>4711.6000000000004</v>
      </c>
      <c r="L20" s="11">
        <v>11358</v>
      </c>
      <c r="M20" s="11">
        <v>7110.9</v>
      </c>
      <c r="N20" s="11">
        <v>15177</v>
      </c>
      <c r="O20" s="13">
        <v>2871.6</v>
      </c>
      <c r="P20" s="14">
        <v>80819</v>
      </c>
      <c r="Q20" s="15">
        <v>335.51</v>
      </c>
      <c r="R20" s="15">
        <v>16448</v>
      </c>
      <c r="S20" s="15">
        <v>20102</v>
      </c>
      <c r="T20" s="15">
        <v>22659</v>
      </c>
      <c r="U20" s="15">
        <v>25838</v>
      </c>
      <c r="V20" s="16">
        <f t="shared" si="0"/>
        <v>775.48999999999069</v>
      </c>
      <c r="W20" s="115">
        <f t="shared" si="1"/>
        <v>102.43287777454685</v>
      </c>
      <c r="X20" s="115">
        <f t="shared" si="2"/>
        <v>100.77945425361155</v>
      </c>
      <c r="Y20" s="115">
        <f t="shared" si="3"/>
        <v>96.511566466230576</v>
      </c>
      <c r="Z20" s="115">
        <f t="shared" si="4"/>
        <v>102.19095017447515</v>
      </c>
      <c r="AA20" s="115">
        <f t="shared" si="5"/>
        <v>102.17222853600578</v>
      </c>
      <c r="AB20" s="115">
        <f t="shared" si="6"/>
        <v>122.8406410152119</v>
      </c>
      <c r="AC20" s="115">
        <f t="shared" si="7"/>
        <v>104.30242045145499</v>
      </c>
      <c r="AD20" s="115">
        <f t="shared" si="8"/>
        <v>102.28881547899952</v>
      </c>
      <c r="AE20" s="115">
        <f t="shared" si="9"/>
        <v>94.930689877498395</v>
      </c>
      <c r="AF20" s="115">
        <f t="shared" si="10"/>
        <v>101.45600714604734</v>
      </c>
      <c r="AG20" s="115">
        <f t="shared" si="11"/>
        <v>106.59421376105531</v>
      </c>
      <c r="AH20" s="115">
        <f t="shared" si="12"/>
        <v>108.96754738655945</v>
      </c>
      <c r="AI20" s="115">
        <f t="shared" si="13"/>
        <v>97.939972714870393</v>
      </c>
      <c r="AJ20" s="115">
        <f t="shared" si="14"/>
        <v>102.42829803683003</v>
      </c>
      <c r="AK20" s="115">
        <f t="shared" si="15"/>
        <v>124.1617940937014</v>
      </c>
      <c r="AL20" s="115">
        <f t="shared" si="16"/>
        <v>119.90960122475759</v>
      </c>
      <c r="AM20" s="115">
        <f t="shared" si="17"/>
        <v>96.61636066519273</v>
      </c>
      <c r="AN20" s="115">
        <f t="shared" si="18"/>
        <v>90.567168951596784</v>
      </c>
      <c r="AO20" s="115">
        <f t="shared" si="19"/>
        <v>94.502761420577158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10338</v>
      </c>
      <c r="D21" s="11">
        <v>9301.2999999999993</v>
      </c>
      <c r="E21" s="11">
        <v>8945.7000000000007</v>
      </c>
      <c r="F21" s="11">
        <v>19170</v>
      </c>
      <c r="G21" s="11">
        <v>4147.3</v>
      </c>
      <c r="H21" s="11">
        <v>7436.6</v>
      </c>
      <c r="I21" s="11">
        <v>20062</v>
      </c>
      <c r="J21" s="11">
        <v>4234.3999999999996</v>
      </c>
      <c r="K21" s="11">
        <v>4857</v>
      </c>
      <c r="L21" s="11">
        <v>11526</v>
      </c>
      <c r="M21" s="11">
        <v>7363</v>
      </c>
      <c r="N21" s="11">
        <v>15570</v>
      </c>
      <c r="O21" s="13">
        <v>2943.8</v>
      </c>
      <c r="P21" s="14">
        <v>82303</v>
      </c>
      <c r="Q21" s="15">
        <v>351.25</v>
      </c>
      <c r="R21" s="15">
        <v>16892</v>
      </c>
      <c r="S21" s="15">
        <v>20214</v>
      </c>
      <c r="T21" s="15">
        <v>22443</v>
      </c>
      <c r="U21" s="15">
        <v>27838</v>
      </c>
      <c r="V21" s="16">
        <f t="shared" si="0"/>
        <v>739.84999999999127</v>
      </c>
      <c r="W21" s="115">
        <f t="shared" si="1"/>
        <v>97.823618470855408</v>
      </c>
      <c r="X21" s="115">
        <f t="shared" si="2"/>
        <v>118.5150735200428</v>
      </c>
      <c r="Y21" s="115">
        <f t="shared" si="3"/>
        <v>97.953485316339268</v>
      </c>
      <c r="Z21" s="115">
        <f t="shared" si="4"/>
        <v>107.31079265562025</v>
      </c>
      <c r="AA21" s="115">
        <f t="shared" si="5"/>
        <v>104.84364335010238</v>
      </c>
      <c r="AB21" s="115">
        <f t="shared" si="6"/>
        <v>98.492795083704181</v>
      </c>
      <c r="AC21" s="115">
        <f t="shared" si="7"/>
        <v>104.62035878181059</v>
      </c>
      <c r="AD21" s="115">
        <f t="shared" si="8"/>
        <v>97.679354094578997</v>
      </c>
      <c r="AE21" s="115">
        <f t="shared" si="9"/>
        <v>103.08600050938111</v>
      </c>
      <c r="AF21" s="115">
        <f t="shared" si="10"/>
        <v>101.47913365029055</v>
      </c>
      <c r="AG21" s="115">
        <f t="shared" si="11"/>
        <v>103.54526149995078</v>
      </c>
      <c r="AH21" s="115">
        <f t="shared" si="12"/>
        <v>102.58944455425973</v>
      </c>
      <c r="AI21" s="115">
        <f t="shared" si="13"/>
        <v>102.51427775456192</v>
      </c>
      <c r="AJ21" s="115">
        <f t="shared" si="14"/>
        <v>101.83620188322054</v>
      </c>
      <c r="AK21" s="115">
        <f t="shared" si="15"/>
        <v>104.6913653840422</v>
      </c>
      <c r="AL21" s="115">
        <f t="shared" si="16"/>
        <v>102.69941634241245</v>
      </c>
      <c r="AM21" s="115">
        <f t="shared" si="17"/>
        <v>100.55715849169238</v>
      </c>
      <c r="AN21" s="115">
        <f t="shared" si="18"/>
        <v>99.04673639613398</v>
      </c>
      <c r="AO21" s="115">
        <f t="shared" si="19"/>
        <v>107.7405371932812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11829</v>
      </c>
      <c r="D22" s="11">
        <v>8618</v>
      </c>
      <c r="E22" s="11">
        <v>9693.1</v>
      </c>
      <c r="F22" s="11">
        <v>19621</v>
      </c>
      <c r="G22" s="11">
        <v>4365.5</v>
      </c>
      <c r="H22" s="11">
        <v>7884.5</v>
      </c>
      <c r="I22" s="11">
        <v>22076</v>
      </c>
      <c r="J22" s="11">
        <v>4772.7</v>
      </c>
      <c r="K22" s="11">
        <v>5020.1000000000004</v>
      </c>
      <c r="L22" s="11">
        <v>11779</v>
      </c>
      <c r="M22" s="11">
        <v>8696.1</v>
      </c>
      <c r="N22" s="11">
        <v>19147</v>
      </c>
      <c r="O22" s="13">
        <v>3139.6</v>
      </c>
      <c r="P22" s="14">
        <v>90174</v>
      </c>
      <c r="Q22" s="15">
        <v>469.02</v>
      </c>
      <c r="R22" s="15">
        <v>22181</v>
      </c>
      <c r="S22" s="15">
        <v>21260</v>
      </c>
      <c r="T22" s="15">
        <v>23832</v>
      </c>
      <c r="U22" s="15">
        <v>29267</v>
      </c>
      <c r="V22" s="16">
        <f t="shared" si="0"/>
        <v>-2877.4200000000128</v>
      </c>
      <c r="W22" s="115">
        <f t="shared" si="1"/>
        <v>114.42251886244921</v>
      </c>
      <c r="X22" s="115">
        <f t="shared" si="2"/>
        <v>92.653715072086712</v>
      </c>
      <c r="Y22" s="115">
        <f t="shared" si="3"/>
        <v>108.35485205182378</v>
      </c>
      <c r="Z22" s="115">
        <f t="shared" si="4"/>
        <v>102.35263432446531</v>
      </c>
      <c r="AA22" s="115">
        <f t="shared" si="5"/>
        <v>105.26125431003304</v>
      </c>
      <c r="AB22" s="115">
        <f t="shared" si="6"/>
        <v>106.02291369711965</v>
      </c>
      <c r="AC22" s="115">
        <f t="shared" si="7"/>
        <v>110.03887947363174</v>
      </c>
      <c r="AD22" s="115">
        <f t="shared" si="8"/>
        <v>112.7125448705838</v>
      </c>
      <c r="AE22" s="115">
        <f t="shared" si="9"/>
        <v>103.35803994235124</v>
      </c>
      <c r="AF22" s="115">
        <f t="shared" si="10"/>
        <v>102.19503730695818</v>
      </c>
      <c r="AG22" s="115">
        <f t="shared" si="11"/>
        <v>118.10539182398479</v>
      </c>
      <c r="AH22" s="115">
        <f t="shared" si="12"/>
        <v>122.97366730892743</v>
      </c>
      <c r="AI22" s="115">
        <f t="shared" si="13"/>
        <v>106.65126706977375</v>
      </c>
      <c r="AJ22" s="115">
        <f t="shared" si="14"/>
        <v>109.56344240185656</v>
      </c>
      <c r="AK22" s="115">
        <f t="shared" si="15"/>
        <v>133.5288256227758</v>
      </c>
      <c r="AL22" s="115">
        <f t="shared" si="16"/>
        <v>131.31067961165047</v>
      </c>
      <c r="AM22" s="115">
        <f t="shared" si="17"/>
        <v>105.17463144355396</v>
      </c>
      <c r="AN22" s="115">
        <f t="shared" si="18"/>
        <v>106.18901216414918</v>
      </c>
      <c r="AO22" s="115">
        <f t="shared" si="19"/>
        <v>105.13327106832386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10889</v>
      </c>
      <c r="D23" s="11">
        <v>7775.6</v>
      </c>
      <c r="E23" s="11">
        <v>9902.5</v>
      </c>
      <c r="F23" s="11">
        <v>17764</v>
      </c>
      <c r="G23" s="11">
        <v>4253.7</v>
      </c>
      <c r="H23" s="11">
        <v>6537.1</v>
      </c>
      <c r="I23" s="11">
        <v>19509</v>
      </c>
      <c r="J23" s="11">
        <v>4383.1000000000004</v>
      </c>
      <c r="K23" s="11">
        <v>5021.7</v>
      </c>
      <c r="L23" s="11">
        <v>11965</v>
      </c>
      <c r="M23" s="11">
        <v>7367.9</v>
      </c>
      <c r="N23" s="11">
        <v>15276</v>
      </c>
      <c r="O23" s="13">
        <v>3226.1</v>
      </c>
      <c r="P23" s="14">
        <v>83443</v>
      </c>
      <c r="Q23" s="15">
        <v>305.94</v>
      </c>
      <c r="R23" s="15">
        <v>14884</v>
      </c>
      <c r="S23" s="15">
        <v>20735</v>
      </c>
      <c r="T23" s="15">
        <v>21982</v>
      </c>
      <c r="U23" s="15">
        <v>25021</v>
      </c>
      <c r="V23" s="16">
        <f t="shared" si="0"/>
        <v>1463.7599999999948</v>
      </c>
      <c r="W23" s="115">
        <f t="shared" si="1"/>
        <v>92.053428015893147</v>
      </c>
      <c r="X23" s="115">
        <f t="shared" si="2"/>
        <v>90.225110234393142</v>
      </c>
      <c r="Y23" s="115">
        <f t="shared" si="3"/>
        <v>102.16029959455695</v>
      </c>
      <c r="Z23" s="115">
        <f t="shared" si="4"/>
        <v>90.535650578461855</v>
      </c>
      <c r="AA23" s="115">
        <f t="shared" si="5"/>
        <v>97.439010422631995</v>
      </c>
      <c r="AB23" s="115">
        <f t="shared" si="6"/>
        <v>82.910774304014211</v>
      </c>
      <c r="AC23" s="115">
        <f t="shared" si="7"/>
        <v>88.37198767892734</v>
      </c>
      <c r="AD23" s="115">
        <f t="shared" si="8"/>
        <v>91.836905734699442</v>
      </c>
      <c r="AE23" s="115">
        <f t="shared" si="9"/>
        <v>100.03187187506224</v>
      </c>
      <c r="AF23" s="115">
        <f t="shared" si="10"/>
        <v>101.57908141607945</v>
      </c>
      <c r="AG23" s="115">
        <f t="shared" si="11"/>
        <v>84.726486585940819</v>
      </c>
      <c r="AH23" s="115">
        <f t="shared" si="12"/>
        <v>79.782733587507181</v>
      </c>
      <c r="AI23" s="115">
        <f t="shared" si="13"/>
        <v>102.75512804178877</v>
      </c>
      <c r="AJ23" s="115">
        <f t="shared" si="14"/>
        <v>92.535542395812541</v>
      </c>
      <c r="AK23" s="115">
        <f t="shared" si="15"/>
        <v>65.22962773442498</v>
      </c>
      <c r="AL23" s="115">
        <f t="shared" si="16"/>
        <v>67.102475091294352</v>
      </c>
      <c r="AM23" s="115">
        <f t="shared" si="17"/>
        <v>97.530573847601133</v>
      </c>
      <c r="AN23" s="115">
        <f t="shared" si="18"/>
        <v>92.237327962403498</v>
      </c>
      <c r="AO23" s="115">
        <f t="shared" si="19"/>
        <v>85.492192571838586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11798</v>
      </c>
      <c r="D24" s="11">
        <v>8089</v>
      </c>
      <c r="E24" s="11">
        <v>11272</v>
      </c>
      <c r="F24" s="11">
        <v>18619</v>
      </c>
      <c r="G24" s="11">
        <v>4366.8</v>
      </c>
      <c r="H24" s="11">
        <v>7117.7</v>
      </c>
      <c r="I24" s="11">
        <v>20230</v>
      </c>
      <c r="J24" s="11">
        <v>4625.5</v>
      </c>
      <c r="K24" s="11">
        <v>5223.8999999999996</v>
      </c>
      <c r="L24" s="11">
        <v>12209</v>
      </c>
      <c r="M24" s="11">
        <v>7979.5</v>
      </c>
      <c r="N24" s="11">
        <v>16565</v>
      </c>
      <c r="O24" s="13">
        <v>3144.7</v>
      </c>
      <c r="P24" s="14">
        <v>86091</v>
      </c>
      <c r="Q24" s="15">
        <v>367.46</v>
      </c>
      <c r="R24" s="15">
        <v>17840</v>
      </c>
      <c r="S24" s="15">
        <v>22352</v>
      </c>
      <c r="T24" s="15">
        <v>23808</v>
      </c>
      <c r="U24" s="15">
        <v>28040</v>
      </c>
      <c r="V24" s="16">
        <f t="shared" si="0"/>
        <v>357.63999999998487</v>
      </c>
      <c r="W24" s="115">
        <f t="shared" si="1"/>
        <v>108.34787400128569</v>
      </c>
      <c r="X24" s="115">
        <f t="shared" si="2"/>
        <v>104.03055712742425</v>
      </c>
      <c r="Y24" s="115">
        <f t="shared" si="3"/>
        <v>113.82984094925523</v>
      </c>
      <c r="Z24" s="115">
        <f t="shared" si="4"/>
        <v>104.81310515649629</v>
      </c>
      <c r="AA24" s="115">
        <f t="shared" si="5"/>
        <v>102.65886169687568</v>
      </c>
      <c r="AB24" s="115">
        <f t="shared" si="6"/>
        <v>108.88161417142157</v>
      </c>
      <c r="AC24" s="115">
        <f t="shared" si="7"/>
        <v>103.69573017581628</v>
      </c>
      <c r="AD24" s="115">
        <f t="shared" si="8"/>
        <v>105.53033241313226</v>
      </c>
      <c r="AE24" s="115">
        <f t="shared" si="9"/>
        <v>104.02652488201207</v>
      </c>
      <c r="AF24" s="115">
        <f t="shared" si="10"/>
        <v>102.03928123694108</v>
      </c>
      <c r="AG24" s="115">
        <f t="shared" si="11"/>
        <v>108.30087270456983</v>
      </c>
      <c r="AH24" s="115">
        <f t="shared" si="12"/>
        <v>108.43807279392512</v>
      </c>
      <c r="AI24" s="115">
        <f t="shared" si="13"/>
        <v>97.476829608505625</v>
      </c>
      <c r="AJ24" s="115">
        <f t="shared" si="14"/>
        <v>103.17342377431299</v>
      </c>
      <c r="AK24" s="115">
        <f t="shared" si="15"/>
        <v>120.10851801006733</v>
      </c>
      <c r="AL24" s="115">
        <f t="shared" si="16"/>
        <v>119.86025262026337</v>
      </c>
      <c r="AM24" s="115">
        <f t="shared" si="17"/>
        <v>107.79840848806366</v>
      </c>
      <c r="AN24" s="115">
        <f t="shared" si="18"/>
        <v>108.30679646983896</v>
      </c>
      <c r="AO24" s="115">
        <f t="shared" si="19"/>
        <v>112.06586467367413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11967</v>
      </c>
      <c r="D25" s="11">
        <v>9283.2000000000007</v>
      </c>
      <c r="E25" s="11">
        <v>12067</v>
      </c>
      <c r="F25" s="11">
        <v>19413</v>
      </c>
      <c r="G25" s="11">
        <v>4548.2</v>
      </c>
      <c r="H25" s="11">
        <v>7429.2</v>
      </c>
      <c r="I25" s="11">
        <v>21300</v>
      </c>
      <c r="J25" s="11">
        <v>4608.8</v>
      </c>
      <c r="K25" s="11">
        <v>5442</v>
      </c>
      <c r="L25" s="11">
        <v>12463</v>
      </c>
      <c r="M25" s="11">
        <v>8323.2999999999993</v>
      </c>
      <c r="N25" s="11">
        <v>16787</v>
      </c>
      <c r="O25" s="13">
        <v>3277.6</v>
      </c>
      <c r="P25" s="14">
        <v>88944</v>
      </c>
      <c r="Q25" s="15">
        <v>369.25</v>
      </c>
      <c r="R25" s="15">
        <v>18011</v>
      </c>
      <c r="S25" s="15">
        <v>21622</v>
      </c>
      <c r="T25" s="15">
        <v>24764</v>
      </c>
      <c r="U25" s="15">
        <v>31281</v>
      </c>
      <c r="V25" s="16">
        <f t="shared" si="0"/>
        <v>1446.0500000000175</v>
      </c>
      <c r="W25" s="115">
        <f t="shared" si="1"/>
        <v>101.4324461773182</v>
      </c>
      <c r="X25" s="115">
        <f t="shared" si="2"/>
        <v>114.7632587464458</v>
      </c>
      <c r="Y25" s="115">
        <f t="shared" si="3"/>
        <v>107.0528743789922</v>
      </c>
      <c r="Z25" s="115">
        <f t="shared" si="4"/>
        <v>104.26446103442719</v>
      </c>
      <c r="AA25" s="115">
        <f t="shared" si="5"/>
        <v>104.15407163140056</v>
      </c>
      <c r="AB25" s="115">
        <f t="shared" si="6"/>
        <v>104.37641372915407</v>
      </c>
      <c r="AC25" s="115">
        <f t="shared" si="7"/>
        <v>105.28917449332673</v>
      </c>
      <c r="AD25" s="115">
        <f t="shared" si="8"/>
        <v>99.638957950491843</v>
      </c>
      <c r="AE25" s="115">
        <f t="shared" si="9"/>
        <v>104.17504163555964</v>
      </c>
      <c r="AF25" s="115">
        <f t="shared" si="10"/>
        <v>102.08043246785159</v>
      </c>
      <c r="AG25" s="115">
        <f t="shared" si="11"/>
        <v>104.30854063537815</v>
      </c>
      <c r="AH25" s="115">
        <f t="shared" si="12"/>
        <v>101.34017506791429</v>
      </c>
      <c r="AI25" s="115">
        <f t="shared" si="13"/>
        <v>104.22615829808886</v>
      </c>
      <c r="AJ25" s="115">
        <f t="shared" si="14"/>
        <v>103.31393525455623</v>
      </c>
      <c r="AK25" s="115">
        <f t="shared" si="15"/>
        <v>100.48712785065041</v>
      </c>
      <c r="AL25" s="115">
        <f t="shared" si="16"/>
        <v>100.95852017937219</v>
      </c>
      <c r="AM25" s="115">
        <f t="shared" si="17"/>
        <v>96.734073013600579</v>
      </c>
      <c r="AN25" s="115">
        <f t="shared" si="18"/>
        <v>104.0154569892473</v>
      </c>
      <c r="AO25" s="115">
        <f t="shared" si="19"/>
        <v>111.55848787446504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13793</v>
      </c>
      <c r="D26" s="11">
        <v>9263.2000000000007</v>
      </c>
      <c r="E26" s="11">
        <v>13864</v>
      </c>
      <c r="F26" s="11">
        <v>20193</v>
      </c>
      <c r="G26" s="11">
        <v>4641.2</v>
      </c>
      <c r="H26" s="11">
        <v>8692</v>
      </c>
      <c r="I26" s="11">
        <v>23885</v>
      </c>
      <c r="J26" s="11">
        <v>4954.6000000000004</v>
      </c>
      <c r="K26" s="11">
        <v>5708.4</v>
      </c>
      <c r="L26" s="11">
        <v>12718</v>
      </c>
      <c r="M26" s="11">
        <v>9897.2999999999993</v>
      </c>
      <c r="N26" s="11">
        <v>20991</v>
      </c>
      <c r="O26" s="13">
        <v>3438.6</v>
      </c>
      <c r="P26" s="14">
        <v>98698</v>
      </c>
      <c r="Q26" s="15">
        <v>501.35</v>
      </c>
      <c r="R26" s="15">
        <v>24129</v>
      </c>
      <c r="S26" s="15">
        <v>24195</v>
      </c>
      <c r="T26" s="15">
        <v>26963</v>
      </c>
      <c r="U26" s="15">
        <v>34746</v>
      </c>
      <c r="V26" s="16">
        <f t="shared" si="0"/>
        <v>-3267.0499999999884</v>
      </c>
      <c r="W26" s="115">
        <f t="shared" si="1"/>
        <v>115.25862789337344</v>
      </c>
      <c r="X26" s="115">
        <f t="shared" si="2"/>
        <v>99.78455704929334</v>
      </c>
      <c r="Y26" s="115">
        <f t="shared" si="3"/>
        <v>114.89185381619291</v>
      </c>
      <c r="Z26" s="115">
        <f t="shared" si="4"/>
        <v>104.01792613197343</v>
      </c>
      <c r="AA26" s="115">
        <f t="shared" si="5"/>
        <v>102.04476496196297</v>
      </c>
      <c r="AB26" s="115">
        <f t="shared" si="6"/>
        <v>116.99779249448123</v>
      </c>
      <c r="AC26" s="115">
        <f t="shared" si="7"/>
        <v>112.13615023474179</v>
      </c>
      <c r="AD26" s="115">
        <f t="shared" si="8"/>
        <v>107.50303766707169</v>
      </c>
      <c r="AE26" s="115">
        <f t="shared" si="9"/>
        <v>104.89525909592061</v>
      </c>
      <c r="AF26" s="115">
        <f t="shared" si="10"/>
        <v>102.04605632672713</v>
      </c>
      <c r="AG26" s="115">
        <f t="shared" si="11"/>
        <v>118.91076856535267</v>
      </c>
      <c r="AH26" s="115">
        <f t="shared" si="12"/>
        <v>125.04318818133081</v>
      </c>
      <c r="AI26" s="115">
        <f t="shared" si="13"/>
        <v>104.91213082743471</v>
      </c>
      <c r="AJ26" s="115">
        <f t="shared" si="14"/>
        <v>110.96645080050369</v>
      </c>
      <c r="AK26" s="115">
        <f t="shared" si="15"/>
        <v>135.77522004062288</v>
      </c>
      <c r="AL26" s="115">
        <f t="shared" si="16"/>
        <v>133.96813058686359</v>
      </c>
      <c r="AM26" s="115">
        <f t="shared" si="17"/>
        <v>111.89991675145686</v>
      </c>
      <c r="AN26" s="115">
        <f t="shared" si="18"/>
        <v>108.87982555322242</v>
      </c>
      <c r="AO26" s="115">
        <f t="shared" si="19"/>
        <v>111.07701160448835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12843</v>
      </c>
      <c r="D27" s="11">
        <v>8968.9</v>
      </c>
      <c r="E27" s="11">
        <v>15292</v>
      </c>
      <c r="F27" s="11">
        <v>18952</v>
      </c>
      <c r="G27" s="11">
        <v>4647.7</v>
      </c>
      <c r="H27" s="11">
        <v>7130.9</v>
      </c>
      <c r="I27" s="11">
        <v>21247</v>
      </c>
      <c r="J27" s="11">
        <v>4539.8999999999996</v>
      </c>
      <c r="K27" s="11">
        <v>5847.1</v>
      </c>
      <c r="L27" s="11">
        <v>12876</v>
      </c>
      <c r="M27" s="11">
        <v>8397.7999999999993</v>
      </c>
      <c r="N27" s="11">
        <v>16587</v>
      </c>
      <c r="O27" s="13">
        <v>3540.8</v>
      </c>
      <c r="P27" s="14">
        <v>91455</v>
      </c>
      <c r="Q27" s="15">
        <v>334.95</v>
      </c>
      <c r="R27" s="15">
        <v>16124</v>
      </c>
      <c r="S27" s="15">
        <v>26718</v>
      </c>
      <c r="T27" s="15">
        <v>27153</v>
      </c>
      <c r="U27" s="15">
        <v>32276</v>
      </c>
      <c r="V27" s="16">
        <f t="shared" si="0"/>
        <v>1115.1499999999651</v>
      </c>
      <c r="W27" s="115">
        <f t="shared" si="1"/>
        <v>93.112448343362573</v>
      </c>
      <c r="X27" s="115">
        <f t="shared" si="2"/>
        <v>96.822912168581041</v>
      </c>
      <c r="Y27" s="115">
        <f t="shared" si="3"/>
        <v>110.30005770340449</v>
      </c>
      <c r="Z27" s="115">
        <f t="shared" si="4"/>
        <v>93.85430594760561</v>
      </c>
      <c r="AA27" s="115">
        <f t="shared" si="5"/>
        <v>100.14004998707232</v>
      </c>
      <c r="AB27" s="115">
        <f t="shared" si="6"/>
        <v>82.039806718821907</v>
      </c>
      <c r="AC27" s="115">
        <f t="shared" si="7"/>
        <v>88.955411346033074</v>
      </c>
      <c r="AD27" s="115">
        <f t="shared" si="8"/>
        <v>91.630000403665264</v>
      </c>
      <c r="AE27" s="115">
        <f t="shared" si="9"/>
        <v>102.4297526452246</v>
      </c>
      <c r="AF27" s="115">
        <f t="shared" si="10"/>
        <v>101.24233370026734</v>
      </c>
      <c r="AG27" s="115">
        <f t="shared" si="11"/>
        <v>84.849403372636971</v>
      </c>
      <c r="AH27" s="115">
        <f t="shared" si="12"/>
        <v>79.019579819922825</v>
      </c>
      <c r="AI27" s="115">
        <f t="shared" si="13"/>
        <v>102.97213982434712</v>
      </c>
      <c r="AJ27" s="115">
        <f t="shared" si="14"/>
        <v>92.661452106425656</v>
      </c>
      <c r="AK27" s="115">
        <f t="shared" si="15"/>
        <v>66.809614042086366</v>
      </c>
      <c r="AL27" s="115">
        <f t="shared" si="16"/>
        <v>66.824153508226615</v>
      </c>
      <c r="AM27" s="115">
        <f t="shared" si="17"/>
        <v>110.42777433353999</v>
      </c>
      <c r="AN27" s="115">
        <f t="shared" si="18"/>
        <v>100.70466936171792</v>
      </c>
      <c r="AO27" s="115">
        <f t="shared" si="19"/>
        <v>92.891268059632765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13901</v>
      </c>
      <c r="D28" s="11">
        <v>8989.5</v>
      </c>
      <c r="E28" s="11">
        <v>17386</v>
      </c>
      <c r="F28" s="11">
        <v>19728</v>
      </c>
      <c r="G28" s="11">
        <v>4728</v>
      </c>
      <c r="H28" s="11">
        <v>8259.1</v>
      </c>
      <c r="I28" s="11">
        <v>22426</v>
      </c>
      <c r="J28" s="11">
        <v>4665.2</v>
      </c>
      <c r="K28" s="11">
        <v>5909.4</v>
      </c>
      <c r="L28" s="11">
        <v>13099</v>
      </c>
      <c r="M28" s="11">
        <v>9017.1</v>
      </c>
      <c r="N28" s="11">
        <v>17822</v>
      </c>
      <c r="O28" s="13">
        <v>3508.9</v>
      </c>
      <c r="P28" s="14">
        <v>96312</v>
      </c>
      <c r="Q28" s="15">
        <v>423.97</v>
      </c>
      <c r="R28" s="15">
        <v>19753</v>
      </c>
      <c r="S28" s="15">
        <v>29855</v>
      </c>
      <c r="T28" s="15">
        <v>30606</v>
      </c>
      <c r="U28" s="15">
        <v>33487</v>
      </c>
      <c r="V28" s="16">
        <f t="shared" si="0"/>
        <v>214.22999999998137</v>
      </c>
      <c r="W28" s="115">
        <f t="shared" si="1"/>
        <v>108.23795063458694</v>
      </c>
      <c r="X28" s="115">
        <f t="shared" si="2"/>
        <v>100.22968256976887</v>
      </c>
      <c r="Y28" s="115">
        <f t="shared" si="3"/>
        <v>113.69343447554276</v>
      </c>
      <c r="Z28" s="115">
        <f t="shared" si="4"/>
        <v>104.09455466441537</v>
      </c>
      <c r="AA28" s="115">
        <f t="shared" si="5"/>
        <v>101.72773629967512</v>
      </c>
      <c r="AB28" s="115">
        <f t="shared" si="6"/>
        <v>115.82128483080677</v>
      </c>
      <c r="AC28" s="115">
        <f t="shared" si="7"/>
        <v>105.54901868499083</v>
      </c>
      <c r="AD28" s="115">
        <f t="shared" si="8"/>
        <v>102.75997268662304</v>
      </c>
      <c r="AE28" s="115">
        <f t="shared" si="9"/>
        <v>101.06548545432776</v>
      </c>
      <c r="AF28" s="115">
        <f t="shared" si="10"/>
        <v>101.73190431811121</v>
      </c>
      <c r="AG28" s="115">
        <f t="shared" si="11"/>
        <v>107.37455047750603</v>
      </c>
      <c r="AH28" s="115">
        <f t="shared" si="12"/>
        <v>107.44558991981673</v>
      </c>
      <c r="AI28" s="115">
        <f t="shared" si="13"/>
        <v>99.099073655671035</v>
      </c>
      <c r="AJ28" s="115">
        <f t="shared" si="14"/>
        <v>105.31080859439068</v>
      </c>
      <c r="AK28" s="115">
        <f t="shared" si="15"/>
        <v>126.57710105985969</v>
      </c>
      <c r="AL28" s="115">
        <f t="shared" si="16"/>
        <v>122.5068221285041</v>
      </c>
      <c r="AM28" s="115">
        <f t="shared" si="17"/>
        <v>111.74114828954262</v>
      </c>
      <c r="AN28" s="115">
        <f t="shared" si="18"/>
        <v>112.71682686995912</v>
      </c>
      <c r="AO28" s="115">
        <f t="shared" si="19"/>
        <v>103.75201388028256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14105</v>
      </c>
      <c r="D29" s="11">
        <v>10098</v>
      </c>
      <c r="E29" s="11">
        <v>18451</v>
      </c>
      <c r="F29" s="11">
        <v>21382</v>
      </c>
      <c r="G29" s="11">
        <v>4922.1000000000004</v>
      </c>
      <c r="H29" s="11">
        <v>9043.4</v>
      </c>
      <c r="I29" s="11">
        <v>23545</v>
      </c>
      <c r="J29" s="11">
        <v>4959.6000000000004</v>
      </c>
      <c r="K29" s="11">
        <v>6081.5</v>
      </c>
      <c r="L29" s="11">
        <v>13345</v>
      </c>
      <c r="M29" s="11">
        <v>9506.2000000000007</v>
      </c>
      <c r="N29" s="11">
        <v>18189</v>
      </c>
      <c r="O29" s="13">
        <v>3687.9</v>
      </c>
      <c r="P29" s="14">
        <v>99306</v>
      </c>
      <c r="Q29" s="15">
        <v>444.15</v>
      </c>
      <c r="R29" s="15">
        <v>19996</v>
      </c>
      <c r="S29" s="15">
        <v>29282</v>
      </c>
      <c r="T29" s="15">
        <v>32036</v>
      </c>
      <c r="U29" s="15">
        <v>36662</v>
      </c>
      <c r="V29" s="16">
        <f t="shared" si="0"/>
        <v>3661.5500000000175</v>
      </c>
      <c r="W29" s="115">
        <f t="shared" si="1"/>
        <v>101.46752032227897</v>
      </c>
      <c r="X29" s="115">
        <f t="shared" si="2"/>
        <v>112.33105289504421</v>
      </c>
      <c r="Y29" s="115">
        <f t="shared" si="3"/>
        <v>106.12561831358565</v>
      </c>
      <c r="Z29" s="115">
        <f t="shared" si="4"/>
        <v>108.38402270884022</v>
      </c>
      <c r="AA29" s="115">
        <f t="shared" si="5"/>
        <v>104.10532994923858</v>
      </c>
      <c r="AB29" s="115">
        <f t="shared" si="6"/>
        <v>109.49619207904009</v>
      </c>
      <c r="AC29" s="115">
        <f t="shared" si="7"/>
        <v>104.98974404708821</v>
      </c>
      <c r="AD29" s="115">
        <f t="shared" si="8"/>
        <v>106.31055474577727</v>
      </c>
      <c r="AE29" s="115">
        <f t="shared" si="9"/>
        <v>102.91230920228789</v>
      </c>
      <c r="AF29" s="115">
        <f t="shared" si="10"/>
        <v>101.87800595465302</v>
      </c>
      <c r="AG29" s="115">
        <f t="shared" si="11"/>
        <v>105.42413858114028</v>
      </c>
      <c r="AH29" s="115">
        <f t="shared" si="12"/>
        <v>102.05925260913477</v>
      </c>
      <c r="AI29" s="115">
        <f t="shared" si="13"/>
        <v>105.10131380204622</v>
      </c>
      <c r="AJ29" s="115">
        <f t="shared" si="14"/>
        <v>103.10864689758286</v>
      </c>
      <c r="AK29" s="115">
        <f t="shared" si="15"/>
        <v>104.75977073849563</v>
      </c>
      <c r="AL29" s="115">
        <f t="shared" si="16"/>
        <v>101.23019288209385</v>
      </c>
      <c r="AM29" s="115">
        <f t="shared" si="17"/>
        <v>98.080723496901683</v>
      </c>
      <c r="AN29" s="115">
        <f t="shared" si="18"/>
        <v>104.6722864797752</v>
      </c>
      <c r="AO29" s="115">
        <f t="shared" si="19"/>
        <v>109.48129124734972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15891</v>
      </c>
      <c r="D30" s="11">
        <v>9652.2000000000007</v>
      </c>
      <c r="E30" s="11">
        <v>19420</v>
      </c>
      <c r="F30" s="11">
        <v>21753</v>
      </c>
      <c r="G30" s="11">
        <v>5021.3</v>
      </c>
      <c r="H30" s="11">
        <v>10032</v>
      </c>
      <c r="I30" s="11">
        <v>25804</v>
      </c>
      <c r="J30" s="11">
        <v>5447.3</v>
      </c>
      <c r="K30" s="11">
        <v>6518</v>
      </c>
      <c r="L30" s="11">
        <v>13645</v>
      </c>
      <c r="M30" s="11">
        <v>11355</v>
      </c>
      <c r="N30" s="11">
        <v>23083</v>
      </c>
      <c r="O30" s="13">
        <v>3772.4</v>
      </c>
      <c r="P30" s="14">
        <v>110820</v>
      </c>
      <c r="Q30" s="15">
        <v>626.92999999999995</v>
      </c>
      <c r="R30" s="15">
        <v>26763</v>
      </c>
      <c r="S30" s="15">
        <v>33471</v>
      </c>
      <c r="T30" s="15">
        <v>35210</v>
      </c>
      <c r="U30" s="15">
        <v>39923</v>
      </c>
      <c r="V30" s="16">
        <f t="shared" si="0"/>
        <v>-4999.7300000000105</v>
      </c>
      <c r="W30" s="115">
        <f t="shared" si="1"/>
        <v>112.66217653314428</v>
      </c>
      <c r="X30" s="115">
        <f t="shared" si="2"/>
        <v>95.585264408793819</v>
      </c>
      <c r="Y30" s="115">
        <f t="shared" si="3"/>
        <v>105.25174787274403</v>
      </c>
      <c r="Z30" s="115">
        <f t="shared" si="4"/>
        <v>101.73510429333083</v>
      </c>
      <c r="AA30" s="115">
        <f t="shared" si="5"/>
        <v>102.01539993092379</v>
      </c>
      <c r="AB30" s="115">
        <f t="shared" si="6"/>
        <v>110.93172921688745</v>
      </c>
      <c r="AC30" s="115">
        <f t="shared" si="7"/>
        <v>109.59439371416437</v>
      </c>
      <c r="AD30" s="115">
        <f t="shared" si="8"/>
        <v>109.83345431083151</v>
      </c>
      <c r="AE30" s="115">
        <f t="shared" si="9"/>
        <v>107.17750554961769</v>
      </c>
      <c r="AF30" s="115">
        <f t="shared" si="10"/>
        <v>102.24803297115024</v>
      </c>
      <c r="AG30" s="115">
        <f t="shared" si="11"/>
        <v>119.44836001767267</v>
      </c>
      <c r="AH30" s="115">
        <f t="shared" si="12"/>
        <v>126.90637198306669</v>
      </c>
      <c r="AI30" s="115">
        <f t="shared" si="13"/>
        <v>102.2912768784403</v>
      </c>
      <c r="AJ30" s="115">
        <f t="shared" si="14"/>
        <v>111.59446559120295</v>
      </c>
      <c r="AK30" s="115">
        <f t="shared" si="15"/>
        <v>141.15276370595521</v>
      </c>
      <c r="AL30" s="115">
        <f t="shared" si="16"/>
        <v>133.84176835367074</v>
      </c>
      <c r="AM30" s="115">
        <f t="shared" si="17"/>
        <v>114.30571682262141</v>
      </c>
      <c r="AN30" s="115">
        <f t="shared" si="18"/>
        <v>109.90760394556125</v>
      </c>
      <c r="AO30" s="115">
        <f t="shared" si="19"/>
        <v>108.89476842507229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14351</v>
      </c>
      <c r="D31" s="11">
        <v>9204.9</v>
      </c>
      <c r="E31" s="11">
        <v>18743</v>
      </c>
      <c r="F31" s="11">
        <v>20555</v>
      </c>
      <c r="G31" s="11">
        <v>4927.5</v>
      </c>
      <c r="H31" s="11">
        <v>8979.7999999999993</v>
      </c>
      <c r="I31" s="11">
        <v>22888</v>
      </c>
      <c r="J31" s="11">
        <v>4882.8</v>
      </c>
      <c r="K31" s="11">
        <v>6672.1</v>
      </c>
      <c r="L31" s="11">
        <v>13832</v>
      </c>
      <c r="M31" s="11">
        <v>9545.4</v>
      </c>
      <c r="N31" s="11">
        <v>18172</v>
      </c>
      <c r="O31" s="13">
        <v>3831.6</v>
      </c>
      <c r="P31" s="14">
        <v>102700</v>
      </c>
      <c r="Q31" s="15">
        <v>422.59</v>
      </c>
      <c r="R31" s="15">
        <v>17572</v>
      </c>
      <c r="S31" s="15">
        <v>31541</v>
      </c>
      <c r="T31" s="15">
        <v>31493</v>
      </c>
      <c r="U31" s="15">
        <v>35405</v>
      </c>
      <c r="V31" s="16">
        <f t="shared" si="0"/>
        <v>437.51000000000931</v>
      </c>
      <c r="W31" s="115">
        <f t="shared" si="1"/>
        <v>90.30897992574414</v>
      </c>
      <c r="X31" s="115">
        <f t="shared" si="2"/>
        <v>95.365823335612603</v>
      </c>
      <c r="Y31" s="115">
        <f t="shared" si="3"/>
        <v>96.513903192584962</v>
      </c>
      <c r="Z31" s="115">
        <f t="shared" si="4"/>
        <v>94.492713648692146</v>
      </c>
      <c r="AA31" s="115">
        <f t="shared" si="5"/>
        <v>98.131957859518451</v>
      </c>
      <c r="AB31" s="115">
        <f t="shared" si="6"/>
        <v>89.511562998405097</v>
      </c>
      <c r="AC31" s="115">
        <f t="shared" si="7"/>
        <v>88.699426445512316</v>
      </c>
      <c r="AD31" s="115">
        <f t="shared" si="8"/>
        <v>89.637067905200738</v>
      </c>
      <c r="AE31" s="115">
        <f t="shared" si="9"/>
        <v>102.36422215403498</v>
      </c>
      <c r="AF31" s="115">
        <f t="shared" si="10"/>
        <v>101.3704653719311</v>
      </c>
      <c r="AG31" s="115">
        <f t="shared" si="11"/>
        <v>84.063408190224564</v>
      </c>
      <c r="AH31" s="115">
        <f t="shared" si="12"/>
        <v>78.724602521336053</v>
      </c>
      <c r="AI31" s="115">
        <f t="shared" si="13"/>
        <v>101.56929275792599</v>
      </c>
      <c r="AJ31" s="115">
        <f t="shared" si="14"/>
        <v>92.672802743187148</v>
      </c>
      <c r="AK31" s="115">
        <f t="shared" si="15"/>
        <v>67.40624950153925</v>
      </c>
      <c r="AL31" s="115">
        <f t="shared" si="16"/>
        <v>65.657811157194629</v>
      </c>
      <c r="AM31" s="115">
        <f t="shared" si="17"/>
        <v>94.233814346747934</v>
      </c>
      <c r="AN31" s="115">
        <f t="shared" si="18"/>
        <v>89.443339960238561</v>
      </c>
      <c r="AO31" s="115">
        <f t="shared" si="19"/>
        <v>88.683215189239277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14920</v>
      </c>
      <c r="D32" s="11">
        <v>9188.2000000000007</v>
      </c>
      <c r="E32" s="11">
        <v>18800</v>
      </c>
      <c r="F32" s="11">
        <v>21179</v>
      </c>
      <c r="G32" s="11">
        <v>5024.8</v>
      </c>
      <c r="H32" s="11">
        <v>10746</v>
      </c>
      <c r="I32" s="11">
        <v>23642</v>
      </c>
      <c r="J32" s="11">
        <v>4964.1000000000004</v>
      </c>
      <c r="K32" s="11">
        <v>6843.7</v>
      </c>
      <c r="L32" s="11">
        <v>14083</v>
      </c>
      <c r="M32" s="11">
        <v>10233</v>
      </c>
      <c r="N32" s="11">
        <v>19761</v>
      </c>
      <c r="O32" s="13">
        <v>3731.8</v>
      </c>
      <c r="P32" s="14">
        <v>105390</v>
      </c>
      <c r="Q32" s="15">
        <v>528.96</v>
      </c>
      <c r="R32" s="15">
        <v>21364</v>
      </c>
      <c r="S32" s="15">
        <v>31272</v>
      </c>
      <c r="T32" s="15">
        <v>33119</v>
      </c>
      <c r="U32" s="15">
        <v>35997</v>
      </c>
      <c r="V32" s="16">
        <f t="shared" si="0"/>
        <v>1683.6399999999558</v>
      </c>
      <c r="W32" s="115">
        <f t="shared" si="1"/>
        <v>103.96488049613268</v>
      </c>
      <c r="X32" s="115">
        <f t="shared" si="2"/>
        <v>99.818574889461061</v>
      </c>
      <c r="Y32" s="115">
        <f t="shared" si="3"/>
        <v>100.30411353571999</v>
      </c>
      <c r="Z32" s="115">
        <f t="shared" si="4"/>
        <v>103.0357577231817</v>
      </c>
      <c r="AA32" s="115">
        <f t="shared" si="5"/>
        <v>101.97463216641299</v>
      </c>
      <c r="AB32" s="115">
        <f t="shared" si="6"/>
        <v>119.66858950087975</v>
      </c>
      <c r="AC32" s="115">
        <f t="shared" si="7"/>
        <v>103.29430269136665</v>
      </c>
      <c r="AD32" s="115">
        <f t="shared" si="8"/>
        <v>101.66502826247235</v>
      </c>
      <c r="AE32" s="115">
        <f t="shared" si="9"/>
        <v>102.57190389832287</v>
      </c>
      <c r="AF32" s="115">
        <f t="shared" si="10"/>
        <v>101.81463273568536</v>
      </c>
      <c r="AG32" s="115">
        <f t="shared" si="11"/>
        <v>107.20346973411277</v>
      </c>
      <c r="AH32" s="115">
        <f t="shared" si="12"/>
        <v>108.7442218798151</v>
      </c>
      <c r="AI32" s="115">
        <f t="shared" si="13"/>
        <v>97.395343981626482</v>
      </c>
      <c r="AJ32" s="115">
        <f t="shared" si="14"/>
        <v>102.61927945472249</v>
      </c>
      <c r="AK32" s="115">
        <f t="shared" si="15"/>
        <v>125.17096949762183</v>
      </c>
      <c r="AL32" s="115">
        <f t="shared" si="16"/>
        <v>121.57978602321874</v>
      </c>
      <c r="AM32" s="115">
        <f t="shared" si="17"/>
        <v>99.147141815414855</v>
      </c>
      <c r="AN32" s="115">
        <f t="shared" si="18"/>
        <v>105.16305210681737</v>
      </c>
      <c r="AO32" s="115">
        <f t="shared" si="19"/>
        <v>101.67208021465895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14618</v>
      </c>
      <c r="D33" s="11">
        <v>9760.2000000000007</v>
      </c>
      <c r="E33" s="11">
        <v>18263</v>
      </c>
      <c r="F33" s="11">
        <v>22704</v>
      </c>
      <c r="G33" s="11">
        <v>5228.7</v>
      </c>
      <c r="H33" s="11">
        <v>9585.6</v>
      </c>
      <c r="I33" s="11">
        <v>24605</v>
      </c>
      <c r="J33" s="11">
        <v>5106.2</v>
      </c>
      <c r="K33" s="11">
        <v>6863.4</v>
      </c>
      <c r="L33" s="11">
        <v>14361</v>
      </c>
      <c r="M33" s="11">
        <v>10647</v>
      </c>
      <c r="N33" s="11">
        <v>20411</v>
      </c>
      <c r="O33" s="13">
        <v>4031.5</v>
      </c>
      <c r="P33" s="14">
        <v>108190</v>
      </c>
      <c r="Q33" s="15">
        <v>530.5</v>
      </c>
      <c r="R33" s="15">
        <v>21446</v>
      </c>
      <c r="S33" s="15">
        <v>30542</v>
      </c>
      <c r="T33" s="15">
        <v>34445</v>
      </c>
      <c r="U33" s="15">
        <v>37295</v>
      </c>
      <c r="V33" s="16">
        <f t="shared" si="0"/>
        <v>2626.0999999999767</v>
      </c>
      <c r="W33" s="115">
        <f t="shared" si="1"/>
        <v>97.975871313672926</v>
      </c>
      <c r="X33" s="115">
        <f t="shared" si="2"/>
        <v>106.22537602577218</v>
      </c>
      <c r="Y33" s="115">
        <f t="shared" si="3"/>
        <v>97.143617021276597</v>
      </c>
      <c r="Z33" s="115">
        <f t="shared" si="4"/>
        <v>107.20052882572359</v>
      </c>
      <c r="AA33" s="115">
        <f t="shared" si="5"/>
        <v>104.05787295016718</v>
      </c>
      <c r="AB33" s="115">
        <f t="shared" si="6"/>
        <v>89.201563372417652</v>
      </c>
      <c r="AC33" s="115">
        <f t="shared" si="7"/>
        <v>104.07325945351494</v>
      </c>
      <c r="AD33" s="115">
        <f t="shared" si="8"/>
        <v>102.86255313148405</v>
      </c>
      <c r="AE33" s="115">
        <f t="shared" si="9"/>
        <v>100.28785598433596</v>
      </c>
      <c r="AF33" s="115">
        <f t="shared" si="10"/>
        <v>101.97401121920045</v>
      </c>
      <c r="AG33" s="115">
        <f t="shared" si="11"/>
        <v>104.04573438874229</v>
      </c>
      <c r="AH33" s="115">
        <f t="shared" si="12"/>
        <v>103.28930722129448</v>
      </c>
      <c r="AI33" s="115">
        <f t="shared" si="13"/>
        <v>108.03097700841417</v>
      </c>
      <c r="AJ33" s="115">
        <f t="shared" si="14"/>
        <v>102.65679855773793</v>
      </c>
      <c r="AK33" s="115">
        <f t="shared" si="15"/>
        <v>100.29113732607379</v>
      </c>
      <c r="AL33" s="115">
        <f t="shared" si="16"/>
        <v>100.38382325407227</v>
      </c>
      <c r="AM33" s="115">
        <f t="shared" si="17"/>
        <v>97.665643387055511</v>
      </c>
      <c r="AN33" s="115">
        <f t="shared" si="18"/>
        <v>104.00374407439838</v>
      </c>
      <c r="AO33" s="115">
        <f t="shared" si="19"/>
        <v>103.60585604355919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16260</v>
      </c>
      <c r="D34" s="11">
        <v>9055.6</v>
      </c>
      <c r="E34" s="11">
        <v>18752</v>
      </c>
      <c r="F34" s="11">
        <v>22803</v>
      </c>
      <c r="G34" s="11">
        <v>5285</v>
      </c>
      <c r="H34" s="11">
        <v>11074</v>
      </c>
      <c r="I34" s="11">
        <v>27373</v>
      </c>
      <c r="J34" s="11">
        <v>5748.8</v>
      </c>
      <c r="K34" s="11">
        <v>7153.9</v>
      </c>
      <c r="L34" s="11">
        <v>14653</v>
      </c>
      <c r="M34" s="11">
        <v>12652</v>
      </c>
      <c r="N34" s="11">
        <v>25820</v>
      </c>
      <c r="O34" s="13">
        <v>3990</v>
      </c>
      <c r="P34" s="14">
        <v>118970</v>
      </c>
      <c r="Q34" s="15">
        <v>718.95</v>
      </c>
      <c r="R34" s="15">
        <v>29433</v>
      </c>
      <c r="S34" s="15">
        <v>32023</v>
      </c>
      <c r="T34" s="15">
        <v>34404</v>
      </c>
      <c r="U34" s="15">
        <v>38632</v>
      </c>
      <c r="V34" s="16">
        <f t="shared" si="0"/>
        <v>-4752.6500000000233</v>
      </c>
      <c r="W34" s="115">
        <f t="shared" si="1"/>
        <v>111.23272677520866</v>
      </c>
      <c r="X34" s="115">
        <f t="shared" si="2"/>
        <v>92.780885637589392</v>
      </c>
      <c r="Y34" s="115">
        <f t="shared" si="3"/>
        <v>102.67754476263484</v>
      </c>
      <c r="Z34" s="115">
        <f t="shared" si="4"/>
        <v>100.43604651162789</v>
      </c>
      <c r="AA34" s="115">
        <f t="shared" si="5"/>
        <v>101.07674947883795</v>
      </c>
      <c r="AB34" s="115">
        <f t="shared" si="6"/>
        <v>115.52745785344682</v>
      </c>
      <c r="AC34" s="115">
        <f t="shared" si="7"/>
        <v>111.2497459865881</v>
      </c>
      <c r="AD34" s="115">
        <f t="shared" si="8"/>
        <v>112.58470095178413</v>
      </c>
      <c r="AE34" s="115">
        <f t="shared" si="9"/>
        <v>104.23259608940177</v>
      </c>
      <c r="AF34" s="115">
        <f t="shared" si="10"/>
        <v>102.03328459020959</v>
      </c>
      <c r="AG34" s="115">
        <f t="shared" si="11"/>
        <v>118.83159575467268</v>
      </c>
      <c r="AH34" s="115">
        <f t="shared" si="12"/>
        <v>126.50041644211454</v>
      </c>
      <c r="AI34" s="115">
        <f t="shared" si="13"/>
        <v>98.970606474017117</v>
      </c>
      <c r="AJ34" s="115">
        <f t="shared" si="14"/>
        <v>109.96395230612809</v>
      </c>
      <c r="AK34" s="115">
        <f t="shared" si="15"/>
        <v>135.52309142318569</v>
      </c>
      <c r="AL34" s="115">
        <f t="shared" si="16"/>
        <v>137.2423762006901</v>
      </c>
      <c r="AM34" s="115">
        <f t="shared" si="17"/>
        <v>104.84906031039225</v>
      </c>
      <c r="AN34" s="115">
        <f t="shared" si="18"/>
        <v>99.880969661779645</v>
      </c>
      <c r="AO34" s="115">
        <f t="shared" si="19"/>
        <v>103.5849309558922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14252</v>
      </c>
      <c r="D35" s="11">
        <v>8899.5</v>
      </c>
      <c r="E35" s="11">
        <v>17959</v>
      </c>
      <c r="F35" s="11">
        <v>20507</v>
      </c>
      <c r="G35" s="11">
        <v>5195.6000000000004</v>
      </c>
      <c r="H35" s="11">
        <v>10302</v>
      </c>
      <c r="I35" s="11">
        <v>24704</v>
      </c>
      <c r="J35" s="11">
        <v>5210.8</v>
      </c>
      <c r="K35" s="11">
        <v>7438.7</v>
      </c>
      <c r="L35" s="11">
        <v>14816</v>
      </c>
      <c r="M35" s="11">
        <v>10399</v>
      </c>
      <c r="N35" s="11">
        <v>20187</v>
      </c>
      <c r="O35" s="13">
        <v>4101.7</v>
      </c>
      <c r="P35" s="14">
        <v>109500</v>
      </c>
      <c r="Q35" s="15">
        <v>451.67</v>
      </c>
      <c r="R35" s="15">
        <v>19293</v>
      </c>
      <c r="S35" s="15">
        <v>29483</v>
      </c>
      <c r="T35" s="15">
        <v>32232</v>
      </c>
      <c r="U35" s="15">
        <v>36129</v>
      </c>
      <c r="V35" s="16">
        <f t="shared" si="0"/>
        <v>1347.6300000000338</v>
      </c>
      <c r="W35" s="115">
        <f t="shared" si="1"/>
        <v>87.650676506765066</v>
      </c>
      <c r="X35" s="115">
        <f t="shared" si="2"/>
        <v>98.276204779363042</v>
      </c>
      <c r="Y35" s="115">
        <f t="shared" si="3"/>
        <v>95.771117747440272</v>
      </c>
      <c r="Z35" s="115">
        <f t="shared" si="4"/>
        <v>89.931149410165332</v>
      </c>
      <c r="AA35" s="115">
        <f t="shared" si="5"/>
        <v>98.308420056764433</v>
      </c>
      <c r="AB35" s="115">
        <f t="shared" si="6"/>
        <v>93.028715911143223</v>
      </c>
      <c r="AC35" s="115">
        <f t="shared" si="7"/>
        <v>90.249515946370508</v>
      </c>
      <c r="AD35" s="115">
        <f t="shared" si="8"/>
        <v>90.641525187865284</v>
      </c>
      <c r="AE35" s="115">
        <f t="shared" si="9"/>
        <v>103.98104530396009</v>
      </c>
      <c r="AF35" s="115">
        <f t="shared" si="10"/>
        <v>101.11240019108716</v>
      </c>
      <c r="AG35" s="115">
        <f t="shared" si="11"/>
        <v>82.192538729054704</v>
      </c>
      <c r="AH35" s="115">
        <f t="shared" si="12"/>
        <v>78.183578621223859</v>
      </c>
      <c r="AI35" s="115">
        <f t="shared" si="13"/>
        <v>102.79949874686716</v>
      </c>
      <c r="AJ35" s="115">
        <f t="shared" si="14"/>
        <v>92.040010086576444</v>
      </c>
      <c r="AK35" s="115">
        <f t="shared" si="15"/>
        <v>62.823562139230823</v>
      </c>
      <c r="AL35" s="115">
        <f t="shared" si="16"/>
        <v>65.548873713179091</v>
      </c>
      <c r="AM35" s="115">
        <f t="shared" si="17"/>
        <v>92.068200980545228</v>
      </c>
      <c r="AN35" s="115">
        <f t="shared" si="18"/>
        <v>93.686780606906169</v>
      </c>
      <c r="AO35" s="115">
        <f t="shared" si="19"/>
        <v>93.520915303375446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14961</v>
      </c>
      <c r="D36" s="11">
        <v>9694.2999999999993</v>
      </c>
      <c r="E36" s="11">
        <v>18353</v>
      </c>
      <c r="F36" s="11">
        <v>22568</v>
      </c>
      <c r="G36" s="11">
        <v>5407.9</v>
      </c>
      <c r="H36" s="11">
        <v>12089</v>
      </c>
      <c r="I36" s="11">
        <v>26452</v>
      </c>
      <c r="J36" s="11">
        <v>5316.8</v>
      </c>
      <c r="K36" s="11">
        <v>7359.9</v>
      </c>
      <c r="L36" s="11">
        <v>15080</v>
      </c>
      <c r="M36" s="11">
        <v>11277</v>
      </c>
      <c r="N36" s="11">
        <v>22250</v>
      </c>
      <c r="O36" s="13">
        <v>4023.4</v>
      </c>
      <c r="P36" s="14">
        <v>113560</v>
      </c>
      <c r="Q36" s="15">
        <v>562.62</v>
      </c>
      <c r="R36" s="15">
        <v>24111</v>
      </c>
      <c r="S36" s="15">
        <v>33051</v>
      </c>
      <c r="T36" s="15">
        <v>35368</v>
      </c>
      <c r="U36" s="15">
        <v>37260</v>
      </c>
      <c r="V36" s="16">
        <f t="shared" si="0"/>
        <v>1655.679999999993</v>
      </c>
      <c r="W36" s="115">
        <f t="shared" ref="W36:W58" si="22">C36/C35*100</f>
        <v>104.97474038731407</v>
      </c>
      <c r="X36" s="115">
        <f t="shared" ref="X36:X58" si="23">D36/D35*100</f>
        <v>108.93083881116917</v>
      </c>
      <c r="Y36" s="115">
        <f t="shared" ref="Y36:Y58" si="24">E36/E35*100</f>
        <v>102.19388607383483</v>
      </c>
      <c r="Z36" s="115">
        <f t="shared" ref="Z36:Z58" si="25">F36/F35*100</f>
        <v>110.05022675184084</v>
      </c>
      <c r="AA36" s="115">
        <f t="shared" ref="AA36:AA58" si="26">G36/G35*100</f>
        <v>104.08614981907766</v>
      </c>
      <c r="AB36" s="115">
        <f t="shared" ref="AB36:AB58" si="27">H36/H35*100</f>
        <v>117.34614637934382</v>
      </c>
      <c r="AC36" s="115">
        <f t="shared" ref="AC36:AC58" si="28">I36/I35*100</f>
        <v>107.07577720207253</v>
      </c>
      <c r="AD36" s="115">
        <f t="shared" ref="AD36:AD58" si="29">J36/J35*100</f>
        <v>102.03423658555309</v>
      </c>
      <c r="AE36" s="115">
        <f t="shared" ref="AE36:AE58" si="30">K36/K35*100</f>
        <v>98.940675117964162</v>
      </c>
      <c r="AF36" s="115">
        <f t="shared" ref="AF36:AF58" si="31">L36/L35*100</f>
        <v>101.78185745140389</v>
      </c>
      <c r="AG36" s="115">
        <f t="shared" ref="AG36:AG58" si="32">M36/M35*100</f>
        <v>108.44311953072412</v>
      </c>
      <c r="AH36" s="115">
        <f t="shared" ref="AH36:AH58" si="33">N36/N35*100</f>
        <v>110.21944815970674</v>
      </c>
      <c r="AI36" s="115">
        <f t="shared" ref="AI36:AI58" si="34">O36/O35*100</f>
        <v>98.091035424336255</v>
      </c>
      <c r="AJ36" s="115">
        <f t="shared" ref="AJ36:AJ58" si="35">P36/P35*100</f>
        <v>103.70776255707763</v>
      </c>
      <c r="AK36" s="115">
        <f t="shared" ref="AK36:AK58" si="36">Q36/Q35*100</f>
        <v>124.56439435871323</v>
      </c>
      <c r="AL36" s="115">
        <f t="shared" ref="AL36:AL58" si="37">R36/R35*100</f>
        <v>124.97278805784482</v>
      </c>
      <c r="AM36" s="115">
        <f t="shared" ref="AM36:AM58" si="38">S36/S35*100</f>
        <v>112.10188922429876</v>
      </c>
      <c r="AN36" s="115">
        <f t="shared" ref="AN36:AN58" si="39">T36/T35*100</f>
        <v>109.7294614048151</v>
      </c>
      <c r="AO36" s="115">
        <f t="shared" ref="AO36:AO58" si="40">U36/U35*100</f>
        <v>103.13044922361539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14695</v>
      </c>
      <c r="D37" s="11">
        <v>10174</v>
      </c>
      <c r="E37" s="11">
        <v>18240</v>
      </c>
      <c r="F37" s="11">
        <v>23520</v>
      </c>
      <c r="G37" s="11">
        <v>5550.1</v>
      </c>
      <c r="H37" s="11">
        <v>12703</v>
      </c>
      <c r="I37" s="11">
        <v>27692</v>
      </c>
      <c r="J37" s="11">
        <v>5547.7</v>
      </c>
      <c r="K37" s="11">
        <v>7149.1</v>
      </c>
      <c r="L37" s="11">
        <v>15349</v>
      </c>
      <c r="M37" s="11">
        <v>11898</v>
      </c>
      <c r="N37" s="11">
        <v>22754</v>
      </c>
      <c r="O37" s="13">
        <v>4295.8</v>
      </c>
      <c r="P37" s="14">
        <v>115590</v>
      </c>
      <c r="Q37" s="15">
        <v>580.79</v>
      </c>
      <c r="R37" s="15">
        <v>24323</v>
      </c>
      <c r="S37" s="15">
        <v>32070</v>
      </c>
      <c r="T37" s="15">
        <v>36957</v>
      </c>
      <c r="U37" s="15">
        <v>38874</v>
      </c>
      <c r="V37" s="16">
        <f t="shared" si="0"/>
        <v>5086.9100000000326</v>
      </c>
      <c r="W37" s="115">
        <f t="shared" si="22"/>
        <v>98.222043981017322</v>
      </c>
      <c r="X37" s="115">
        <f t="shared" si="23"/>
        <v>104.94826857019073</v>
      </c>
      <c r="Y37" s="115">
        <f t="shared" si="24"/>
        <v>99.384296845202428</v>
      </c>
      <c r="Z37" s="115">
        <f t="shared" si="25"/>
        <v>104.21836228287842</v>
      </c>
      <c r="AA37" s="115">
        <f t="shared" si="26"/>
        <v>102.62948649198395</v>
      </c>
      <c r="AB37" s="115">
        <f t="shared" si="27"/>
        <v>105.07899743568534</v>
      </c>
      <c r="AC37" s="115">
        <f t="shared" si="28"/>
        <v>104.6877362770301</v>
      </c>
      <c r="AD37" s="115">
        <f t="shared" si="29"/>
        <v>104.34283779717121</v>
      </c>
      <c r="AE37" s="115">
        <f t="shared" si="30"/>
        <v>97.135830649872972</v>
      </c>
      <c r="AF37" s="115">
        <f t="shared" si="31"/>
        <v>101.78381962864722</v>
      </c>
      <c r="AG37" s="115">
        <f t="shared" si="32"/>
        <v>105.50678371907422</v>
      </c>
      <c r="AH37" s="115">
        <f t="shared" si="33"/>
        <v>102.26516853932583</v>
      </c>
      <c r="AI37" s="115">
        <f t="shared" si="34"/>
        <v>106.77039319978128</v>
      </c>
      <c r="AJ37" s="115">
        <f t="shared" si="35"/>
        <v>101.78760126805213</v>
      </c>
      <c r="AK37" s="115">
        <f t="shared" si="36"/>
        <v>103.22953325512778</v>
      </c>
      <c r="AL37" s="115">
        <f t="shared" si="37"/>
        <v>100.87926672473144</v>
      </c>
      <c r="AM37" s="115">
        <f t="shared" si="38"/>
        <v>97.031859852954526</v>
      </c>
      <c r="AN37" s="115">
        <f t="shared" si="39"/>
        <v>104.49276181859308</v>
      </c>
      <c r="AO37" s="115">
        <f t="shared" si="40"/>
        <v>104.3317230273752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16851</v>
      </c>
      <c r="D38" s="11">
        <v>9741.2999999999993</v>
      </c>
      <c r="E38" s="11">
        <v>18788</v>
      </c>
      <c r="F38" s="11">
        <v>23827</v>
      </c>
      <c r="G38" s="11">
        <v>5613.4</v>
      </c>
      <c r="H38" s="11">
        <v>13226</v>
      </c>
      <c r="I38" s="11">
        <v>30960</v>
      </c>
      <c r="J38" s="11">
        <v>6016.6</v>
      </c>
      <c r="K38" s="11">
        <v>7671.3</v>
      </c>
      <c r="L38" s="11">
        <v>15678</v>
      </c>
      <c r="M38" s="11">
        <v>14448</v>
      </c>
      <c r="N38" s="11">
        <v>28424</v>
      </c>
      <c r="O38" s="13">
        <v>4479</v>
      </c>
      <c r="P38" s="14">
        <v>126900</v>
      </c>
      <c r="Q38" s="15">
        <v>839.92</v>
      </c>
      <c r="R38" s="15">
        <v>32942</v>
      </c>
      <c r="S38" s="15">
        <v>34549</v>
      </c>
      <c r="T38" s="15">
        <v>37548</v>
      </c>
      <c r="U38" s="15">
        <v>46141</v>
      </c>
      <c r="V38" s="16">
        <f t="shared" si="0"/>
        <v>-8100.3199999999779</v>
      </c>
      <c r="W38" s="115">
        <f t="shared" si="22"/>
        <v>114.6716570261994</v>
      </c>
      <c r="X38" s="115">
        <f t="shared" si="23"/>
        <v>95.74700216237467</v>
      </c>
      <c r="Y38" s="115">
        <f t="shared" si="24"/>
        <v>103.00438596491229</v>
      </c>
      <c r="Z38" s="115">
        <f t="shared" si="25"/>
        <v>101.30527210884355</v>
      </c>
      <c r="AA38" s="115">
        <f t="shared" si="26"/>
        <v>101.14051999063078</v>
      </c>
      <c r="AB38" s="115">
        <f t="shared" si="27"/>
        <v>104.11713768401165</v>
      </c>
      <c r="AC38" s="115">
        <f t="shared" si="28"/>
        <v>111.80124223602483</v>
      </c>
      <c r="AD38" s="115">
        <f t="shared" si="29"/>
        <v>108.45215134199759</v>
      </c>
      <c r="AE38" s="115">
        <f t="shared" si="30"/>
        <v>107.30441594046802</v>
      </c>
      <c r="AF38" s="115">
        <f t="shared" si="31"/>
        <v>102.14346211479575</v>
      </c>
      <c r="AG38" s="115">
        <f t="shared" si="32"/>
        <v>121.43217347453354</v>
      </c>
      <c r="AH38" s="115">
        <f t="shared" si="33"/>
        <v>124.91869561395799</v>
      </c>
      <c r="AI38" s="115">
        <f t="shared" si="34"/>
        <v>104.26463056939335</v>
      </c>
      <c r="AJ38" s="115">
        <f t="shared" si="35"/>
        <v>109.78458344147417</v>
      </c>
      <c r="AK38" s="115">
        <f t="shared" si="36"/>
        <v>144.61681502780695</v>
      </c>
      <c r="AL38" s="115">
        <f t="shared" si="37"/>
        <v>135.43559593800109</v>
      </c>
      <c r="AM38" s="115">
        <f t="shared" si="38"/>
        <v>107.72996570003117</v>
      </c>
      <c r="AN38" s="115">
        <f t="shared" si="39"/>
        <v>101.59915577563115</v>
      </c>
      <c r="AO38" s="115">
        <f t="shared" si="40"/>
        <v>118.69372845603745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15443</v>
      </c>
      <c r="D39" s="11">
        <v>9816.2999999999993</v>
      </c>
      <c r="E39" s="11">
        <v>17426</v>
      </c>
      <c r="F39" s="11">
        <v>21876</v>
      </c>
      <c r="G39" s="11">
        <v>5513.6</v>
      </c>
      <c r="H39" s="11">
        <v>12807</v>
      </c>
      <c r="I39" s="11">
        <v>27501</v>
      </c>
      <c r="J39" s="11">
        <v>5567.2</v>
      </c>
      <c r="K39" s="11">
        <v>7766.9</v>
      </c>
      <c r="L39" s="11">
        <v>15873</v>
      </c>
      <c r="M39" s="11">
        <v>12116</v>
      </c>
      <c r="N39" s="11">
        <v>22135</v>
      </c>
      <c r="O39" s="13">
        <v>4524.2</v>
      </c>
      <c r="P39" s="14">
        <v>116710</v>
      </c>
      <c r="Q39" s="15">
        <v>574.57000000000005</v>
      </c>
      <c r="R39" s="15">
        <v>21121</v>
      </c>
      <c r="S39" s="15">
        <v>31088</v>
      </c>
      <c r="T39" s="15">
        <v>36492</v>
      </c>
      <c r="U39" s="15">
        <v>41935</v>
      </c>
      <c r="V39" s="16">
        <f t="shared" si="0"/>
        <v>3428.6300000000047</v>
      </c>
      <c r="W39" s="115">
        <f t="shared" si="22"/>
        <v>91.644412794492908</v>
      </c>
      <c r="X39" s="115">
        <f t="shared" si="23"/>
        <v>100.76991777278185</v>
      </c>
      <c r="Y39" s="115">
        <f t="shared" si="24"/>
        <v>92.750691931019801</v>
      </c>
      <c r="Z39" s="115">
        <f t="shared" si="25"/>
        <v>91.811810131363586</v>
      </c>
      <c r="AA39" s="115">
        <f t="shared" si="26"/>
        <v>98.22211137634946</v>
      </c>
      <c r="AB39" s="115">
        <f t="shared" si="27"/>
        <v>96.831997580523208</v>
      </c>
      <c r="AC39" s="115">
        <f t="shared" si="28"/>
        <v>88.827519379844972</v>
      </c>
      <c r="AD39" s="115">
        <f t="shared" si="29"/>
        <v>92.530665159724762</v>
      </c>
      <c r="AE39" s="115">
        <f t="shared" si="30"/>
        <v>101.24620338143468</v>
      </c>
      <c r="AF39" s="115">
        <f t="shared" si="31"/>
        <v>101.24378109452736</v>
      </c>
      <c r="AG39" s="115">
        <f t="shared" si="32"/>
        <v>83.859357696566988</v>
      </c>
      <c r="AH39" s="115">
        <f t="shared" si="33"/>
        <v>77.87433155080214</v>
      </c>
      <c r="AI39" s="115">
        <f t="shared" si="34"/>
        <v>101.00915382897968</v>
      </c>
      <c r="AJ39" s="115">
        <f t="shared" si="35"/>
        <v>91.970055161544522</v>
      </c>
      <c r="AK39" s="115">
        <f t="shared" si="36"/>
        <v>68.407705495761505</v>
      </c>
      <c r="AL39" s="115">
        <f t="shared" si="37"/>
        <v>64.115718535608039</v>
      </c>
      <c r="AM39" s="115">
        <f t="shared" si="38"/>
        <v>89.982343917334788</v>
      </c>
      <c r="AN39" s="115">
        <f t="shared" si="39"/>
        <v>97.187599872163631</v>
      </c>
      <c r="AO39" s="115">
        <f t="shared" si="40"/>
        <v>90.884462842157731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16629</v>
      </c>
      <c r="D40" s="11">
        <v>10048</v>
      </c>
      <c r="E40" s="11">
        <v>16098</v>
      </c>
      <c r="F40" s="11">
        <v>22746</v>
      </c>
      <c r="G40" s="11">
        <v>5681.3</v>
      </c>
      <c r="H40" s="11">
        <v>13918</v>
      </c>
      <c r="I40" s="11">
        <v>28862</v>
      </c>
      <c r="J40" s="11">
        <v>5742.4</v>
      </c>
      <c r="K40" s="11">
        <v>7831.8</v>
      </c>
      <c r="L40" s="11">
        <v>16135</v>
      </c>
      <c r="M40" s="11">
        <v>13151</v>
      </c>
      <c r="N40" s="11">
        <v>23985</v>
      </c>
      <c r="O40" s="13">
        <v>4253.2</v>
      </c>
      <c r="P40" s="14">
        <v>121500</v>
      </c>
      <c r="Q40" s="15">
        <v>731.27</v>
      </c>
      <c r="R40" s="15">
        <v>24062</v>
      </c>
      <c r="S40" s="15">
        <v>30837</v>
      </c>
      <c r="T40" s="15">
        <v>38890</v>
      </c>
      <c r="U40" s="15">
        <v>43316</v>
      </c>
      <c r="V40" s="16">
        <f t="shared" si="0"/>
        <v>3524.429999999993</v>
      </c>
      <c r="W40" s="115">
        <f t="shared" si="22"/>
        <v>107.679854950463</v>
      </c>
      <c r="X40" s="115">
        <f t="shared" si="23"/>
        <v>102.36035980970428</v>
      </c>
      <c r="Y40" s="115">
        <f t="shared" si="24"/>
        <v>92.379203489039369</v>
      </c>
      <c r="Z40" s="115">
        <f t="shared" si="25"/>
        <v>103.976961053209</v>
      </c>
      <c r="AA40" s="115">
        <f t="shared" si="26"/>
        <v>103.04156993615786</v>
      </c>
      <c r="AB40" s="115">
        <f t="shared" si="27"/>
        <v>108.67494339033341</v>
      </c>
      <c r="AC40" s="115">
        <f t="shared" si="28"/>
        <v>104.94891094869277</v>
      </c>
      <c r="AD40" s="115">
        <f t="shared" si="29"/>
        <v>103.1470038798678</v>
      </c>
      <c r="AE40" s="115">
        <f t="shared" si="30"/>
        <v>100.83559721381761</v>
      </c>
      <c r="AF40" s="115">
        <f t="shared" si="31"/>
        <v>101.65060165060164</v>
      </c>
      <c r="AG40" s="115">
        <f t="shared" si="32"/>
        <v>108.54242324199406</v>
      </c>
      <c r="AH40" s="115">
        <f t="shared" si="33"/>
        <v>108.35780438220013</v>
      </c>
      <c r="AI40" s="115">
        <f t="shared" si="34"/>
        <v>94.009990716590778</v>
      </c>
      <c r="AJ40" s="115">
        <f t="shared" si="35"/>
        <v>104.10418987233314</v>
      </c>
      <c r="AK40" s="115">
        <f t="shared" si="36"/>
        <v>127.2725690516386</v>
      </c>
      <c r="AL40" s="115">
        <f t="shared" si="37"/>
        <v>113.92453008853747</v>
      </c>
      <c r="AM40" s="115">
        <f t="shared" si="38"/>
        <v>99.192614513638702</v>
      </c>
      <c r="AN40" s="115">
        <f t="shared" si="39"/>
        <v>106.57130329935329</v>
      </c>
      <c r="AO40" s="115">
        <f t="shared" si="40"/>
        <v>103.29319184452129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16803</v>
      </c>
      <c r="D41" s="11">
        <v>10953</v>
      </c>
      <c r="E41" s="11">
        <v>15603</v>
      </c>
      <c r="F41" s="11">
        <v>24251</v>
      </c>
      <c r="G41" s="11">
        <v>5867.6</v>
      </c>
      <c r="H41" s="11">
        <v>14517</v>
      </c>
      <c r="I41" s="11">
        <v>30270</v>
      </c>
      <c r="J41" s="11">
        <v>5675.1</v>
      </c>
      <c r="K41" s="11">
        <v>7955.5</v>
      </c>
      <c r="L41" s="11">
        <v>16427</v>
      </c>
      <c r="M41" s="11">
        <v>13717</v>
      </c>
      <c r="N41" s="11">
        <v>24884</v>
      </c>
      <c r="O41" s="13">
        <v>4596.6000000000004</v>
      </c>
      <c r="P41" s="14">
        <v>124020</v>
      </c>
      <c r="Q41" s="15">
        <v>742.36</v>
      </c>
      <c r="R41" s="15">
        <v>25027</v>
      </c>
      <c r="S41" s="15">
        <v>32207</v>
      </c>
      <c r="T41" s="15">
        <v>39136</v>
      </c>
      <c r="U41" s="15">
        <v>48162</v>
      </c>
      <c r="V41" s="16">
        <f t="shared" si="0"/>
        <v>497.44000000003143</v>
      </c>
      <c r="W41" s="115">
        <f t="shared" si="22"/>
        <v>101.04636478441277</v>
      </c>
      <c r="X41" s="115">
        <f t="shared" si="23"/>
        <v>109.00676751592357</v>
      </c>
      <c r="Y41" s="115">
        <f t="shared" si="24"/>
        <v>96.925083861349236</v>
      </c>
      <c r="Z41" s="115">
        <f t="shared" si="25"/>
        <v>106.61654796447728</v>
      </c>
      <c r="AA41" s="115">
        <f t="shared" si="26"/>
        <v>103.27917906113038</v>
      </c>
      <c r="AB41" s="115">
        <f t="shared" si="27"/>
        <v>104.30377927863199</v>
      </c>
      <c r="AC41" s="115">
        <f t="shared" si="28"/>
        <v>104.87838680618114</v>
      </c>
      <c r="AD41" s="115">
        <f t="shared" si="29"/>
        <v>98.828016160490392</v>
      </c>
      <c r="AE41" s="115">
        <f t="shared" si="30"/>
        <v>101.57945810669322</v>
      </c>
      <c r="AF41" s="115">
        <f t="shared" si="31"/>
        <v>101.8097303997521</v>
      </c>
      <c r="AG41" s="115">
        <f t="shared" si="32"/>
        <v>104.30385522013535</v>
      </c>
      <c r="AH41" s="115">
        <f t="shared" si="33"/>
        <v>103.74817594329791</v>
      </c>
      <c r="AI41" s="115">
        <f t="shared" si="34"/>
        <v>108.07392081256467</v>
      </c>
      <c r="AJ41" s="115">
        <f t="shared" si="35"/>
        <v>102.07407407407408</v>
      </c>
      <c r="AK41" s="115">
        <f t="shared" si="36"/>
        <v>101.51653971857179</v>
      </c>
      <c r="AL41" s="115">
        <f t="shared" si="37"/>
        <v>104.01047294489236</v>
      </c>
      <c r="AM41" s="115">
        <f t="shared" si="38"/>
        <v>104.44271492038783</v>
      </c>
      <c r="AN41" s="115">
        <f t="shared" si="39"/>
        <v>100.6325533556184</v>
      </c>
      <c r="AO41" s="115">
        <f t="shared" si="40"/>
        <v>111.18755194385446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19276</v>
      </c>
      <c r="D42" s="11">
        <v>10738</v>
      </c>
      <c r="E42" s="11">
        <v>15147</v>
      </c>
      <c r="F42" s="11">
        <v>24730</v>
      </c>
      <c r="G42" s="11">
        <v>5884.5</v>
      </c>
      <c r="H42" s="11">
        <v>14326</v>
      </c>
      <c r="I42" s="11">
        <v>34044</v>
      </c>
      <c r="J42" s="11">
        <v>6351.4</v>
      </c>
      <c r="K42" s="11">
        <v>8284.7999999999993</v>
      </c>
      <c r="L42" s="11">
        <v>16759</v>
      </c>
      <c r="M42" s="11">
        <v>16233</v>
      </c>
      <c r="N42" s="11">
        <v>31455</v>
      </c>
      <c r="O42" s="13">
        <v>4710</v>
      </c>
      <c r="P42" s="14">
        <v>138000</v>
      </c>
      <c r="Q42" s="15">
        <v>1017.8</v>
      </c>
      <c r="R42" s="15">
        <v>38457</v>
      </c>
      <c r="S42" s="15">
        <v>32775</v>
      </c>
      <c r="T42" s="15">
        <v>44568</v>
      </c>
      <c r="U42" s="15">
        <v>49710</v>
      </c>
      <c r="V42" s="16">
        <f t="shared" si="0"/>
        <v>-7453.1000000000058</v>
      </c>
      <c r="W42" s="115">
        <f t="shared" si="22"/>
        <v>114.71760995060404</v>
      </c>
      <c r="X42" s="115">
        <f t="shared" si="23"/>
        <v>98.037067470099515</v>
      </c>
      <c r="Y42" s="115">
        <f t="shared" si="24"/>
        <v>97.077485099019427</v>
      </c>
      <c r="Z42" s="115">
        <f t="shared" si="25"/>
        <v>101.97517628139046</v>
      </c>
      <c r="AA42" s="115">
        <f t="shared" si="26"/>
        <v>100.28802236007908</v>
      </c>
      <c r="AB42" s="115">
        <f t="shared" si="27"/>
        <v>98.684301164152373</v>
      </c>
      <c r="AC42" s="115">
        <f t="shared" si="28"/>
        <v>112.46778989098117</v>
      </c>
      <c r="AD42" s="115">
        <f t="shared" si="29"/>
        <v>111.91697062606825</v>
      </c>
      <c r="AE42" s="115">
        <f t="shared" si="30"/>
        <v>104.13927471560555</v>
      </c>
      <c r="AF42" s="115">
        <f t="shared" si="31"/>
        <v>102.02106288427588</v>
      </c>
      <c r="AG42" s="115">
        <f t="shared" si="32"/>
        <v>118.34220310563535</v>
      </c>
      <c r="AH42" s="115">
        <f t="shared" si="33"/>
        <v>126.40652628194825</v>
      </c>
      <c r="AI42" s="115">
        <f t="shared" si="34"/>
        <v>102.46704085628507</v>
      </c>
      <c r="AJ42" s="115">
        <f t="shared" si="35"/>
        <v>111.27237542331882</v>
      </c>
      <c r="AK42" s="115">
        <f t="shared" si="36"/>
        <v>137.10329220324371</v>
      </c>
      <c r="AL42" s="115">
        <f t="shared" si="37"/>
        <v>153.66204499140929</v>
      </c>
      <c r="AM42" s="115">
        <f t="shared" si="38"/>
        <v>101.76359176576521</v>
      </c>
      <c r="AN42" s="115">
        <f t="shared" si="39"/>
        <v>113.87980376124285</v>
      </c>
      <c r="AO42" s="115">
        <f t="shared" si="40"/>
        <v>103.21415223620281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17403</v>
      </c>
      <c r="D43" s="11">
        <v>10879</v>
      </c>
      <c r="E43" s="11">
        <v>13277</v>
      </c>
      <c r="F43" s="11">
        <v>22755</v>
      </c>
      <c r="G43" s="11">
        <v>5727</v>
      </c>
      <c r="H43" s="11">
        <v>13508</v>
      </c>
      <c r="I43" s="11">
        <v>30293</v>
      </c>
      <c r="J43" s="11">
        <v>5615</v>
      </c>
      <c r="K43" s="11">
        <v>8768.7999999999993</v>
      </c>
      <c r="L43" s="11">
        <v>16936</v>
      </c>
      <c r="M43" s="11">
        <v>12978</v>
      </c>
      <c r="N43" s="11">
        <v>24361</v>
      </c>
      <c r="O43" s="13">
        <v>4701.1000000000004</v>
      </c>
      <c r="P43" s="14">
        <v>127230</v>
      </c>
      <c r="Q43" s="15">
        <v>629.1</v>
      </c>
      <c r="R43" s="15">
        <v>22755</v>
      </c>
      <c r="S43" s="15">
        <v>29114</v>
      </c>
      <c r="T43" s="15">
        <v>40920</v>
      </c>
      <c r="U43" s="15">
        <v>45249</v>
      </c>
      <c r="V43" s="16">
        <f t="shared" si="0"/>
        <v>3144.7999999999884</v>
      </c>
      <c r="W43" s="115">
        <f t="shared" si="22"/>
        <v>90.283253787092761</v>
      </c>
      <c r="X43" s="115">
        <f t="shared" si="23"/>
        <v>101.31309368597503</v>
      </c>
      <c r="Y43" s="115">
        <f t="shared" si="24"/>
        <v>87.654320987654316</v>
      </c>
      <c r="Z43" s="115">
        <f t="shared" si="25"/>
        <v>92.013748483623132</v>
      </c>
      <c r="AA43" s="115">
        <f t="shared" si="26"/>
        <v>97.323476930920222</v>
      </c>
      <c r="AB43" s="115">
        <f t="shared" si="27"/>
        <v>94.290101912606445</v>
      </c>
      <c r="AC43" s="115">
        <f t="shared" si="28"/>
        <v>88.981905769004825</v>
      </c>
      <c r="AD43" s="115">
        <f t="shared" si="29"/>
        <v>88.405705828636215</v>
      </c>
      <c r="AE43" s="115">
        <f t="shared" si="30"/>
        <v>105.84202394747007</v>
      </c>
      <c r="AF43" s="115">
        <f t="shared" si="31"/>
        <v>101.05614893490065</v>
      </c>
      <c r="AG43" s="115">
        <f t="shared" si="32"/>
        <v>79.948253557567909</v>
      </c>
      <c r="AH43" s="115">
        <f t="shared" si="33"/>
        <v>77.447146717532988</v>
      </c>
      <c r="AI43" s="115">
        <f t="shared" si="34"/>
        <v>99.811040339702771</v>
      </c>
      <c r="AJ43" s="115">
        <f t="shared" si="35"/>
        <v>92.195652173913047</v>
      </c>
      <c r="AK43" s="115">
        <f t="shared" si="36"/>
        <v>61.809785812536845</v>
      </c>
      <c r="AL43" s="115">
        <f t="shared" si="37"/>
        <v>59.169982057882834</v>
      </c>
      <c r="AM43" s="115">
        <f t="shared" si="38"/>
        <v>88.829900839054147</v>
      </c>
      <c r="AN43" s="115">
        <f t="shared" si="39"/>
        <v>91.81475498115239</v>
      </c>
      <c r="AO43" s="115">
        <f t="shared" si="40"/>
        <v>91.025950512975257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18192</v>
      </c>
      <c r="D44" s="11">
        <v>11265</v>
      </c>
      <c r="E44" s="11">
        <v>12342</v>
      </c>
      <c r="F44" s="11">
        <v>23997</v>
      </c>
      <c r="G44" s="11">
        <v>5926.5</v>
      </c>
      <c r="H44" s="11">
        <v>14779</v>
      </c>
      <c r="I44" s="11">
        <v>32035</v>
      </c>
      <c r="J44" s="11">
        <v>5743.1</v>
      </c>
      <c r="K44" s="11">
        <v>8702.7000000000007</v>
      </c>
      <c r="L44" s="11">
        <v>17233</v>
      </c>
      <c r="M44" s="11">
        <v>13700</v>
      </c>
      <c r="N44" s="11">
        <v>26833</v>
      </c>
      <c r="O44" s="13">
        <v>4487.3</v>
      </c>
      <c r="P44" s="14">
        <v>132380</v>
      </c>
      <c r="Q44" s="15">
        <v>749.47</v>
      </c>
      <c r="R44" s="15">
        <v>27580</v>
      </c>
      <c r="S44" s="15">
        <v>30420</v>
      </c>
      <c r="T44" s="15">
        <v>42449</v>
      </c>
      <c r="U44" s="15">
        <v>44473</v>
      </c>
      <c r="V44" s="16">
        <f t="shared" si="0"/>
        <v>2082.1300000000047</v>
      </c>
      <c r="W44" s="115">
        <f t="shared" si="22"/>
        <v>104.53370108601965</v>
      </c>
      <c r="X44" s="115">
        <f t="shared" si="23"/>
        <v>103.54812023163893</v>
      </c>
      <c r="Y44" s="115">
        <f t="shared" si="24"/>
        <v>92.957746478873233</v>
      </c>
      <c r="Z44" s="115">
        <f t="shared" si="25"/>
        <v>105.45814106789717</v>
      </c>
      <c r="AA44" s="115">
        <f t="shared" si="26"/>
        <v>103.48349921424828</v>
      </c>
      <c r="AB44" s="115">
        <f t="shared" si="27"/>
        <v>109.40923896949954</v>
      </c>
      <c r="AC44" s="115">
        <f t="shared" si="28"/>
        <v>105.75050341663091</v>
      </c>
      <c r="AD44" s="115">
        <f t="shared" si="29"/>
        <v>102.28138913624221</v>
      </c>
      <c r="AE44" s="115">
        <f t="shared" si="30"/>
        <v>99.246191040963424</v>
      </c>
      <c r="AF44" s="115">
        <f t="shared" si="31"/>
        <v>101.75366084081247</v>
      </c>
      <c r="AG44" s="115">
        <f t="shared" si="32"/>
        <v>105.56326090306673</v>
      </c>
      <c r="AH44" s="115">
        <f t="shared" si="33"/>
        <v>110.14736669266449</v>
      </c>
      <c r="AI44" s="115">
        <f t="shared" si="34"/>
        <v>95.452128225308968</v>
      </c>
      <c r="AJ44" s="115">
        <f t="shared" si="35"/>
        <v>104.04778747150829</v>
      </c>
      <c r="AK44" s="115">
        <f t="shared" si="36"/>
        <v>119.13368303926244</v>
      </c>
      <c r="AL44" s="115">
        <f t="shared" si="37"/>
        <v>121.20413096022853</v>
      </c>
      <c r="AM44" s="115">
        <f t="shared" si="38"/>
        <v>104.48581438483204</v>
      </c>
      <c r="AN44" s="115">
        <f t="shared" si="39"/>
        <v>103.73655913978494</v>
      </c>
      <c r="AO44" s="115">
        <f t="shared" si="40"/>
        <v>98.28504497336958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18291</v>
      </c>
      <c r="D45" s="11">
        <v>13100</v>
      </c>
      <c r="E45" s="11">
        <v>11063</v>
      </c>
      <c r="F45" s="11">
        <v>26060</v>
      </c>
      <c r="G45" s="11">
        <v>6373</v>
      </c>
      <c r="H45" s="11">
        <v>14628</v>
      </c>
      <c r="I45" s="11">
        <v>34212</v>
      </c>
      <c r="J45" s="11">
        <v>5998.2</v>
      </c>
      <c r="K45" s="11">
        <v>8722</v>
      </c>
      <c r="L45" s="11">
        <v>17582</v>
      </c>
      <c r="M45" s="11">
        <v>14377</v>
      </c>
      <c r="N45" s="11">
        <v>28559</v>
      </c>
      <c r="O45" s="13">
        <v>4806.6000000000004</v>
      </c>
      <c r="P45" s="14">
        <v>136990</v>
      </c>
      <c r="Q45" s="15">
        <v>749.05</v>
      </c>
      <c r="R45" s="15">
        <v>30019</v>
      </c>
      <c r="S45" s="15">
        <v>32604</v>
      </c>
      <c r="T45" s="15">
        <v>50006</v>
      </c>
      <c r="U45" s="15">
        <v>49355</v>
      </c>
      <c r="V45" s="16">
        <f t="shared" si="0"/>
        <v>4060.7500000000291</v>
      </c>
      <c r="W45" s="115">
        <f t="shared" si="22"/>
        <v>100.54419525065963</v>
      </c>
      <c r="X45" s="115">
        <f t="shared" si="23"/>
        <v>116.28939192188194</v>
      </c>
      <c r="Y45" s="115">
        <f t="shared" si="24"/>
        <v>89.637011829525207</v>
      </c>
      <c r="Z45" s="115">
        <f t="shared" si="25"/>
        <v>108.59690794682668</v>
      </c>
      <c r="AA45" s="115">
        <f t="shared" si="26"/>
        <v>107.53395764785287</v>
      </c>
      <c r="AB45" s="115">
        <f t="shared" si="27"/>
        <v>98.97827999188037</v>
      </c>
      <c r="AC45" s="115">
        <f t="shared" si="28"/>
        <v>106.79569221164351</v>
      </c>
      <c r="AD45" s="115">
        <f t="shared" si="29"/>
        <v>104.44185196148422</v>
      </c>
      <c r="AE45" s="115">
        <f t="shared" si="30"/>
        <v>100.22177025520816</v>
      </c>
      <c r="AF45" s="115">
        <f t="shared" si="31"/>
        <v>102.02518423954041</v>
      </c>
      <c r="AG45" s="115">
        <f t="shared" si="32"/>
        <v>104.94160583941606</v>
      </c>
      <c r="AH45" s="115">
        <f t="shared" si="33"/>
        <v>106.43237804196326</v>
      </c>
      <c r="AI45" s="115">
        <f t="shared" si="34"/>
        <v>107.11563746573664</v>
      </c>
      <c r="AJ45" s="115">
        <f t="shared" si="35"/>
        <v>103.48239915395074</v>
      </c>
      <c r="AK45" s="115">
        <f t="shared" si="36"/>
        <v>99.943960398681725</v>
      </c>
      <c r="AL45" s="115">
        <f t="shared" si="37"/>
        <v>108.84336475707035</v>
      </c>
      <c r="AM45" s="115">
        <f t="shared" si="38"/>
        <v>107.17948717948718</v>
      </c>
      <c r="AN45" s="115">
        <f t="shared" si="39"/>
        <v>117.80253951800985</v>
      </c>
      <c r="AO45" s="115">
        <f t="shared" si="40"/>
        <v>110.97744699030874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20262</v>
      </c>
      <c r="D46" s="11">
        <v>12880</v>
      </c>
      <c r="E46" s="11">
        <v>10945</v>
      </c>
      <c r="F46" s="11">
        <v>26977</v>
      </c>
      <c r="G46" s="11">
        <v>6572.5</v>
      </c>
      <c r="H46" s="11">
        <v>15128</v>
      </c>
      <c r="I46" s="11">
        <v>38889</v>
      </c>
      <c r="J46" s="11">
        <v>6604.7</v>
      </c>
      <c r="K46" s="11">
        <v>8502.5</v>
      </c>
      <c r="L46" s="11">
        <v>18074</v>
      </c>
      <c r="M46" s="11">
        <v>16337</v>
      </c>
      <c r="N46" s="11">
        <v>32324</v>
      </c>
      <c r="O46" s="13">
        <v>4987</v>
      </c>
      <c r="P46" s="14">
        <v>151250</v>
      </c>
      <c r="Q46" s="15">
        <v>1042.4000000000001</v>
      </c>
      <c r="R46" s="15">
        <v>38834</v>
      </c>
      <c r="S46" s="15">
        <v>33798</v>
      </c>
      <c r="T46" s="15">
        <v>49375</v>
      </c>
      <c r="U46" s="15">
        <v>52228</v>
      </c>
      <c r="V46" s="16">
        <f t="shared" si="0"/>
        <v>-9294.7000000000116</v>
      </c>
      <c r="W46" s="115">
        <f t="shared" si="22"/>
        <v>110.77579137280631</v>
      </c>
      <c r="X46" s="115">
        <f t="shared" si="23"/>
        <v>98.320610687022906</v>
      </c>
      <c r="Y46" s="115">
        <f t="shared" si="24"/>
        <v>98.933381542077186</v>
      </c>
      <c r="Z46" s="115">
        <f t="shared" si="25"/>
        <v>103.51880276285495</v>
      </c>
      <c r="AA46" s="115">
        <f t="shared" si="26"/>
        <v>103.13039384905068</v>
      </c>
      <c r="AB46" s="115">
        <f t="shared" si="27"/>
        <v>103.41810226961992</v>
      </c>
      <c r="AC46" s="115">
        <f t="shared" si="28"/>
        <v>113.6706418800421</v>
      </c>
      <c r="AD46" s="115">
        <f t="shared" si="29"/>
        <v>110.11136674335633</v>
      </c>
      <c r="AE46" s="115">
        <f t="shared" si="30"/>
        <v>97.483375372620955</v>
      </c>
      <c r="AF46" s="115">
        <f t="shared" si="31"/>
        <v>102.79831646001591</v>
      </c>
      <c r="AG46" s="115">
        <f t="shared" si="32"/>
        <v>113.63288585935869</v>
      </c>
      <c r="AH46" s="115">
        <f t="shared" si="33"/>
        <v>113.1832347070976</v>
      </c>
      <c r="AI46" s="115">
        <f t="shared" si="34"/>
        <v>103.75317272084217</v>
      </c>
      <c r="AJ46" s="115">
        <f t="shared" si="35"/>
        <v>110.40951894298854</v>
      </c>
      <c r="AK46" s="115">
        <f t="shared" si="36"/>
        <v>139.16293972364997</v>
      </c>
      <c r="AL46" s="115">
        <f t="shared" si="37"/>
        <v>129.36473566741066</v>
      </c>
      <c r="AM46" s="115">
        <f t="shared" si="38"/>
        <v>103.66212734633787</v>
      </c>
      <c r="AN46" s="115">
        <f t="shared" si="39"/>
        <v>98.738151421829372</v>
      </c>
      <c r="AO46" s="115">
        <f t="shared" si="40"/>
        <v>105.82109208793436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17952</v>
      </c>
      <c r="D47" s="11">
        <v>12711</v>
      </c>
      <c r="E47" s="11">
        <v>10151</v>
      </c>
      <c r="F47" s="11">
        <v>24801</v>
      </c>
      <c r="G47" s="11">
        <v>6538.6</v>
      </c>
      <c r="H47" s="11">
        <v>14947</v>
      </c>
      <c r="I47" s="11">
        <v>34774</v>
      </c>
      <c r="J47" s="11">
        <v>5854.2</v>
      </c>
      <c r="K47" s="11">
        <v>8633.6</v>
      </c>
      <c r="L47" s="11">
        <v>18294</v>
      </c>
      <c r="M47" s="11">
        <v>13280</v>
      </c>
      <c r="N47" s="11">
        <v>26239</v>
      </c>
      <c r="O47" s="13">
        <v>5032.1000000000004</v>
      </c>
      <c r="P47" s="14">
        <v>140830</v>
      </c>
      <c r="Q47" s="15">
        <v>671.36</v>
      </c>
      <c r="R47" s="15">
        <v>23296</v>
      </c>
      <c r="S47" s="15">
        <v>29792</v>
      </c>
      <c r="T47" s="15">
        <v>46207</v>
      </c>
      <c r="U47" s="15">
        <v>45268</v>
      </c>
      <c r="V47" s="16">
        <f t="shared" si="0"/>
        <v>5557.140000000014</v>
      </c>
      <c r="W47" s="115">
        <f t="shared" si="22"/>
        <v>88.599348534201951</v>
      </c>
      <c r="X47" s="115">
        <f t="shared" si="23"/>
        <v>98.687888198757761</v>
      </c>
      <c r="Y47" s="115">
        <f t="shared" si="24"/>
        <v>92.745545911375061</v>
      </c>
      <c r="Z47" s="115">
        <f t="shared" si="25"/>
        <v>91.933869592615935</v>
      </c>
      <c r="AA47" s="115">
        <f t="shared" si="26"/>
        <v>99.48421453023964</v>
      </c>
      <c r="AB47" s="115">
        <f t="shared" si="27"/>
        <v>98.803543098889477</v>
      </c>
      <c r="AC47" s="115">
        <f t="shared" si="28"/>
        <v>89.418601661138112</v>
      </c>
      <c r="AD47" s="115">
        <f t="shared" si="29"/>
        <v>88.6368797977198</v>
      </c>
      <c r="AE47" s="115">
        <f t="shared" si="30"/>
        <v>101.54189944134077</v>
      </c>
      <c r="AF47" s="115">
        <f t="shared" si="31"/>
        <v>101.21721810335289</v>
      </c>
      <c r="AG47" s="115">
        <f t="shared" si="32"/>
        <v>81.287874150700873</v>
      </c>
      <c r="AH47" s="115">
        <f t="shared" si="33"/>
        <v>81.174978344264332</v>
      </c>
      <c r="AI47" s="115">
        <f t="shared" si="34"/>
        <v>100.90435131341489</v>
      </c>
      <c r="AJ47" s="115">
        <f t="shared" si="35"/>
        <v>93.110743801652902</v>
      </c>
      <c r="AK47" s="115">
        <f t="shared" si="36"/>
        <v>64.405218726016884</v>
      </c>
      <c r="AL47" s="115">
        <f t="shared" si="37"/>
        <v>59.988669722408197</v>
      </c>
      <c r="AM47" s="115">
        <f t="shared" si="38"/>
        <v>88.147227646606311</v>
      </c>
      <c r="AN47" s="115">
        <f t="shared" si="39"/>
        <v>93.583797468354433</v>
      </c>
      <c r="AO47" s="115">
        <f t="shared" si="40"/>
        <v>86.673814811978247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18278</v>
      </c>
      <c r="D48" s="11">
        <v>13439</v>
      </c>
      <c r="E48" s="11">
        <v>9849.1</v>
      </c>
      <c r="F48" s="11">
        <v>26364</v>
      </c>
      <c r="G48" s="11">
        <v>6666.4</v>
      </c>
      <c r="H48" s="11">
        <v>16185</v>
      </c>
      <c r="I48" s="11">
        <v>36322</v>
      </c>
      <c r="J48" s="11">
        <v>6090.3</v>
      </c>
      <c r="K48" s="11">
        <v>8371.6</v>
      </c>
      <c r="L48" s="11">
        <v>18729</v>
      </c>
      <c r="M48" s="11">
        <v>14262</v>
      </c>
      <c r="N48" s="11">
        <v>29726</v>
      </c>
      <c r="O48" s="13">
        <v>4888.8999999999996</v>
      </c>
      <c r="P48" s="14">
        <v>143890</v>
      </c>
      <c r="Q48" s="15">
        <v>844.27</v>
      </c>
      <c r="R48" s="15">
        <v>29377</v>
      </c>
      <c r="S48" s="15">
        <v>30186</v>
      </c>
      <c r="T48" s="15">
        <v>45729</v>
      </c>
      <c r="U48" s="15">
        <v>49032</v>
      </c>
      <c r="V48" s="16">
        <f t="shared" si="0"/>
        <v>1571.0299999999988</v>
      </c>
      <c r="W48" s="115">
        <f t="shared" si="22"/>
        <v>101.81595365418895</v>
      </c>
      <c r="X48" s="115">
        <f t="shared" si="23"/>
        <v>105.72732279128314</v>
      </c>
      <c r="Y48" s="115">
        <f t="shared" si="24"/>
        <v>97.025908777460359</v>
      </c>
      <c r="Z48" s="115">
        <f t="shared" si="25"/>
        <v>106.30216523527277</v>
      </c>
      <c r="AA48" s="115">
        <f t="shared" si="26"/>
        <v>101.95454684489033</v>
      </c>
      <c r="AB48" s="115">
        <f t="shared" si="27"/>
        <v>108.28259851475212</v>
      </c>
      <c r="AC48" s="115">
        <f t="shared" si="28"/>
        <v>104.45160177143845</v>
      </c>
      <c r="AD48" s="115">
        <f t="shared" si="29"/>
        <v>104.03300194731987</v>
      </c>
      <c r="AE48" s="115">
        <f t="shared" si="30"/>
        <v>96.965344699777617</v>
      </c>
      <c r="AF48" s="115">
        <f t="shared" si="31"/>
        <v>102.37782879632667</v>
      </c>
      <c r="AG48" s="115">
        <f t="shared" si="32"/>
        <v>107.39457831325301</v>
      </c>
      <c r="AH48" s="115">
        <f t="shared" si="33"/>
        <v>113.28937840618927</v>
      </c>
      <c r="AI48" s="115">
        <f t="shared" si="34"/>
        <v>97.154269589237089</v>
      </c>
      <c r="AJ48" s="115">
        <f t="shared" si="35"/>
        <v>102.17283249307675</v>
      </c>
      <c r="AK48" s="115">
        <f t="shared" si="36"/>
        <v>125.75518350810296</v>
      </c>
      <c r="AL48" s="115">
        <f t="shared" si="37"/>
        <v>126.10319368131869</v>
      </c>
      <c r="AM48" s="115">
        <f t="shared" si="38"/>
        <v>101.32250268528465</v>
      </c>
      <c r="AN48" s="115">
        <f t="shared" si="39"/>
        <v>98.965524704049173</v>
      </c>
      <c r="AO48" s="115">
        <f t="shared" si="40"/>
        <v>108.31492444994257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19081</v>
      </c>
      <c r="D49" s="11">
        <v>15376</v>
      </c>
      <c r="E49" s="11">
        <v>10174</v>
      </c>
      <c r="F49" s="11">
        <v>27151</v>
      </c>
      <c r="G49" s="11">
        <v>7112.4</v>
      </c>
      <c r="H49" s="11">
        <v>16601</v>
      </c>
      <c r="I49" s="11">
        <v>38360</v>
      </c>
      <c r="J49" s="11">
        <v>6313.8</v>
      </c>
      <c r="K49" s="11">
        <v>8512</v>
      </c>
      <c r="L49" s="11">
        <v>19089</v>
      </c>
      <c r="M49" s="11">
        <v>14824</v>
      </c>
      <c r="N49" s="11">
        <v>30578</v>
      </c>
      <c r="O49" s="13">
        <v>5224.8999999999996</v>
      </c>
      <c r="P49" s="14">
        <v>147400</v>
      </c>
      <c r="Q49" s="15">
        <v>833.59</v>
      </c>
      <c r="R49" s="15">
        <v>29896</v>
      </c>
      <c r="S49" s="15">
        <v>30754</v>
      </c>
      <c r="T49" s="15">
        <v>45677</v>
      </c>
      <c r="U49" s="15">
        <v>50703</v>
      </c>
      <c r="V49" s="16">
        <f t="shared" si="0"/>
        <v>4487.5099999999802</v>
      </c>
      <c r="W49" s="115">
        <f t="shared" si="22"/>
        <v>104.39325965641754</v>
      </c>
      <c r="X49" s="115">
        <f t="shared" si="23"/>
        <v>114.41327479723194</v>
      </c>
      <c r="Y49" s="115">
        <f t="shared" si="24"/>
        <v>103.29877856860017</v>
      </c>
      <c r="Z49" s="115">
        <f t="shared" si="25"/>
        <v>102.98513123956911</v>
      </c>
      <c r="AA49" s="115">
        <f t="shared" si="26"/>
        <v>106.69026761070444</v>
      </c>
      <c r="AB49" s="115">
        <f t="shared" si="27"/>
        <v>102.570281124498</v>
      </c>
      <c r="AC49" s="115">
        <f t="shared" si="28"/>
        <v>105.61092450856231</v>
      </c>
      <c r="AD49" s="115">
        <f t="shared" si="29"/>
        <v>103.66976996207083</v>
      </c>
      <c r="AE49" s="115">
        <f t="shared" si="30"/>
        <v>101.67709876248267</v>
      </c>
      <c r="AF49" s="115">
        <f t="shared" si="31"/>
        <v>101.92215281114849</v>
      </c>
      <c r="AG49" s="115">
        <f t="shared" si="32"/>
        <v>103.94054129855562</v>
      </c>
      <c r="AH49" s="115">
        <f t="shared" si="33"/>
        <v>102.86617775684586</v>
      </c>
      <c r="AI49" s="115">
        <f t="shared" si="34"/>
        <v>106.87271165292806</v>
      </c>
      <c r="AJ49" s="115">
        <f t="shared" si="35"/>
        <v>102.4393634025992</v>
      </c>
      <c r="AK49" s="115">
        <f t="shared" si="36"/>
        <v>98.735001835905578</v>
      </c>
      <c r="AL49" s="115">
        <f t="shared" si="37"/>
        <v>101.76668822548251</v>
      </c>
      <c r="AM49" s="115">
        <f t="shared" si="38"/>
        <v>101.88166699794607</v>
      </c>
      <c r="AN49" s="115">
        <f t="shared" si="39"/>
        <v>99.886286601500146</v>
      </c>
      <c r="AO49" s="115">
        <f t="shared" si="40"/>
        <v>103.40797846304454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20751</v>
      </c>
      <c r="D50" s="11">
        <v>15539</v>
      </c>
      <c r="E50" s="11">
        <v>10825</v>
      </c>
      <c r="F50" s="11">
        <v>27910</v>
      </c>
      <c r="G50" s="11">
        <v>7306.6</v>
      </c>
      <c r="H50" s="11">
        <v>16591</v>
      </c>
      <c r="I50" s="11">
        <v>43228</v>
      </c>
      <c r="J50" s="11">
        <v>6863.6</v>
      </c>
      <c r="K50" s="11">
        <v>8806.7999999999993</v>
      </c>
      <c r="L50" s="11">
        <v>19533</v>
      </c>
      <c r="M50" s="11">
        <v>17277</v>
      </c>
      <c r="N50" s="11">
        <v>36969</v>
      </c>
      <c r="O50" s="13">
        <v>5405.1</v>
      </c>
      <c r="P50" s="14">
        <v>160900</v>
      </c>
      <c r="Q50" s="15">
        <v>1158.8</v>
      </c>
      <c r="R50" s="15">
        <v>43036</v>
      </c>
      <c r="S50" s="15">
        <v>36392</v>
      </c>
      <c r="T50" s="15">
        <v>47975</v>
      </c>
      <c r="U50" s="15">
        <v>55112</v>
      </c>
      <c r="V50" s="16">
        <f t="shared" si="0"/>
        <v>-11618.699999999983</v>
      </c>
      <c r="W50" s="115">
        <f t="shared" si="22"/>
        <v>108.75216183638175</v>
      </c>
      <c r="X50" s="115">
        <f t="shared" si="23"/>
        <v>101.06009365244537</v>
      </c>
      <c r="Y50" s="115">
        <f t="shared" si="24"/>
        <v>106.39866325928837</v>
      </c>
      <c r="Z50" s="115">
        <f t="shared" si="25"/>
        <v>102.7954771463298</v>
      </c>
      <c r="AA50" s="115">
        <f t="shared" si="26"/>
        <v>102.73044260727744</v>
      </c>
      <c r="AB50" s="115">
        <f t="shared" si="27"/>
        <v>99.939762664899703</v>
      </c>
      <c r="AC50" s="115">
        <f t="shared" si="28"/>
        <v>112.6903023983316</v>
      </c>
      <c r="AD50" s="115">
        <f t="shared" si="29"/>
        <v>108.707909658209</v>
      </c>
      <c r="AE50" s="115">
        <f t="shared" si="30"/>
        <v>103.46334586466163</v>
      </c>
      <c r="AF50" s="115">
        <f t="shared" si="31"/>
        <v>102.32594688040233</v>
      </c>
      <c r="AG50" s="115">
        <f t="shared" si="32"/>
        <v>116.54749055585536</v>
      </c>
      <c r="AH50" s="115">
        <f t="shared" si="33"/>
        <v>120.90064752436392</v>
      </c>
      <c r="AI50" s="115">
        <f t="shared" si="34"/>
        <v>103.4488698348294</v>
      </c>
      <c r="AJ50" s="115">
        <f t="shared" si="35"/>
        <v>109.15875169606512</v>
      </c>
      <c r="AK50" s="115">
        <f t="shared" si="36"/>
        <v>139.01318393934667</v>
      </c>
      <c r="AL50" s="115">
        <f t="shared" si="37"/>
        <v>143.95236820979395</v>
      </c>
      <c r="AM50" s="115">
        <f t="shared" si="38"/>
        <v>118.33257462443909</v>
      </c>
      <c r="AN50" s="115">
        <f t="shared" si="39"/>
        <v>105.03097839175078</v>
      </c>
      <c r="AO50" s="115">
        <f t="shared" si="40"/>
        <v>108.69573792477763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18974</v>
      </c>
      <c r="D51" s="11">
        <v>14835</v>
      </c>
      <c r="E51" s="11">
        <v>10574</v>
      </c>
      <c r="F51" s="11">
        <v>25287</v>
      </c>
      <c r="G51" s="11">
        <v>7098.4</v>
      </c>
      <c r="H51" s="11">
        <v>15191</v>
      </c>
      <c r="I51" s="11">
        <v>37595</v>
      </c>
      <c r="J51" s="11">
        <v>6178.7</v>
      </c>
      <c r="K51" s="11">
        <v>9030.9</v>
      </c>
      <c r="L51" s="11">
        <v>19706</v>
      </c>
      <c r="M51" s="11">
        <v>14036</v>
      </c>
      <c r="N51" s="11">
        <v>28723</v>
      </c>
      <c r="O51" s="13">
        <v>5437.2</v>
      </c>
      <c r="P51" s="14">
        <v>147510</v>
      </c>
      <c r="Q51" s="15">
        <v>742.97</v>
      </c>
      <c r="R51" s="15">
        <v>25037</v>
      </c>
      <c r="S51" s="15">
        <v>32485</v>
      </c>
      <c r="T51" s="15">
        <v>44414</v>
      </c>
      <c r="U51" s="15">
        <v>48232</v>
      </c>
      <c r="V51" s="16">
        <f t="shared" si="0"/>
        <v>3073.2300000000105</v>
      </c>
      <c r="W51" s="115">
        <f t="shared" si="22"/>
        <v>91.436557274348232</v>
      </c>
      <c r="X51" s="115">
        <f t="shared" si="23"/>
        <v>95.469463929467793</v>
      </c>
      <c r="Y51" s="115">
        <f t="shared" si="24"/>
        <v>97.681293302540411</v>
      </c>
      <c r="Z51" s="115">
        <f t="shared" si="25"/>
        <v>90.601934790397706</v>
      </c>
      <c r="AA51" s="115">
        <f t="shared" si="26"/>
        <v>97.150521446363541</v>
      </c>
      <c r="AB51" s="115">
        <f t="shared" si="27"/>
        <v>91.561690072931114</v>
      </c>
      <c r="AC51" s="115">
        <f t="shared" si="28"/>
        <v>86.969094105672255</v>
      </c>
      <c r="AD51" s="115">
        <f t="shared" si="29"/>
        <v>90.021271635876204</v>
      </c>
      <c r="AE51" s="115">
        <f t="shared" si="30"/>
        <v>102.54462460825727</v>
      </c>
      <c r="AF51" s="115">
        <f t="shared" si="31"/>
        <v>100.88568064301438</v>
      </c>
      <c r="AG51" s="115">
        <f t="shared" si="32"/>
        <v>81.240956184522773</v>
      </c>
      <c r="AH51" s="115">
        <f t="shared" si="33"/>
        <v>77.694825394249236</v>
      </c>
      <c r="AI51" s="115">
        <f t="shared" si="34"/>
        <v>100.5938835544208</v>
      </c>
      <c r="AJ51" s="115">
        <f t="shared" si="35"/>
        <v>91.678060907395903</v>
      </c>
      <c r="AK51" s="115">
        <f t="shared" si="36"/>
        <v>64.115464273386266</v>
      </c>
      <c r="AL51" s="115">
        <f t="shared" si="37"/>
        <v>58.176875174272702</v>
      </c>
      <c r="AM51" s="115">
        <f t="shared" si="38"/>
        <v>89.264123983293032</v>
      </c>
      <c r="AN51" s="115">
        <f t="shared" si="39"/>
        <v>92.577384054194894</v>
      </c>
      <c r="AO51" s="115">
        <f t="shared" si="40"/>
        <v>87.516330381768043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20053</v>
      </c>
      <c r="D52" s="11">
        <v>14199</v>
      </c>
      <c r="E52" s="11">
        <v>11428</v>
      </c>
      <c r="F52" s="11">
        <v>25372</v>
      </c>
      <c r="G52" s="11">
        <v>7259.4</v>
      </c>
      <c r="H52" s="11">
        <v>16539</v>
      </c>
      <c r="I52" s="11">
        <v>39135</v>
      </c>
      <c r="J52" s="11">
        <v>6522.8</v>
      </c>
      <c r="K52" s="11">
        <v>9582.7999999999993</v>
      </c>
      <c r="L52" s="11">
        <v>20024</v>
      </c>
      <c r="M52" s="11">
        <v>15146</v>
      </c>
      <c r="N52" s="11">
        <v>32635</v>
      </c>
      <c r="O52" s="13">
        <v>5268.7</v>
      </c>
      <c r="P52" s="14">
        <v>152910</v>
      </c>
      <c r="Q52" s="15">
        <v>878.07</v>
      </c>
      <c r="R52" s="15">
        <v>31947</v>
      </c>
      <c r="S52" s="15">
        <v>32919</v>
      </c>
      <c r="T52" s="15">
        <v>46046</v>
      </c>
      <c r="U52" s="15">
        <v>47595</v>
      </c>
      <c r="V52" s="16">
        <f t="shared" si="0"/>
        <v>2961.6299999999756</v>
      </c>
      <c r="W52" s="115">
        <f t="shared" si="22"/>
        <v>105.68672920839045</v>
      </c>
      <c r="X52" s="115">
        <f t="shared" si="23"/>
        <v>95.712841253791709</v>
      </c>
      <c r="Y52" s="115">
        <f t="shared" si="24"/>
        <v>108.07641384528088</v>
      </c>
      <c r="Z52" s="115">
        <f t="shared" si="25"/>
        <v>100.33614110017004</v>
      </c>
      <c r="AA52" s="115">
        <f t="shared" si="26"/>
        <v>102.2681167587062</v>
      </c>
      <c r="AB52" s="115">
        <f t="shared" si="27"/>
        <v>108.87367520242248</v>
      </c>
      <c r="AC52" s="115">
        <f t="shared" si="28"/>
        <v>104.09628940018621</v>
      </c>
      <c r="AD52" s="115">
        <f t="shared" si="29"/>
        <v>105.56913266544743</v>
      </c>
      <c r="AE52" s="115">
        <f t="shared" si="30"/>
        <v>106.11124029720183</v>
      </c>
      <c r="AF52" s="115">
        <f t="shared" si="31"/>
        <v>101.61372170912412</v>
      </c>
      <c r="AG52" s="115">
        <f t="shared" si="32"/>
        <v>107.9082359646623</v>
      </c>
      <c r="AH52" s="115">
        <f t="shared" si="33"/>
        <v>113.61974724088711</v>
      </c>
      <c r="AI52" s="115">
        <f t="shared" si="34"/>
        <v>96.900978444787754</v>
      </c>
      <c r="AJ52" s="115">
        <f t="shared" si="35"/>
        <v>103.6607687614399</v>
      </c>
      <c r="AK52" s="115">
        <f t="shared" si="36"/>
        <v>118.18377592634965</v>
      </c>
      <c r="AL52" s="115">
        <f t="shared" si="37"/>
        <v>127.59915325318529</v>
      </c>
      <c r="AM52" s="115">
        <f t="shared" si="38"/>
        <v>101.33600123133755</v>
      </c>
      <c r="AN52" s="115">
        <f t="shared" si="39"/>
        <v>103.67451704417525</v>
      </c>
      <c r="AO52" s="115">
        <f t="shared" si="40"/>
        <v>98.679300049759505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21557</v>
      </c>
      <c r="D53" s="11">
        <v>15510</v>
      </c>
      <c r="E53" s="11">
        <v>12095</v>
      </c>
      <c r="F53" s="11">
        <v>26986</v>
      </c>
      <c r="G53" s="11">
        <v>7662.7</v>
      </c>
      <c r="H53" s="11">
        <v>16386</v>
      </c>
      <c r="I53" s="11">
        <v>41358</v>
      </c>
      <c r="J53" s="11">
        <v>6557.6</v>
      </c>
      <c r="K53" s="11">
        <v>9810.7999999999993</v>
      </c>
      <c r="L53" s="11">
        <v>20379</v>
      </c>
      <c r="M53" s="11">
        <v>15653</v>
      </c>
      <c r="N53" s="11">
        <v>33353</v>
      </c>
      <c r="O53" s="13">
        <v>5639.7</v>
      </c>
      <c r="P53" s="14">
        <v>156240</v>
      </c>
      <c r="Q53" s="15">
        <v>827.95</v>
      </c>
      <c r="R53" s="15">
        <v>32736</v>
      </c>
      <c r="S53" s="15">
        <v>34655</v>
      </c>
      <c r="T53" s="15">
        <v>47048</v>
      </c>
      <c r="U53" s="15">
        <v>51506</v>
      </c>
      <c r="V53" s="16">
        <f t="shared" si="0"/>
        <v>4030.8500000000058</v>
      </c>
      <c r="W53" s="115">
        <f t="shared" si="22"/>
        <v>107.50012466962548</v>
      </c>
      <c r="X53" s="115">
        <f t="shared" si="23"/>
        <v>109.23304458060427</v>
      </c>
      <c r="Y53" s="115">
        <f t="shared" si="24"/>
        <v>105.83654182709135</v>
      </c>
      <c r="Z53" s="115">
        <f t="shared" si="25"/>
        <v>106.36134321299069</v>
      </c>
      <c r="AA53" s="115">
        <f t="shared" si="26"/>
        <v>105.55555555555556</v>
      </c>
      <c r="AB53" s="115">
        <f t="shared" si="27"/>
        <v>99.074913840014517</v>
      </c>
      <c r="AC53" s="115">
        <f t="shared" si="28"/>
        <v>105.68033729398236</v>
      </c>
      <c r="AD53" s="115">
        <f t="shared" si="29"/>
        <v>100.53351321518366</v>
      </c>
      <c r="AE53" s="115">
        <f t="shared" si="30"/>
        <v>102.3792628459323</v>
      </c>
      <c r="AF53" s="115">
        <f t="shared" si="31"/>
        <v>101.77287255293648</v>
      </c>
      <c r="AG53" s="115">
        <f t="shared" si="32"/>
        <v>103.34741846031956</v>
      </c>
      <c r="AH53" s="115">
        <f t="shared" si="33"/>
        <v>102.20009192584649</v>
      </c>
      <c r="AI53" s="115">
        <f t="shared" si="34"/>
        <v>107.04158521077305</v>
      </c>
      <c r="AJ53" s="115">
        <f t="shared" si="35"/>
        <v>102.17775161859916</v>
      </c>
      <c r="AK53" s="115">
        <f t="shared" si="36"/>
        <v>94.292026831573793</v>
      </c>
      <c r="AL53" s="115">
        <f t="shared" si="37"/>
        <v>102.46971546624096</v>
      </c>
      <c r="AM53" s="115">
        <f t="shared" si="38"/>
        <v>105.27355022935083</v>
      </c>
      <c r="AN53" s="115">
        <f t="shared" si="39"/>
        <v>102.17608478478044</v>
      </c>
      <c r="AO53" s="115">
        <f t="shared" si="40"/>
        <v>108.21724971110412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23981</v>
      </c>
      <c r="D54" s="11">
        <v>14271</v>
      </c>
      <c r="E54" s="11">
        <v>13441</v>
      </c>
      <c r="F54" s="11">
        <v>27376</v>
      </c>
      <c r="G54" s="11">
        <v>7768.5</v>
      </c>
      <c r="H54" s="11">
        <v>16358</v>
      </c>
      <c r="I54" s="11">
        <v>44964</v>
      </c>
      <c r="J54" s="11">
        <v>7561.9</v>
      </c>
      <c r="K54" s="11">
        <v>10636</v>
      </c>
      <c r="L54" s="11">
        <v>20867</v>
      </c>
      <c r="M54" s="11">
        <v>18063</v>
      </c>
      <c r="N54" s="11">
        <v>40523</v>
      </c>
      <c r="O54" s="13">
        <v>5880.4</v>
      </c>
      <c r="P54" s="14">
        <v>170420</v>
      </c>
      <c r="Q54" s="15">
        <v>1112</v>
      </c>
      <c r="R54" s="15">
        <v>47253</v>
      </c>
      <c r="S54" s="15">
        <v>39349</v>
      </c>
      <c r="T54" s="15">
        <v>47853</v>
      </c>
      <c r="U54" s="15">
        <v>51483</v>
      </c>
      <c r="V54" s="16">
        <f t="shared" si="0"/>
        <v>-10073.200000000012</v>
      </c>
      <c r="W54" s="115">
        <f t="shared" si="22"/>
        <v>111.24460732012804</v>
      </c>
      <c r="X54" s="115">
        <f t="shared" si="23"/>
        <v>92.011605415860728</v>
      </c>
      <c r="Y54" s="115">
        <f t="shared" si="24"/>
        <v>111.12856552294336</v>
      </c>
      <c r="Z54" s="115">
        <f t="shared" si="25"/>
        <v>101.44519380419477</v>
      </c>
      <c r="AA54" s="115">
        <f t="shared" si="26"/>
        <v>101.38071436960863</v>
      </c>
      <c r="AB54" s="115">
        <f t="shared" si="27"/>
        <v>99.829122421579399</v>
      </c>
      <c r="AC54" s="115">
        <f t="shared" si="28"/>
        <v>108.71899027999419</v>
      </c>
      <c r="AD54" s="115">
        <f t="shared" si="29"/>
        <v>115.31505428815419</v>
      </c>
      <c r="AE54" s="115">
        <f t="shared" si="30"/>
        <v>108.41113874505648</v>
      </c>
      <c r="AF54" s="115">
        <f t="shared" si="31"/>
        <v>102.39462191471614</v>
      </c>
      <c r="AG54" s="115">
        <f t="shared" si="32"/>
        <v>115.39640963393597</v>
      </c>
      <c r="AH54" s="115">
        <f t="shared" si="33"/>
        <v>121.49731658321589</v>
      </c>
      <c r="AI54" s="115">
        <f t="shared" si="34"/>
        <v>104.26795751547068</v>
      </c>
      <c r="AJ54" s="115">
        <f t="shared" si="35"/>
        <v>109.07578084997441</v>
      </c>
      <c r="AK54" s="115">
        <f t="shared" si="36"/>
        <v>134.30762727217825</v>
      </c>
      <c r="AL54" s="115">
        <f t="shared" si="37"/>
        <v>144.34567448680352</v>
      </c>
      <c r="AM54" s="115">
        <f t="shared" si="38"/>
        <v>113.54494300966671</v>
      </c>
      <c r="AN54" s="115">
        <f t="shared" si="39"/>
        <v>101.71101853426288</v>
      </c>
      <c r="AO54" s="115">
        <f t="shared" si="40"/>
        <v>99.955345008348544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22017</v>
      </c>
      <c r="D55" s="11">
        <v>13591</v>
      </c>
      <c r="E55" s="11">
        <v>13065</v>
      </c>
      <c r="F55" s="11">
        <v>24737</v>
      </c>
      <c r="G55" s="11">
        <v>7382.6</v>
      </c>
      <c r="H55" s="11">
        <v>14754</v>
      </c>
      <c r="I55" s="11">
        <v>40210</v>
      </c>
      <c r="J55" s="11">
        <v>6646</v>
      </c>
      <c r="K55" s="11">
        <v>10622</v>
      </c>
      <c r="L55" s="11">
        <v>21052</v>
      </c>
      <c r="M55" s="11">
        <v>14865</v>
      </c>
      <c r="N55" s="11">
        <v>31529</v>
      </c>
      <c r="O55" s="13">
        <v>5645.8</v>
      </c>
      <c r="P55" s="14">
        <v>157530</v>
      </c>
      <c r="Q55" s="15">
        <v>712.78</v>
      </c>
      <c r="R55" s="15">
        <v>26950</v>
      </c>
      <c r="S55" s="15">
        <v>35111</v>
      </c>
      <c r="T55" s="15">
        <v>45100</v>
      </c>
      <c r="U55" s="15">
        <v>44144</v>
      </c>
      <c r="V55" s="16">
        <f t="shared" si="0"/>
        <v>6768.6199999999662</v>
      </c>
      <c r="W55" s="115">
        <f t="shared" si="22"/>
        <v>91.810183061590422</v>
      </c>
      <c r="X55" s="115">
        <f t="shared" si="23"/>
        <v>95.23509214490926</v>
      </c>
      <c r="Y55" s="115">
        <f t="shared" si="24"/>
        <v>97.202589093073428</v>
      </c>
      <c r="Z55" s="115">
        <f t="shared" si="25"/>
        <v>90.360169491525426</v>
      </c>
      <c r="AA55" s="115">
        <f t="shared" si="26"/>
        <v>95.03250305721825</v>
      </c>
      <c r="AB55" s="115">
        <f t="shared" si="27"/>
        <v>90.194400293434413</v>
      </c>
      <c r="AC55" s="115">
        <f t="shared" si="28"/>
        <v>89.427097233342238</v>
      </c>
      <c r="AD55" s="115">
        <f t="shared" si="29"/>
        <v>87.887964664965153</v>
      </c>
      <c r="AE55" s="115">
        <f t="shared" si="30"/>
        <v>99.868371568258738</v>
      </c>
      <c r="AF55" s="115">
        <f t="shared" si="31"/>
        <v>100.88656730723152</v>
      </c>
      <c r="AG55" s="115">
        <f t="shared" si="32"/>
        <v>82.295299784089025</v>
      </c>
      <c r="AH55" s="115">
        <f t="shared" si="33"/>
        <v>77.80519704858969</v>
      </c>
      <c r="AI55" s="115">
        <f t="shared" si="34"/>
        <v>96.010475477858662</v>
      </c>
      <c r="AJ55" s="115">
        <f t="shared" si="35"/>
        <v>92.436333763642764</v>
      </c>
      <c r="AK55" s="115">
        <f t="shared" si="36"/>
        <v>64.098920863309345</v>
      </c>
      <c r="AL55" s="115">
        <f t="shared" si="37"/>
        <v>57.033415867775595</v>
      </c>
      <c r="AM55" s="115">
        <f t="shared" si="38"/>
        <v>89.229713588655372</v>
      </c>
      <c r="AN55" s="115">
        <f t="shared" si="39"/>
        <v>94.246964662612584</v>
      </c>
      <c r="AO55" s="115">
        <f t="shared" si="40"/>
        <v>85.744808966066472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23617</v>
      </c>
      <c r="D56" s="11">
        <v>13282</v>
      </c>
      <c r="E56" s="11">
        <v>14205</v>
      </c>
      <c r="F56" s="11">
        <v>26356</v>
      </c>
      <c r="G56" s="11">
        <v>7572.4</v>
      </c>
      <c r="H56" s="11">
        <v>15269</v>
      </c>
      <c r="I56" s="11">
        <v>41478</v>
      </c>
      <c r="J56" s="11">
        <v>7142.8</v>
      </c>
      <c r="K56" s="11">
        <v>11342</v>
      </c>
      <c r="L56" s="11">
        <v>21507</v>
      </c>
      <c r="M56" s="11">
        <v>16161</v>
      </c>
      <c r="N56" s="11">
        <v>36096</v>
      </c>
      <c r="O56" s="13">
        <v>5751</v>
      </c>
      <c r="P56" s="14">
        <v>163300</v>
      </c>
      <c r="Q56" s="15">
        <v>819.72</v>
      </c>
      <c r="R56" s="15">
        <v>35106</v>
      </c>
      <c r="S56" s="15">
        <v>37688</v>
      </c>
      <c r="T56" s="15">
        <v>49747</v>
      </c>
      <c r="U56" s="15">
        <v>46146</v>
      </c>
      <c r="V56" s="16">
        <f t="shared" si="0"/>
        <v>6466.4800000000105</v>
      </c>
      <c r="W56" s="115">
        <f t="shared" si="22"/>
        <v>107.26711177726303</v>
      </c>
      <c r="X56" s="115">
        <f t="shared" si="23"/>
        <v>97.726436612464127</v>
      </c>
      <c r="Y56" s="115">
        <f t="shared" si="24"/>
        <v>108.72560275545351</v>
      </c>
      <c r="Z56" s="115">
        <f t="shared" si="25"/>
        <v>106.54485184137124</v>
      </c>
      <c r="AA56" s="115">
        <f t="shared" si="26"/>
        <v>102.57090997751467</v>
      </c>
      <c r="AB56" s="115">
        <f t="shared" si="27"/>
        <v>103.49057882608106</v>
      </c>
      <c r="AC56" s="115">
        <f t="shared" si="28"/>
        <v>103.15344441681174</v>
      </c>
      <c r="AD56" s="115">
        <f t="shared" si="29"/>
        <v>107.47517303641287</v>
      </c>
      <c r="AE56" s="115">
        <f t="shared" si="30"/>
        <v>106.77838448503107</v>
      </c>
      <c r="AF56" s="115">
        <f t="shared" si="31"/>
        <v>102.1613148394452</v>
      </c>
      <c r="AG56" s="115">
        <f t="shared" si="32"/>
        <v>108.71846619576186</v>
      </c>
      <c r="AH56" s="115">
        <f t="shared" si="33"/>
        <v>114.48507723048623</v>
      </c>
      <c r="AI56" s="115">
        <f t="shared" si="34"/>
        <v>101.86333203443267</v>
      </c>
      <c r="AJ56" s="115">
        <f t="shared" si="35"/>
        <v>103.66279438837047</v>
      </c>
      <c r="AK56" s="115">
        <f t="shared" si="36"/>
        <v>115.00322680209882</v>
      </c>
      <c r="AL56" s="115">
        <f t="shared" si="37"/>
        <v>130.26345083487939</v>
      </c>
      <c r="AM56" s="115">
        <f t="shared" si="38"/>
        <v>107.3395801885449</v>
      </c>
      <c r="AN56" s="115">
        <f t="shared" si="39"/>
        <v>110.30376940133037</v>
      </c>
      <c r="AO56" s="115">
        <f t="shared" si="40"/>
        <v>104.53515766582096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25134</v>
      </c>
      <c r="D57" s="11">
        <v>14025</v>
      </c>
      <c r="E57" s="11">
        <v>15336</v>
      </c>
      <c r="F57" s="11">
        <v>27542</v>
      </c>
      <c r="G57" s="11">
        <v>8008.9</v>
      </c>
      <c r="H57" s="11">
        <v>16430</v>
      </c>
      <c r="I57" s="11">
        <v>43298</v>
      </c>
      <c r="J57" s="11">
        <v>7464.1</v>
      </c>
      <c r="K57" s="11">
        <v>11610</v>
      </c>
      <c r="L57" s="11">
        <v>21988</v>
      </c>
      <c r="M57" s="11">
        <v>16634</v>
      </c>
      <c r="N57" s="11">
        <v>36752</v>
      </c>
      <c r="O57" s="13">
        <v>6143</v>
      </c>
      <c r="P57" s="14">
        <v>166740</v>
      </c>
      <c r="Q57" s="15">
        <v>750.97</v>
      </c>
      <c r="R57" s="15">
        <v>35907</v>
      </c>
      <c r="S57" s="15">
        <v>40164</v>
      </c>
      <c r="T57" s="15">
        <v>51188</v>
      </c>
      <c r="U57" s="15">
        <v>47157</v>
      </c>
      <c r="V57" s="16">
        <f t="shared" si="0"/>
        <v>10834.030000000028</v>
      </c>
      <c r="W57" s="115">
        <f t="shared" si="22"/>
        <v>106.42333912012533</v>
      </c>
      <c r="X57" s="115">
        <f t="shared" si="23"/>
        <v>105.59403704261408</v>
      </c>
      <c r="Y57" s="115">
        <f t="shared" si="24"/>
        <v>107.96198521647307</v>
      </c>
      <c r="Z57" s="115">
        <f t="shared" si="25"/>
        <v>104.49992411595083</v>
      </c>
      <c r="AA57" s="115">
        <f t="shared" si="26"/>
        <v>105.76435476203052</v>
      </c>
      <c r="AB57" s="115">
        <f t="shared" si="27"/>
        <v>107.6036413648569</v>
      </c>
      <c r="AC57" s="115">
        <f t="shared" si="28"/>
        <v>104.38786826751532</v>
      </c>
      <c r="AD57" s="115">
        <f t="shared" si="29"/>
        <v>104.4982359858879</v>
      </c>
      <c r="AE57" s="115">
        <f t="shared" si="30"/>
        <v>102.36289895961912</v>
      </c>
      <c r="AF57" s="115">
        <f t="shared" si="31"/>
        <v>102.23648114567349</v>
      </c>
      <c r="AG57" s="115">
        <f t="shared" si="32"/>
        <v>102.92679908421509</v>
      </c>
      <c r="AH57" s="115">
        <f t="shared" si="33"/>
        <v>101.81737588652481</v>
      </c>
      <c r="AI57" s="115">
        <f t="shared" si="34"/>
        <v>106.81620587723874</v>
      </c>
      <c r="AJ57" s="115">
        <f t="shared" si="35"/>
        <v>102.106552357624</v>
      </c>
      <c r="AK57" s="115">
        <f t="shared" si="36"/>
        <v>91.612989801395599</v>
      </c>
      <c r="AL57" s="115">
        <f t="shared" si="37"/>
        <v>102.28166125448641</v>
      </c>
      <c r="AM57" s="115">
        <f t="shared" si="38"/>
        <v>106.56973041817024</v>
      </c>
      <c r="AN57" s="115">
        <f t="shared" si="39"/>
        <v>102.89665708484934</v>
      </c>
      <c r="AO57" s="115">
        <f t="shared" si="40"/>
        <v>102.19087244831621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27808</v>
      </c>
      <c r="D58" s="11">
        <v>12855</v>
      </c>
      <c r="E58" s="11">
        <v>16756</v>
      </c>
      <c r="F58" s="11">
        <v>28067</v>
      </c>
      <c r="G58" s="11">
        <v>8069.8</v>
      </c>
      <c r="H58" s="11">
        <v>16258</v>
      </c>
      <c r="I58" s="11">
        <v>47278</v>
      </c>
      <c r="J58" s="11">
        <v>8335.1</v>
      </c>
      <c r="K58" s="11">
        <v>12311</v>
      </c>
      <c r="L58" s="11">
        <v>22442</v>
      </c>
      <c r="M58" s="11">
        <v>19193</v>
      </c>
      <c r="N58" s="11">
        <v>44537</v>
      </c>
      <c r="O58" s="13">
        <v>6656.4</v>
      </c>
      <c r="P58" s="14">
        <v>181460</v>
      </c>
      <c r="Q58" s="15">
        <v>904.5</v>
      </c>
      <c r="R58" s="15">
        <v>51310</v>
      </c>
      <c r="S58" s="15">
        <v>44093</v>
      </c>
      <c r="T58" s="15">
        <v>57796</v>
      </c>
      <c r="U58" s="15">
        <v>48541</v>
      </c>
      <c r="V58" s="16">
        <f t="shared" si="0"/>
        <v>2053.8000000000466</v>
      </c>
      <c r="W58" s="115">
        <f t="shared" si="22"/>
        <v>110.63897509349884</v>
      </c>
      <c r="X58" s="115">
        <f t="shared" si="23"/>
        <v>91.657754010695186</v>
      </c>
      <c r="Y58" s="115">
        <f t="shared" si="24"/>
        <v>109.25925925925925</v>
      </c>
      <c r="Z58" s="115">
        <f t="shared" si="25"/>
        <v>101.90617965289377</v>
      </c>
      <c r="AA58" s="115">
        <f t="shared" si="26"/>
        <v>100.76040405049382</v>
      </c>
      <c r="AB58" s="115">
        <f t="shared" si="27"/>
        <v>98.953134510042602</v>
      </c>
      <c r="AC58" s="115">
        <f t="shared" si="28"/>
        <v>109.19211049009192</v>
      </c>
      <c r="AD58" s="115">
        <f t="shared" si="29"/>
        <v>111.66918985544139</v>
      </c>
      <c r="AE58" s="115">
        <f t="shared" si="30"/>
        <v>106.03789836347977</v>
      </c>
      <c r="AF58" s="115">
        <f t="shared" si="31"/>
        <v>102.06476259778061</v>
      </c>
      <c r="AG58" s="115">
        <f t="shared" si="32"/>
        <v>115.38415293976195</v>
      </c>
      <c r="AH58" s="115">
        <f t="shared" si="33"/>
        <v>121.18252067914672</v>
      </c>
      <c r="AI58" s="115">
        <f t="shared" si="34"/>
        <v>108.35748005860329</v>
      </c>
      <c r="AJ58" s="115">
        <f t="shared" si="35"/>
        <v>108.82811562912318</v>
      </c>
      <c r="AK58" s="115">
        <f t="shared" si="36"/>
        <v>120.44422546839419</v>
      </c>
      <c r="AL58" s="115">
        <f t="shared" si="37"/>
        <v>142.89692817556465</v>
      </c>
      <c r="AM58" s="115">
        <f t="shared" si="38"/>
        <v>109.78239219201275</v>
      </c>
      <c r="AN58" s="115">
        <f t="shared" si="39"/>
        <v>112.90927561147144</v>
      </c>
      <c r="AO58" s="115">
        <f t="shared" si="40"/>
        <v>102.93487711262379</v>
      </c>
    </row>
    <row r="59" spans="1:41" x14ac:dyDescent="0.25">
      <c r="V59" s="16" cm="1">
        <f t="array" ref="V59">SUM(ABS(V3:V58))</f>
        <v>264108.58000000007</v>
      </c>
      <c r="W59" s="115">
        <f t="shared" ref="W59:AF62" si="41">C59/C58*100</f>
        <v>0</v>
      </c>
      <c r="X59" s="115">
        <f t="shared" si="41"/>
        <v>0</v>
      </c>
      <c r="Y59" s="115">
        <f t="shared" si="41"/>
        <v>0</v>
      </c>
      <c r="Z59" s="115">
        <f t="shared" si="41"/>
        <v>0</v>
      </c>
      <c r="AA59" s="115">
        <f t="shared" si="41"/>
        <v>0</v>
      </c>
      <c r="AB59" s="115">
        <f t="shared" si="41"/>
        <v>0</v>
      </c>
      <c r="AC59" s="115">
        <f t="shared" si="41"/>
        <v>0</v>
      </c>
      <c r="AD59" s="115">
        <f t="shared" si="41"/>
        <v>0</v>
      </c>
      <c r="AE59" s="115">
        <f t="shared" si="41"/>
        <v>0</v>
      </c>
      <c r="AF59" s="115">
        <f t="shared" si="41"/>
        <v>0</v>
      </c>
      <c r="AG59" s="115">
        <f t="shared" ref="AG59:AP62" si="42">M59/M58*100</f>
        <v>0</v>
      </c>
      <c r="AH59" s="115">
        <f t="shared" si="42"/>
        <v>0</v>
      </c>
      <c r="AI59" s="115">
        <f t="shared" si="42"/>
        <v>0</v>
      </c>
      <c r="AJ59" s="115">
        <f t="shared" si="42"/>
        <v>0</v>
      </c>
      <c r="AK59" s="115">
        <f t="shared" si="42"/>
        <v>0</v>
      </c>
      <c r="AL59" s="115">
        <f t="shared" si="42"/>
        <v>0</v>
      </c>
      <c r="AM59" s="115">
        <f t="shared" si="42"/>
        <v>0</v>
      </c>
      <c r="AN59" s="115">
        <f t="shared" si="42"/>
        <v>0</v>
      </c>
      <c r="AO59" s="115">
        <f t="shared" si="42"/>
        <v>0</v>
      </c>
    </row>
    <row r="60" spans="1:41" x14ac:dyDescent="0.25">
      <c r="V60" s="16">
        <f t="shared" si="0"/>
        <v>0</v>
      </c>
      <c r="W60" s="115" t="e">
        <f t="shared" si="41"/>
        <v>#DIV/0!</v>
      </c>
      <c r="X60" s="115" t="e">
        <f t="shared" si="41"/>
        <v>#DIV/0!</v>
      </c>
      <c r="Y60" s="115" t="e">
        <f t="shared" si="41"/>
        <v>#DIV/0!</v>
      </c>
      <c r="Z60" s="115" t="e">
        <f t="shared" si="41"/>
        <v>#DIV/0!</v>
      </c>
      <c r="AA60" s="115" t="e">
        <f t="shared" si="41"/>
        <v>#DIV/0!</v>
      </c>
      <c r="AB60" s="115" t="e">
        <f t="shared" si="41"/>
        <v>#DIV/0!</v>
      </c>
      <c r="AC60" s="115" t="e">
        <f t="shared" si="41"/>
        <v>#DIV/0!</v>
      </c>
      <c r="AD60" s="115" t="e">
        <f t="shared" si="41"/>
        <v>#DIV/0!</v>
      </c>
      <c r="AE60" s="115" t="e">
        <f t="shared" si="41"/>
        <v>#DIV/0!</v>
      </c>
      <c r="AF60" s="115" t="e">
        <f t="shared" si="41"/>
        <v>#DIV/0!</v>
      </c>
      <c r="AG60" s="115" t="e">
        <f t="shared" si="42"/>
        <v>#DIV/0!</v>
      </c>
      <c r="AH60" s="115" t="e">
        <f t="shared" si="42"/>
        <v>#DIV/0!</v>
      </c>
      <c r="AI60" s="115" t="e">
        <f t="shared" si="42"/>
        <v>#DIV/0!</v>
      </c>
      <c r="AJ60" s="115" t="e">
        <f t="shared" si="42"/>
        <v>#DIV/0!</v>
      </c>
      <c r="AK60" s="115" t="e">
        <f t="shared" si="42"/>
        <v>#DIV/0!</v>
      </c>
      <c r="AL60" s="115" t="e">
        <f t="shared" si="42"/>
        <v>#DIV/0!</v>
      </c>
      <c r="AM60" s="115" t="e">
        <f t="shared" si="42"/>
        <v>#DIV/0!</v>
      </c>
      <c r="AN60" s="115" t="e">
        <f t="shared" si="42"/>
        <v>#DIV/0!</v>
      </c>
      <c r="AO60" s="115" t="e">
        <f t="shared" si="42"/>
        <v>#DIV/0!</v>
      </c>
    </row>
    <row r="61" spans="1:41" x14ac:dyDescent="0.25">
      <c r="V61" s="16">
        <f t="shared" si="0"/>
        <v>0</v>
      </c>
      <c r="W61" s="115" t="e">
        <f t="shared" si="41"/>
        <v>#DIV/0!</v>
      </c>
      <c r="X61" s="115" t="e">
        <f t="shared" si="41"/>
        <v>#DIV/0!</v>
      </c>
      <c r="Y61" s="115" t="e">
        <f t="shared" si="41"/>
        <v>#DIV/0!</v>
      </c>
      <c r="Z61" s="115" t="e">
        <f t="shared" si="41"/>
        <v>#DIV/0!</v>
      </c>
      <c r="AA61" s="115" t="e">
        <f t="shared" si="41"/>
        <v>#DIV/0!</v>
      </c>
      <c r="AB61" s="115" t="e">
        <f t="shared" si="41"/>
        <v>#DIV/0!</v>
      </c>
      <c r="AC61" s="115" t="e">
        <f t="shared" si="41"/>
        <v>#DIV/0!</v>
      </c>
      <c r="AD61" s="115" t="e">
        <f t="shared" si="41"/>
        <v>#DIV/0!</v>
      </c>
      <c r="AE61" s="115" t="e">
        <f t="shared" si="41"/>
        <v>#DIV/0!</v>
      </c>
      <c r="AF61" s="115" t="e">
        <f t="shared" si="41"/>
        <v>#DIV/0!</v>
      </c>
      <c r="AG61" s="115" t="e">
        <f t="shared" si="42"/>
        <v>#DIV/0!</v>
      </c>
      <c r="AH61" s="115" t="e">
        <f t="shared" si="42"/>
        <v>#DIV/0!</v>
      </c>
      <c r="AI61" s="115" t="e">
        <f t="shared" si="42"/>
        <v>#DIV/0!</v>
      </c>
      <c r="AJ61" s="115" t="e">
        <f t="shared" si="42"/>
        <v>#DIV/0!</v>
      </c>
      <c r="AK61" s="115" t="e">
        <f t="shared" si="42"/>
        <v>#DIV/0!</v>
      </c>
      <c r="AL61" s="115" t="e">
        <f t="shared" si="42"/>
        <v>#DIV/0!</v>
      </c>
      <c r="AM61" s="115" t="e">
        <f t="shared" si="42"/>
        <v>#DIV/0!</v>
      </c>
      <c r="AN61" s="115" t="e">
        <f t="shared" si="42"/>
        <v>#DIV/0!</v>
      </c>
      <c r="AO61" s="115" t="e">
        <f t="shared" si="42"/>
        <v>#DIV/0!</v>
      </c>
    </row>
    <row r="62" spans="1:41" x14ac:dyDescent="0.25">
      <c r="V62" s="16">
        <f t="shared" si="0"/>
        <v>0</v>
      </c>
      <c r="W62" s="115" t="e">
        <f t="shared" si="41"/>
        <v>#DIV/0!</v>
      </c>
      <c r="X62" s="115" t="e">
        <f t="shared" si="41"/>
        <v>#DIV/0!</v>
      </c>
      <c r="Y62" s="115" t="e">
        <f t="shared" si="41"/>
        <v>#DIV/0!</v>
      </c>
      <c r="Z62" s="115" t="e">
        <f t="shared" si="41"/>
        <v>#DIV/0!</v>
      </c>
      <c r="AA62" s="115" t="e">
        <f t="shared" si="41"/>
        <v>#DIV/0!</v>
      </c>
      <c r="AB62" s="115" t="e">
        <f t="shared" si="41"/>
        <v>#DIV/0!</v>
      </c>
      <c r="AC62" s="115" t="e">
        <f t="shared" si="41"/>
        <v>#DIV/0!</v>
      </c>
      <c r="AD62" s="115" t="e">
        <f t="shared" si="41"/>
        <v>#DIV/0!</v>
      </c>
      <c r="AE62" s="115" t="e">
        <f t="shared" si="41"/>
        <v>#DIV/0!</v>
      </c>
      <c r="AF62" s="115" t="e">
        <f t="shared" si="41"/>
        <v>#DIV/0!</v>
      </c>
      <c r="AG62" s="115" t="e">
        <f t="shared" si="42"/>
        <v>#DIV/0!</v>
      </c>
      <c r="AH62" s="115" t="e">
        <f t="shared" si="42"/>
        <v>#DIV/0!</v>
      </c>
      <c r="AI62" s="115" t="e">
        <f t="shared" si="42"/>
        <v>#DIV/0!</v>
      </c>
      <c r="AJ62" s="115" t="e">
        <f t="shared" si="42"/>
        <v>#DIV/0!</v>
      </c>
      <c r="AK62" s="115" t="e">
        <f t="shared" si="42"/>
        <v>#DIV/0!</v>
      </c>
      <c r="AL62" s="115" t="e">
        <f t="shared" si="42"/>
        <v>#DIV/0!</v>
      </c>
      <c r="AM62" s="115" t="e">
        <f t="shared" si="42"/>
        <v>#DIV/0!</v>
      </c>
      <c r="AN62" s="115" t="e">
        <f t="shared" si="42"/>
        <v>#DIV/0!</v>
      </c>
      <c r="AO62" s="115" t="e">
        <f t="shared" si="42"/>
        <v>#DIV/0!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9D94-A1E8-4B30-AE37-AE52F4FFA53A}">
  <dimension ref="A1:AO63"/>
  <sheetViews>
    <sheetView topLeftCell="E27" workbookViewId="0">
      <selection activeCell="W4" sqref="W4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5879</v>
      </c>
      <c r="D3" s="11">
        <v>5013.7</v>
      </c>
      <c r="E3" s="12">
        <v>4845.8999999999996</v>
      </c>
      <c r="F3" s="11">
        <v>11308</v>
      </c>
      <c r="G3" s="11">
        <v>2634.4</v>
      </c>
      <c r="H3" s="11">
        <v>4131.7</v>
      </c>
      <c r="I3" s="11">
        <v>11066</v>
      </c>
      <c r="J3" s="11">
        <v>2840.3</v>
      </c>
      <c r="K3" s="11">
        <v>2946.6</v>
      </c>
      <c r="L3" s="11">
        <v>7867</v>
      </c>
      <c r="M3" s="11">
        <v>2843.5</v>
      </c>
      <c r="N3" s="11">
        <v>7697.9</v>
      </c>
      <c r="O3" s="13">
        <v>2071.8000000000002</v>
      </c>
      <c r="P3" s="14">
        <v>52850</v>
      </c>
      <c r="Q3" s="15">
        <v>144.38999999999999</v>
      </c>
      <c r="R3" s="15">
        <v>9793.2999999999993</v>
      </c>
      <c r="S3" s="15">
        <v>12767</v>
      </c>
      <c r="T3" s="15">
        <v>15076</v>
      </c>
      <c r="U3" s="15">
        <v>17083</v>
      </c>
      <c r="V3" s="49">
        <f t="shared" ref="V3:V62" si="0">SUM(C3:O3)-SUM(P3:S3,U3)+T3</f>
        <v>-6415.8899999999994</v>
      </c>
    </row>
    <row r="4" spans="1:41" x14ac:dyDescent="0.25">
      <c r="A4" s="8">
        <v>2005</v>
      </c>
      <c r="B4" s="9">
        <v>2</v>
      </c>
      <c r="C4" s="10">
        <v>7409</v>
      </c>
      <c r="D4" s="11">
        <v>5778.5</v>
      </c>
      <c r="E4" s="12">
        <v>5425.6</v>
      </c>
      <c r="F4" s="11">
        <v>13403</v>
      </c>
      <c r="G4" s="11">
        <v>2979.8</v>
      </c>
      <c r="H4" s="11">
        <v>1567.9</v>
      </c>
      <c r="I4" s="11">
        <v>12798</v>
      </c>
      <c r="J4" s="11">
        <v>2984.2</v>
      </c>
      <c r="K4" s="11">
        <v>2919.3</v>
      </c>
      <c r="L4" s="11">
        <v>8053.3</v>
      </c>
      <c r="M4" s="11">
        <v>3587</v>
      </c>
      <c r="N4" s="11">
        <v>9609.9</v>
      </c>
      <c r="O4" s="13">
        <v>1863.9</v>
      </c>
      <c r="P4" s="14">
        <v>55251</v>
      </c>
      <c r="Q4" s="15">
        <v>199.89</v>
      </c>
      <c r="R4" s="15">
        <v>11420</v>
      </c>
      <c r="S4" s="15">
        <v>14659</v>
      </c>
      <c r="T4" s="15">
        <v>17002</v>
      </c>
      <c r="U4" s="15">
        <v>15927</v>
      </c>
      <c r="V4" s="16">
        <f t="shared" si="0"/>
        <v>-2075.4900000000052</v>
      </c>
      <c r="W4" s="115">
        <f t="shared" ref="W4:X62" si="1">(C4/C3) - 1</f>
        <v>0.26024834155468612</v>
      </c>
      <c r="X4" s="115">
        <f t="shared" si="1"/>
        <v>0.15254203482458073</v>
      </c>
      <c r="Y4" s="115">
        <f t="shared" ref="Y4:Y35" si="2">E4/E3*100</f>
        <v>111.96269010916447</v>
      </c>
      <c r="Z4" s="115">
        <f t="shared" ref="Z4:Z35" si="3">F4/F3*100</f>
        <v>118.52670675627874</v>
      </c>
      <c r="AA4" s="115">
        <f t="shared" ref="AA4:AA35" si="4">G4/G3*100</f>
        <v>113.1111448527179</v>
      </c>
      <c r="AB4" s="115">
        <f t="shared" ref="AB4:AB35" si="5">H4/H3*100</f>
        <v>37.948060120531501</v>
      </c>
      <c r="AC4" s="115">
        <f t="shared" ref="AC4:AC35" si="6">I4/I3*100</f>
        <v>115.65154527381168</v>
      </c>
      <c r="AD4" s="115">
        <f t="shared" ref="AD4:AD35" si="7">J4/J3*100</f>
        <v>105.06636622891948</v>
      </c>
      <c r="AE4" s="115">
        <f t="shared" ref="AE4:AE35" si="8">K4/K3*100</f>
        <v>99.073508450417435</v>
      </c>
      <c r="AF4" s="115">
        <f t="shared" ref="AF4:AF35" si="9">L4/L3*100</f>
        <v>102.36811999491546</v>
      </c>
      <c r="AG4" s="115">
        <f t="shared" ref="AG4:AG35" si="10">M4/M3*100</f>
        <v>126.14735361350449</v>
      </c>
      <c r="AH4" s="115">
        <f t="shared" ref="AH4:AH35" si="11">N4/N3*100</f>
        <v>124.83794281557307</v>
      </c>
      <c r="AI4" s="115">
        <f t="shared" ref="AI4:AI35" si="12">O4/O3*100</f>
        <v>89.965247610773233</v>
      </c>
      <c r="AJ4" s="115">
        <f t="shared" ref="AJ4:AJ35" si="13">P4/P3*100</f>
        <v>104.54304635761589</v>
      </c>
      <c r="AK4" s="115">
        <f t="shared" ref="AK4:AK35" si="14">Q4/Q3*100</f>
        <v>138.43756492831915</v>
      </c>
      <c r="AL4" s="115">
        <f t="shared" ref="AL4:AL35" si="15">R4/R3*100</f>
        <v>116.61033563762982</v>
      </c>
      <c r="AM4" s="115">
        <f t="shared" ref="AM4:AM35" si="16">S4/S3*100</f>
        <v>114.81945641105978</v>
      </c>
      <c r="AN4" s="115">
        <f t="shared" ref="AN4:AN35" si="17">T4/T3*100</f>
        <v>112.77527195542585</v>
      </c>
      <c r="AO4" s="115">
        <f t="shared" ref="AO4:AO35" si="18">U4/U3*100</f>
        <v>93.233038693437919</v>
      </c>
    </row>
    <row r="5" spans="1:41" x14ac:dyDescent="0.25">
      <c r="A5" s="8">
        <v>2005</v>
      </c>
      <c r="B5" s="9">
        <v>3</v>
      </c>
      <c r="C5" s="10">
        <v>7390.2</v>
      </c>
      <c r="D5" s="11">
        <v>7609.6</v>
      </c>
      <c r="E5" s="12">
        <v>5491.4</v>
      </c>
      <c r="F5" s="11">
        <v>14377</v>
      </c>
      <c r="G5" s="11">
        <v>3174.9</v>
      </c>
      <c r="H5" s="11">
        <v>2882.2</v>
      </c>
      <c r="I5" s="11">
        <v>13760</v>
      </c>
      <c r="J5" s="11">
        <v>2930.7</v>
      </c>
      <c r="K5" s="11">
        <v>3043.5</v>
      </c>
      <c r="L5" s="11">
        <v>8179.1</v>
      </c>
      <c r="M5" s="11">
        <v>3859.2</v>
      </c>
      <c r="N5" s="11">
        <v>9801.9</v>
      </c>
      <c r="O5" s="13">
        <v>1951.7</v>
      </c>
      <c r="P5" s="14">
        <v>56892</v>
      </c>
      <c r="Q5" s="15">
        <v>198.33</v>
      </c>
      <c r="R5" s="15">
        <v>11410</v>
      </c>
      <c r="S5" s="15">
        <v>15158</v>
      </c>
      <c r="T5" s="15">
        <v>17930</v>
      </c>
      <c r="U5" s="15">
        <v>17751</v>
      </c>
      <c r="V5" s="16">
        <f t="shared" si="0"/>
        <v>972.06999999997788</v>
      </c>
      <c r="W5" s="115">
        <f t="shared" si="1"/>
        <v>-2.5374544472938076E-3</v>
      </c>
      <c r="X5" s="115">
        <f t="shared" si="1"/>
        <v>0.31688154365319732</v>
      </c>
      <c r="Y5" s="115">
        <f t="shared" si="2"/>
        <v>101.21276909466232</v>
      </c>
      <c r="Z5" s="115">
        <f t="shared" si="3"/>
        <v>107.2670297694546</v>
      </c>
      <c r="AA5" s="115">
        <f t="shared" si="4"/>
        <v>106.54741928988523</v>
      </c>
      <c r="AB5" s="115">
        <f t="shared" si="5"/>
        <v>183.82549907519609</v>
      </c>
      <c r="AC5" s="115">
        <f t="shared" si="6"/>
        <v>107.51679949992186</v>
      </c>
      <c r="AD5" s="115">
        <f t="shared" si="7"/>
        <v>98.207224716842035</v>
      </c>
      <c r="AE5" s="115">
        <f t="shared" si="8"/>
        <v>104.25444455862707</v>
      </c>
      <c r="AF5" s="115">
        <f t="shared" si="9"/>
        <v>101.56209255833014</v>
      </c>
      <c r="AG5" s="115">
        <f t="shared" si="10"/>
        <v>107.58851407861722</v>
      </c>
      <c r="AH5" s="115">
        <f t="shared" si="11"/>
        <v>101.99793962476195</v>
      </c>
      <c r="AI5" s="115">
        <f t="shared" si="12"/>
        <v>104.71055314126293</v>
      </c>
      <c r="AJ5" s="115">
        <f t="shared" si="13"/>
        <v>102.97008198946625</v>
      </c>
      <c r="AK5" s="115">
        <f t="shared" si="14"/>
        <v>99.219570763920174</v>
      </c>
      <c r="AL5" s="115">
        <f t="shared" si="15"/>
        <v>99.9124343257443</v>
      </c>
      <c r="AM5" s="115">
        <f t="shared" si="16"/>
        <v>103.40405211815266</v>
      </c>
      <c r="AN5" s="115">
        <f t="shared" si="17"/>
        <v>105.45818139042467</v>
      </c>
      <c r="AO5" s="115">
        <f t="shared" si="18"/>
        <v>111.45225089470709</v>
      </c>
    </row>
    <row r="6" spans="1:41" x14ac:dyDescent="0.25">
      <c r="A6" s="8">
        <v>2005</v>
      </c>
      <c r="B6" s="9">
        <v>4</v>
      </c>
      <c r="C6" s="10">
        <v>9582.9</v>
      </c>
      <c r="D6" s="11">
        <v>7038.2</v>
      </c>
      <c r="E6" s="12">
        <v>6310.2</v>
      </c>
      <c r="F6" s="11">
        <v>14953</v>
      </c>
      <c r="G6" s="11">
        <v>3245.9</v>
      </c>
      <c r="H6" s="11">
        <v>5832.2</v>
      </c>
      <c r="I6" s="11">
        <v>17292</v>
      </c>
      <c r="J6" s="11">
        <v>3517.9</v>
      </c>
      <c r="K6" s="11">
        <v>2935.6</v>
      </c>
      <c r="L6" s="11">
        <v>8456.6</v>
      </c>
      <c r="M6" s="11">
        <v>6394.3</v>
      </c>
      <c r="N6" s="11">
        <v>16240</v>
      </c>
      <c r="O6" s="13">
        <v>2181.6</v>
      </c>
      <c r="P6" s="14">
        <v>63532</v>
      </c>
      <c r="Q6" s="15">
        <v>298.39</v>
      </c>
      <c r="R6" s="15">
        <v>14542</v>
      </c>
      <c r="S6" s="15">
        <v>14771</v>
      </c>
      <c r="T6" s="15">
        <v>19110</v>
      </c>
      <c r="U6" s="15">
        <v>22427</v>
      </c>
      <c r="V6" s="16">
        <f t="shared" si="0"/>
        <v>7520.0100000000239</v>
      </c>
      <c r="W6" s="115">
        <f t="shared" si="1"/>
        <v>0.29670374279451162</v>
      </c>
      <c r="X6" s="115">
        <f t="shared" si="1"/>
        <v>-7.5089360807401251E-2</v>
      </c>
      <c r="Y6" s="115">
        <f t="shared" si="2"/>
        <v>114.91058746403469</v>
      </c>
      <c r="Z6" s="115">
        <f t="shared" si="3"/>
        <v>104.0063991096891</v>
      </c>
      <c r="AA6" s="115">
        <f t="shared" si="4"/>
        <v>102.23629090680022</v>
      </c>
      <c r="AB6" s="115">
        <f t="shared" si="5"/>
        <v>202.35236971757686</v>
      </c>
      <c r="AC6" s="115">
        <f t="shared" si="6"/>
        <v>125.66860465116278</v>
      </c>
      <c r="AD6" s="115">
        <f t="shared" si="7"/>
        <v>120.03616883338452</v>
      </c>
      <c r="AE6" s="115">
        <f t="shared" si="8"/>
        <v>96.454739609002786</v>
      </c>
      <c r="AF6" s="115">
        <f t="shared" si="9"/>
        <v>103.39279382817182</v>
      </c>
      <c r="AG6" s="115">
        <f t="shared" si="10"/>
        <v>165.68978026533998</v>
      </c>
      <c r="AH6" s="115">
        <f t="shared" si="11"/>
        <v>165.68216366214713</v>
      </c>
      <c r="AI6" s="115">
        <f t="shared" si="12"/>
        <v>111.77947430445252</v>
      </c>
      <c r="AJ6" s="115">
        <f t="shared" si="13"/>
        <v>111.67123672924137</v>
      </c>
      <c r="AK6" s="115">
        <f t="shared" si="14"/>
        <v>150.45126808853928</v>
      </c>
      <c r="AL6" s="115">
        <f t="shared" si="15"/>
        <v>127.4496056091148</v>
      </c>
      <c r="AM6" s="115">
        <f t="shared" si="16"/>
        <v>97.446892729911596</v>
      </c>
      <c r="AN6" s="115">
        <f t="shared" si="17"/>
        <v>106.58114891243726</v>
      </c>
      <c r="AO6" s="115">
        <f t="shared" si="18"/>
        <v>126.34217790547011</v>
      </c>
    </row>
    <row r="7" spans="1:41" x14ac:dyDescent="0.25">
      <c r="A7" s="8">
        <f>A3+1</f>
        <v>2006</v>
      </c>
      <c r="B7" s="9">
        <f>B3</f>
        <v>1</v>
      </c>
      <c r="C7" s="10">
        <v>7686.1</v>
      </c>
      <c r="D7" s="11">
        <v>5346</v>
      </c>
      <c r="E7" s="11">
        <v>6135.3</v>
      </c>
      <c r="F7" s="11">
        <v>12665</v>
      </c>
      <c r="G7" s="11">
        <v>2950.4</v>
      </c>
      <c r="H7" s="11">
        <v>4163.1000000000004</v>
      </c>
      <c r="I7" s="11">
        <v>12281</v>
      </c>
      <c r="J7" s="11">
        <v>3266.4</v>
      </c>
      <c r="K7" s="11">
        <v>3320.8</v>
      </c>
      <c r="L7" s="11">
        <v>8625.9</v>
      </c>
      <c r="M7" s="11">
        <v>3501.8</v>
      </c>
      <c r="N7" s="11">
        <v>8349.9</v>
      </c>
      <c r="O7" s="13">
        <v>2301.5</v>
      </c>
      <c r="P7" s="14">
        <v>58800</v>
      </c>
      <c r="Q7" s="15">
        <v>176.6</v>
      </c>
      <c r="R7" s="15">
        <v>10806</v>
      </c>
      <c r="S7" s="15">
        <v>14702</v>
      </c>
      <c r="T7" s="15">
        <v>17414</v>
      </c>
      <c r="U7" s="15">
        <v>19213</v>
      </c>
      <c r="V7" s="16">
        <f t="shared" si="0"/>
        <v>-5690.4000000000087</v>
      </c>
      <c r="W7" s="115">
        <f t="shared" si="1"/>
        <v>-0.19793590666708405</v>
      </c>
      <c r="X7" s="115">
        <f t="shared" si="1"/>
        <v>-0.24043079196385442</v>
      </c>
      <c r="Y7" s="115">
        <f t="shared" si="2"/>
        <v>97.228297042882957</v>
      </c>
      <c r="Z7" s="115">
        <f t="shared" si="3"/>
        <v>84.698722664348296</v>
      </c>
      <c r="AA7" s="115">
        <f t="shared" si="4"/>
        <v>90.896207523337139</v>
      </c>
      <c r="AB7" s="115">
        <f t="shared" si="5"/>
        <v>71.381296937690763</v>
      </c>
      <c r="AC7" s="115">
        <f t="shared" si="6"/>
        <v>71.021281517464715</v>
      </c>
      <c r="AD7" s="115">
        <f t="shared" si="7"/>
        <v>92.850848517581511</v>
      </c>
      <c r="AE7" s="115">
        <f t="shared" si="8"/>
        <v>113.12167870282055</v>
      </c>
      <c r="AF7" s="115">
        <f t="shared" si="9"/>
        <v>102.00198661400562</v>
      </c>
      <c r="AG7" s="115">
        <f t="shared" si="10"/>
        <v>54.764399543343288</v>
      </c>
      <c r="AH7" s="115">
        <f t="shared" si="11"/>
        <v>51.415640394088669</v>
      </c>
      <c r="AI7" s="115">
        <f t="shared" si="12"/>
        <v>105.49596626329301</v>
      </c>
      <c r="AJ7" s="115">
        <f t="shared" si="13"/>
        <v>92.55178492728075</v>
      </c>
      <c r="AK7" s="115">
        <f t="shared" si="14"/>
        <v>59.184289017728474</v>
      </c>
      <c r="AL7" s="115">
        <f t="shared" si="15"/>
        <v>74.308898363361294</v>
      </c>
      <c r="AM7" s="115">
        <f t="shared" si="16"/>
        <v>99.532868458465913</v>
      </c>
      <c r="AN7" s="115">
        <f t="shared" si="17"/>
        <v>91.125065410779698</v>
      </c>
      <c r="AO7" s="115">
        <f t="shared" si="18"/>
        <v>85.669059615641856</v>
      </c>
    </row>
    <row r="8" spans="1:41" x14ac:dyDescent="0.25">
      <c r="A8" s="8">
        <f t="shared" ref="A8:A62" si="19">A4+1</f>
        <v>2006</v>
      </c>
      <c r="B8" s="9">
        <f t="shared" ref="B8:B62" si="20">B4</f>
        <v>2</v>
      </c>
      <c r="C8" s="10">
        <v>8919.7000000000007</v>
      </c>
      <c r="D8" s="11">
        <v>5858.6</v>
      </c>
      <c r="E8" s="11">
        <v>6173.4</v>
      </c>
      <c r="F8" s="11">
        <v>14201</v>
      </c>
      <c r="G8" s="11">
        <v>3198.6</v>
      </c>
      <c r="H8" s="11">
        <v>1898.6</v>
      </c>
      <c r="I8" s="11">
        <v>13972</v>
      </c>
      <c r="J8" s="11">
        <v>3505.9</v>
      </c>
      <c r="K8" s="11">
        <v>2954.3</v>
      </c>
      <c r="L8" s="11">
        <v>8855.2999999999993</v>
      </c>
      <c r="M8" s="11">
        <v>4175.1000000000004</v>
      </c>
      <c r="N8" s="11">
        <v>10119</v>
      </c>
      <c r="O8" s="13">
        <v>2135.5</v>
      </c>
      <c r="P8" s="14">
        <v>61726</v>
      </c>
      <c r="Q8" s="15">
        <v>223.64</v>
      </c>
      <c r="R8" s="15">
        <v>12419</v>
      </c>
      <c r="S8" s="15">
        <v>17251</v>
      </c>
      <c r="T8" s="15">
        <v>20703</v>
      </c>
      <c r="U8" s="15">
        <v>18484</v>
      </c>
      <c r="V8" s="16">
        <f t="shared" si="0"/>
        <v>-3433.6399999999994</v>
      </c>
      <c r="W8" s="115">
        <f t="shared" si="1"/>
        <v>0.16049752149985053</v>
      </c>
      <c r="X8" s="115">
        <f t="shared" si="1"/>
        <v>9.5884773662551437E-2</v>
      </c>
      <c r="Y8" s="115">
        <f t="shared" si="2"/>
        <v>100.62099652828711</v>
      </c>
      <c r="Z8" s="115">
        <f t="shared" si="3"/>
        <v>112.12791156731147</v>
      </c>
      <c r="AA8" s="115">
        <f t="shared" si="4"/>
        <v>108.41241865509761</v>
      </c>
      <c r="AB8" s="115">
        <f t="shared" si="5"/>
        <v>45.605438255146396</v>
      </c>
      <c r="AC8" s="115">
        <f t="shared" si="6"/>
        <v>113.76923703281491</v>
      </c>
      <c r="AD8" s="115">
        <f t="shared" si="7"/>
        <v>107.33223120254716</v>
      </c>
      <c r="AE8" s="115">
        <f t="shared" si="8"/>
        <v>88.963502770416767</v>
      </c>
      <c r="AF8" s="115">
        <f t="shared" si="9"/>
        <v>102.65943263891305</v>
      </c>
      <c r="AG8" s="115">
        <f t="shared" si="10"/>
        <v>119.22725455480038</v>
      </c>
      <c r="AH8" s="115">
        <f t="shared" si="11"/>
        <v>121.18708008479145</v>
      </c>
      <c r="AI8" s="115">
        <f t="shared" si="12"/>
        <v>92.787312622202904</v>
      </c>
      <c r="AJ8" s="115">
        <f t="shared" si="13"/>
        <v>104.97619047619047</v>
      </c>
      <c r="AK8" s="115">
        <f t="shared" si="14"/>
        <v>126.63646659116648</v>
      </c>
      <c r="AL8" s="115">
        <f t="shared" si="15"/>
        <v>114.92689246714789</v>
      </c>
      <c r="AM8" s="115">
        <f t="shared" si="16"/>
        <v>117.33777717317371</v>
      </c>
      <c r="AN8" s="115">
        <f t="shared" si="17"/>
        <v>118.88710233145746</v>
      </c>
      <c r="AO8" s="115">
        <f t="shared" si="18"/>
        <v>96.205694061312656</v>
      </c>
    </row>
    <row r="9" spans="1:41" x14ac:dyDescent="0.25">
      <c r="A9" s="8">
        <f t="shared" si="19"/>
        <v>2006</v>
      </c>
      <c r="B9" s="9">
        <f t="shared" si="20"/>
        <v>3</v>
      </c>
      <c r="C9" s="10">
        <v>8397.7999999999993</v>
      </c>
      <c r="D9" s="11">
        <v>8520.2000000000007</v>
      </c>
      <c r="E9" s="11">
        <v>6766.3</v>
      </c>
      <c r="F9" s="11">
        <v>16733</v>
      </c>
      <c r="G9" s="11">
        <v>3433.7</v>
      </c>
      <c r="H9" s="11">
        <v>4175.5</v>
      </c>
      <c r="I9" s="11">
        <v>16113</v>
      </c>
      <c r="J9" s="11">
        <v>3420.8</v>
      </c>
      <c r="K9" s="11">
        <v>3020.6</v>
      </c>
      <c r="L9" s="11">
        <v>9079.9</v>
      </c>
      <c r="M9" s="11">
        <v>4551.5</v>
      </c>
      <c r="N9" s="11">
        <v>10854</v>
      </c>
      <c r="O9" s="13">
        <v>2149.6999999999998</v>
      </c>
      <c r="P9" s="14">
        <v>64303</v>
      </c>
      <c r="Q9" s="15">
        <v>233.69</v>
      </c>
      <c r="R9" s="15">
        <v>12855</v>
      </c>
      <c r="S9" s="15">
        <v>18156</v>
      </c>
      <c r="T9" s="15">
        <v>22848</v>
      </c>
      <c r="U9" s="15">
        <v>22722</v>
      </c>
      <c r="V9" s="16">
        <f t="shared" si="0"/>
        <v>1794.3099999999977</v>
      </c>
      <c r="W9" s="115">
        <f t="shared" si="1"/>
        <v>-5.8510936466473207E-2</v>
      </c>
      <c r="X9" s="115">
        <f t="shared" si="1"/>
        <v>0.45430648960502507</v>
      </c>
      <c r="Y9" s="115">
        <f t="shared" si="2"/>
        <v>109.60410794699843</v>
      </c>
      <c r="Z9" s="115">
        <f t="shared" si="3"/>
        <v>117.82973030068304</v>
      </c>
      <c r="AA9" s="115">
        <f t="shared" si="4"/>
        <v>107.35009066466579</v>
      </c>
      <c r="AB9" s="115">
        <f t="shared" si="5"/>
        <v>219.92520804803539</v>
      </c>
      <c r="AC9" s="115">
        <f t="shared" si="6"/>
        <v>115.32350415115945</v>
      </c>
      <c r="AD9" s="115">
        <f t="shared" si="7"/>
        <v>97.572663224849549</v>
      </c>
      <c r="AE9" s="115">
        <f t="shared" si="8"/>
        <v>102.24418644010424</v>
      </c>
      <c r="AF9" s="115">
        <f t="shared" si="9"/>
        <v>102.53633417275529</v>
      </c>
      <c r="AG9" s="115">
        <f t="shared" si="10"/>
        <v>109.01535292567841</v>
      </c>
      <c r="AH9" s="115">
        <f t="shared" si="11"/>
        <v>107.26356359324043</v>
      </c>
      <c r="AI9" s="115">
        <f t="shared" si="12"/>
        <v>100.66494966050104</v>
      </c>
      <c r="AJ9" s="115">
        <f t="shared" si="13"/>
        <v>104.17490198619706</v>
      </c>
      <c r="AK9" s="115">
        <f t="shared" si="14"/>
        <v>104.49382936862817</v>
      </c>
      <c r="AL9" s="115">
        <f t="shared" si="15"/>
        <v>103.51074965778241</v>
      </c>
      <c r="AM9" s="115">
        <f t="shared" si="16"/>
        <v>105.24607269143817</v>
      </c>
      <c r="AN9" s="115">
        <f t="shared" si="17"/>
        <v>110.36081727285901</v>
      </c>
      <c r="AO9" s="115">
        <f t="shared" si="18"/>
        <v>122.92793767582775</v>
      </c>
    </row>
    <row r="10" spans="1:41" x14ac:dyDescent="0.25">
      <c r="A10" s="8">
        <f t="shared" si="19"/>
        <v>2006</v>
      </c>
      <c r="B10" s="9">
        <f t="shared" si="20"/>
        <v>4</v>
      </c>
      <c r="C10" s="10">
        <v>10825</v>
      </c>
      <c r="D10" s="11">
        <v>7700.2</v>
      </c>
      <c r="E10" s="11">
        <v>7052</v>
      </c>
      <c r="F10" s="11">
        <v>17377</v>
      </c>
      <c r="G10" s="11">
        <v>3708.4</v>
      </c>
      <c r="H10" s="11">
        <v>7338.8</v>
      </c>
      <c r="I10" s="11">
        <v>19785</v>
      </c>
      <c r="J10" s="11">
        <v>3813</v>
      </c>
      <c r="K10" s="11">
        <v>3184.3</v>
      </c>
      <c r="L10" s="11">
        <v>9359.9</v>
      </c>
      <c r="M10" s="11">
        <v>7215.6</v>
      </c>
      <c r="N10" s="11">
        <v>18203</v>
      </c>
      <c r="O10" s="13">
        <v>2267.4</v>
      </c>
      <c r="P10" s="14">
        <v>71243</v>
      </c>
      <c r="Q10" s="15">
        <v>361.08</v>
      </c>
      <c r="R10" s="15">
        <v>16890</v>
      </c>
      <c r="S10" s="15">
        <v>17544</v>
      </c>
      <c r="T10" s="15">
        <v>22654</v>
      </c>
      <c r="U10" s="15">
        <v>27117</v>
      </c>
      <c r="V10" s="16">
        <f t="shared" si="0"/>
        <v>7328.519999999975</v>
      </c>
      <c r="W10" s="115">
        <f t="shared" si="1"/>
        <v>0.28902807878253833</v>
      </c>
      <c r="X10" s="115">
        <f t="shared" si="1"/>
        <v>-9.6241872256519923E-2</v>
      </c>
      <c r="Y10" s="115">
        <f t="shared" si="2"/>
        <v>104.22239628748355</v>
      </c>
      <c r="Z10" s="115">
        <f t="shared" si="3"/>
        <v>103.84868224466624</v>
      </c>
      <c r="AA10" s="115">
        <f t="shared" si="4"/>
        <v>108.00011649241344</v>
      </c>
      <c r="AB10" s="115">
        <f t="shared" si="5"/>
        <v>175.75859178541492</v>
      </c>
      <c r="AC10" s="115">
        <f t="shared" si="6"/>
        <v>122.7890523180041</v>
      </c>
      <c r="AD10" s="115">
        <f t="shared" si="7"/>
        <v>111.46515434985969</v>
      </c>
      <c r="AE10" s="115">
        <f t="shared" si="8"/>
        <v>105.41945308879031</v>
      </c>
      <c r="AF10" s="115">
        <f t="shared" si="9"/>
        <v>103.08373440236124</v>
      </c>
      <c r="AG10" s="115">
        <f t="shared" si="10"/>
        <v>158.5323519718774</v>
      </c>
      <c r="AH10" s="115">
        <f t="shared" si="11"/>
        <v>167.70775750875254</v>
      </c>
      <c r="AI10" s="115">
        <f t="shared" si="12"/>
        <v>105.47518258361632</v>
      </c>
      <c r="AJ10" s="115">
        <f t="shared" si="13"/>
        <v>110.79265353093946</v>
      </c>
      <c r="AK10" s="115">
        <f t="shared" si="14"/>
        <v>154.51238820659847</v>
      </c>
      <c r="AL10" s="115">
        <f t="shared" si="15"/>
        <v>131.38856476079346</v>
      </c>
      <c r="AM10" s="115">
        <f t="shared" si="16"/>
        <v>96.629213483146074</v>
      </c>
      <c r="AN10" s="115">
        <f t="shared" si="17"/>
        <v>99.150910364145659</v>
      </c>
      <c r="AO10" s="115">
        <f t="shared" si="18"/>
        <v>119.34248745709004</v>
      </c>
    </row>
    <row r="11" spans="1:41" x14ac:dyDescent="0.25">
      <c r="A11" s="8">
        <f t="shared" si="19"/>
        <v>2007</v>
      </c>
      <c r="B11" s="9">
        <f t="shared" si="20"/>
        <v>1</v>
      </c>
      <c r="C11" s="10">
        <v>8671.7000000000007</v>
      </c>
      <c r="D11" s="11">
        <v>5824.7</v>
      </c>
      <c r="E11" s="11">
        <v>5553.7</v>
      </c>
      <c r="F11" s="11">
        <v>14937</v>
      </c>
      <c r="G11" s="11">
        <v>3408.4</v>
      </c>
      <c r="H11" s="11">
        <v>4734.3999999999996</v>
      </c>
      <c r="I11" s="11">
        <v>14550</v>
      </c>
      <c r="J11" s="11">
        <v>3674.9</v>
      </c>
      <c r="K11" s="11">
        <v>3595.6</v>
      </c>
      <c r="L11" s="11">
        <v>9465.9</v>
      </c>
      <c r="M11" s="11">
        <v>4196.8</v>
      </c>
      <c r="N11" s="11">
        <v>9096.6</v>
      </c>
      <c r="O11" s="13">
        <v>2555.6999999999998</v>
      </c>
      <c r="P11" s="14">
        <v>66280</v>
      </c>
      <c r="Q11" s="15">
        <v>198.69</v>
      </c>
      <c r="R11" s="15">
        <v>11810</v>
      </c>
      <c r="S11" s="15">
        <v>16139</v>
      </c>
      <c r="T11" s="15">
        <v>21238</v>
      </c>
      <c r="U11" s="15">
        <v>24256</v>
      </c>
      <c r="V11" s="16">
        <f t="shared" si="0"/>
        <v>-7180.2899999999936</v>
      </c>
      <c r="W11" s="115">
        <f t="shared" si="1"/>
        <v>-0.19891916859122394</v>
      </c>
      <c r="X11" s="115">
        <f t="shared" si="1"/>
        <v>-0.2435651022051375</v>
      </c>
      <c r="Y11" s="115">
        <f t="shared" si="2"/>
        <v>78.753545093590475</v>
      </c>
      <c r="Z11" s="115">
        <f t="shared" si="3"/>
        <v>85.958450825804221</v>
      </c>
      <c r="AA11" s="115">
        <f t="shared" si="4"/>
        <v>91.910257793118319</v>
      </c>
      <c r="AB11" s="115">
        <f t="shared" si="5"/>
        <v>64.511909303973397</v>
      </c>
      <c r="AC11" s="115">
        <f t="shared" si="6"/>
        <v>73.540561031084152</v>
      </c>
      <c r="AD11" s="115">
        <f t="shared" si="7"/>
        <v>96.378179910831378</v>
      </c>
      <c r="AE11" s="115">
        <f t="shared" si="8"/>
        <v>112.91649656125364</v>
      </c>
      <c r="AF11" s="115">
        <f t="shared" si="9"/>
        <v>101.13249073173859</v>
      </c>
      <c r="AG11" s="115">
        <f t="shared" si="10"/>
        <v>58.162869338655135</v>
      </c>
      <c r="AH11" s="115">
        <f t="shared" si="11"/>
        <v>49.973081360215346</v>
      </c>
      <c r="AI11" s="115">
        <f t="shared" si="12"/>
        <v>112.71500396930404</v>
      </c>
      <c r="AJ11" s="115">
        <f t="shared" si="13"/>
        <v>93.033701556644161</v>
      </c>
      <c r="AK11" s="115">
        <f t="shared" si="14"/>
        <v>55.026586905948825</v>
      </c>
      <c r="AL11" s="115">
        <f t="shared" si="15"/>
        <v>69.923031379514512</v>
      </c>
      <c r="AM11" s="115">
        <f t="shared" si="16"/>
        <v>91.99156406748746</v>
      </c>
      <c r="AN11" s="115">
        <f t="shared" si="17"/>
        <v>93.749448221064711</v>
      </c>
      <c r="AO11" s="115">
        <f t="shared" si="18"/>
        <v>89.449422871261575</v>
      </c>
    </row>
    <row r="12" spans="1:41" x14ac:dyDescent="0.25">
      <c r="A12" s="8">
        <f t="shared" si="19"/>
        <v>2007</v>
      </c>
      <c r="B12" s="9">
        <f t="shared" si="20"/>
        <v>2</v>
      </c>
      <c r="C12" s="10">
        <v>9736.2999999999993</v>
      </c>
      <c r="D12" s="11">
        <v>6203.5</v>
      </c>
      <c r="E12" s="11">
        <v>5842.8</v>
      </c>
      <c r="F12" s="11">
        <v>16260</v>
      </c>
      <c r="G12" s="11">
        <v>3485.7</v>
      </c>
      <c r="H12" s="11">
        <v>4048.7</v>
      </c>
      <c r="I12" s="11">
        <v>16127</v>
      </c>
      <c r="J12" s="11">
        <v>3832.7</v>
      </c>
      <c r="K12" s="11">
        <v>3619.1</v>
      </c>
      <c r="L12" s="11">
        <v>9639.5</v>
      </c>
      <c r="M12" s="11">
        <v>4929.6000000000004</v>
      </c>
      <c r="N12" s="11">
        <v>11086</v>
      </c>
      <c r="O12" s="13">
        <v>2328.6999999999998</v>
      </c>
      <c r="P12" s="14">
        <v>69186</v>
      </c>
      <c r="Q12" s="15">
        <v>255.4</v>
      </c>
      <c r="R12" s="15">
        <v>13672</v>
      </c>
      <c r="S12" s="15">
        <v>15616</v>
      </c>
      <c r="T12" s="15">
        <v>20905</v>
      </c>
      <c r="U12" s="15">
        <v>22278</v>
      </c>
      <c r="V12" s="16">
        <f t="shared" si="0"/>
        <v>-2962.7999999999884</v>
      </c>
      <c r="W12" s="115">
        <f t="shared" si="1"/>
        <v>0.12276716214813677</v>
      </c>
      <c r="X12" s="115">
        <f t="shared" si="1"/>
        <v>6.5033392277713986E-2</v>
      </c>
      <c r="Y12" s="115">
        <f t="shared" si="2"/>
        <v>105.20553864990907</v>
      </c>
      <c r="Z12" s="115">
        <f t="shared" si="3"/>
        <v>108.85720024101224</v>
      </c>
      <c r="AA12" s="115">
        <f t="shared" si="4"/>
        <v>102.26792629973008</v>
      </c>
      <c r="AB12" s="115">
        <f t="shared" si="5"/>
        <v>85.516644136532619</v>
      </c>
      <c r="AC12" s="115">
        <f t="shared" si="6"/>
        <v>110.83848797250859</v>
      </c>
      <c r="AD12" s="115">
        <f t="shared" si="7"/>
        <v>104.29399439440527</v>
      </c>
      <c r="AE12" s="115">
        <f t="shared" si="8"/>
        <v>100.65357659361442</v>
      </c>
      <c r="AF12" s="115">
        <f t="shared" si="9"/>
        <v>101.83395134112973</v>
      </c>
      <c r="AG12" s="115">
        <f t="shared" si="10"/>
        <v>117.46092260770111</v>
      </c>
      <c r="AH12" s="115">
        <f t="shared" si="11"/>
        <v>121.8697095618143</v>
      </c>
      <c r="AI12" s="115">
        <f t="shared" si="12"/>
        <v>91.117893336463595</v>
      </c>
      <c r="AJ12" s="115">
        <f t="shared" si="13"/>
        <v>104.38442969221484</v>
      </c>
      <c r="AK12" s="115">
        <f t="shared" si="14"/>
        <v>128.54194977100008</v>
      </c>
      <c r="AL12" s="115">
        <f t="shared" si="15"/>
        <v>115.76629974597799</v>
      </c>
      <c r="AM12" s="115">
        <f t="shared" si="16"/>
        <v>96.759402689138113</v>
      </c>
      <c r="AN12" s="115">
        <f t="shared" si="17"/>
        <v>98.432055749128921</v>
      </c>
      <c r="AO12" s="115">
        <f t="shared" si="18"/>
        <v>91.8453166226913</v>
      </c>
    </row>
    <row r="13" spans="1:41" x14ac:dyDescent="0.25">
      <c r="A13" s="8">
        <f t="shared" si="19"/>
        <v>2007</v>
      </c>
      <c r="B13" s="9">
        <f t="shared" si="20"/>
        <v>3</v>
      </c>
      <c r="C13" s="10">
        <v>10275</v>
      </c>
      <c r="D13" s="11">
        <v>9336</v>
      </c>
      <c r="E13" s="11">
        <v>6640.4</v>
      </c>
      <c r="F13" s="11">
        <v>18286</v>
      </c>
      <c r="G13" s="11">
        <v>3748.3</v>
      </c>
      <c r="H13" s="11">
        <v>4755.3999999999996</v>
      </c>
      <c r="I13" s="11">
        <v>18105</v>
      </c>
      <c r="J13" s="11">
        <v>4112.8</v>
      </c>
      <c r="K13" s="11">
        <v>3604</v>
      </c>
      <c r="L13" s="11">
        <v>9828.6</v>
      </c>
      <c r="M13" s="11">
        <v>5559.2</v>
      </c>
      <c r="N13" s="11">
        <v>12304</v>
      </c>
      <c r="O13" s="13">
        <v>2359.6</v>
      </c>
      <c r="P13" s="14">
        <v>71708</v>
      </c>
      <c r="Q13" s="15">
        <v>276.94</v>
      </c>
      <c r="R13" s="15">
        <v>14439</v>
      </c>
      <c r="S13" s="15">
        <v>18165</v>
      </c>
      <c r="T13" s="15">
        <v>22528</v>
      </c>
      <c r="U13" s="15">
        <v>25774</v>
      </c>
      <c r="V13" s="16">
        <f t="shared" si="0"/>
        <v>1079.3600000000151</v>
      </c>
      <c r="W13" s="115">
        <f t="shared" si="1"/>
        <v>5.5329026426876871E-2</v>
      </c>
      <c r="X13" s="115">
        <f t="shared" si="1"/>
        <v>0.50495687918110743</v>
      </c>
      <c r="Y13" s="115">
        <f t="shared" si="2"/>
        <v>113.6509892517286</v>
      </c>
      <c r="Z13" s="115">
        <f t="shared" si="3"/>
        <v>112.460024600246</v>
      </c>
      <c r="AA13" s="115">
        <f t="shared" si="4"/>
        <v>107.53363743294031</v>
      </c>
      <c r="AB13" s="115">
        <f t="shared" si="5"/>
        <v>117.45498555091758</v>
      </c>
      <c r="AC13" s="115">
        <f t="shared" si="6"/>
        <v>112.26514540832144</v>
      </c>
      <c r="AD13" s="115">
        <f t="shared" si="7"/>
        <v>107.30816395752343</v>
      </c>
      <c r="AE13" s="115">
        <f t="shared" si="8"/>
        <v>99.582769196761632</v>
      </c>
      <c r="AF13" s="115">
        <f t="shared" si="9"/>
        <v>101.96172000622438</v>
      </c>
      <c r="AG13" s="115">
        <f t="shared" si="10"/>
        <v>112.77182732878934</v>
      </c>
      <c r="AH13" s="115">
        <f t="shared" si="11"/>
        <v>110.98683023633411</v>
      </c>
      <c r="AI13" s="115">
        <f t="shared" si="12"/>
        <v>101.3269205994761</v>
      </c>
      <c r="AJ13" s="115">
        <f t="shared" si="13"/>
        <v>103.64524614806463</v>
      </c>
      <c r="AK13" s="115">
        <f t="shared" si="14"/>
        <v>108.43382928739231</v>
      </c>
      <c r="AL13" s="115">
        <f t="shared" si="15"/>
        <v>105.61000585137508</v>
      </c>
      <c r="AM13" s="115">
        <f t="shared" si="16"/>
        <v>116.32300204918033</v>
      </c>
      <c r="AN13" s="115">
        <f t="shared" si="17"/>
        <v>107.76369289643625</v>
      </c>
      <c r="AO13" s="115">
        <f t="shared" si="18"/>
        <v>115.69261154502199</v>
      </c>
    </row>
    <row r="14" spans="1:41" x14ac:dyDescent="0.25">
      <c r="A14" s="8">
        <f t="shared" si="19"/>
        <v>2007</v>
      </c>
      <c r="B14" s="9">
        <f t="shared" si="20"/>
        <v>4</v>
      </c>
      <c r="C14" s="10">
        <v>12160</v>
      </c>
      <c r="D14" s="11">
        <v>8350.7999999999993</v>
      </c>
      <c r="E14" s="11">
        <v>8406.1</v>
      </c>
      <c r="F14" s="11">
        <v>19738</v>
      </c>
      <c r="G14" s="11">
        <v>4114.7</v>
      </c>
      <c r="H14" s="11">
        <v>7072.4</v>
      </c>
      <c r="I14" s="11">
        <v>22609</v>
      </c>
      <c r="J14" s="11">
        <v>4304.6000000000004</v>
      </c>
      <c r="K14" s="11">
        <v>4075.3</v>
      </c>
      <c r="L14" s="11">
        <v>10122</v>
      </c>
      <c r="M14" s="11">
        <v>8382.2999999999993</v>
      </c>
      <c r="N14" s="11">
        <v>20136</v>
      </c>
      <c r="O14" s="13">
        <v>2711.9</v>
      </c>
      <c r="P14" s="14">
        <v>78986</v>
      </c>
      <c r="Q14" s="15">
        <v>413.98</v>
      </c>
      <c r="R14" s="15">
        <v>18913</v>
      </c>
      <c r="S14" s="15">
        <v>20497</v>
      </c>
      <c r="T14" s="15">
        <v>23883</v>
      </c>
      <c r="U14" s="15">
        <v>28194</v>
      </c>
      <c r="V14" s="16">
        <f t="shared" si="0"/>
        <v>9062.1200000000244</v>
      </c>
      <c r="W14" s="115">
        <f t="shared" si="1"/>
        <v>0.18345498783454994</v>
      </c>
      <c r="X14" s="115">
        <f t="shared" si="1"/>
        <v>-0.10552699228791784</v>
      </c>
      <c r="Y14" s="115">
        <f t="shared" si="2"/>
        <v>126.59026564664782</v>
      </c>
      <c r="Z14" s="115">
        <f t="shared" si="3"/>
        <v>107.94050092967298</v>
      </c>
      <c r="AA14" s="115">
        <f t="shared" si="4"/>
        <v>109.77509804444681</v>
      </c>
      <c r="AB14" s="115">
        <f t="shared" si="5"/>
        <v>148.72355637801238</v>
      </c>
      <c r="AC14" s="115">
        <f t="shared" si="6"/>
        <v>124.87710577188622</v>
      </c>
      <c r="AD14" s="115">
        <f t="shared" si="7"/>
        <v>104.66348959346432</v>
      </c>
      <c r="AE14" s="115">
        <f t="shared" si="8"/>
        <v>113.07713651498337</v>
      </c>
      <c r="AF14" s="115">
        <f t="shared" si="9"/>
        <v>102.98516574079726</v>
      </c>
      <c r="AG14" s="115">
        <f t="shared" si="10"/>
        <v>150.78248668873218</v>
      </c>
      <c r="AH14" s="115">
        <f t="shared" si="11"/>
        <v>163.65409622886867</v>
      </c>
      <c r="AI14" s="115">
        <f t="shared" si="12"/>
        <v>114.93049669435497</v>
      </c>
      <c r="AJ14" s="115">
        <f t="shared" si="13"/>
        <v>110.1494951748759</v>
      </c>
      <c r="AK14" s="115">
        <f t="shared" si="14"/>
        <v>149.48364266628153</v>
      </c>
      <c r="AL14" s="115">
        <f t="shared" si="15"/>
        <v>130.98552531338737</v>
      </c>
      <c r="AM14" s="115">
        <f t="shared" si="16"/>
        <v>112.83787503440684</v>
      </c>
      <c r="AN14" s="115">
        <f t="shared" si="17"/>
        <v>106.01473721590908</v>
      </c>
      <c r="AO14" s="115">
        <f t="shared" si="18"/>
        <v>109.38930705361993</v>
      </c>
    </row>
    <row r="15" spans="1:41" x14ac:dyDescent="0.25">
      <c r="A15" s="8">
        <f t="shared" si="19"/>
        <v>2008</v>
      </c>
      <c r="B15" s="9">
        <f t="shared" si="20"/>
        <v>1</v>
      </c>
      <c r="C15" s="10">
        <v>9830.7999999999993</v>
      </c>
      <c r="D15" s="11">
        <v>6737.4</v>
      </c>
      <c r="E15" s="11">
        <v>8850.7999999999993</v>
      </c>
      <c r="F15" s="11">
        <v>16583</v>
      </c>
      <c r="G15" s="11">
        <v>3448.1</v>
      </c>
      <c r="H15" s="11">
        <v>4525.1000000000004</v>
      </c>
      <c r="I15" s="11">
        <v>16262</v>
      </c>
      <c r="J15" s="11">
        <v>4028.3</v>
      </c>
      <c r="K15" s="11">
        <v>4376.3</v>
      </c>
      <c r="L15" s="11">
        <v>10165</v>
      </c>
      <c r="M15" s="11">
        <v>5034.8999999999996</v>
      </c>
      <c r="N15" s="11">
        <v>10594</v>
      </c>
      <c r="O15" s="13">
        <v>2820.4</v>
      </c>
      <c r="P15" s="14">
        <v>73189</v>
      </c>
      <c r="Q15" s="15">
        <v>199.51</v>
      </c>
      <c r="R15" s="15">
        <v>12793</v>
      </c>
      <c r="S15" s="15">
        <v>19857</v>
      </c>
      <c r="T15" s="15">
        <v>21790</v>
      </c>
      <c r="U15" s="15">
        <v>25263</v>
      </c>
      <c r="V15" s="16">
        <f t="shared" si="0"/>
        <v>-6255.410000000018</v>
      </c>
      <c r="W15" s="115">
        <f t="shared" si="1"/>
        <v>-0.19154605263157898</v>
      </c>
      <c r="X15" s="115">
        <f t="shared" si="1"/>
        <v>-0.19320304641471475</v>
      </c>
      <c r="Y15" s="115">
        <f t="shared" si="2"/>
        <v>105.29020592189005</v>
      </c>
      <c r="Z15" s="115">
        <f t="shared" si="3"/>
        <v>84.015604417874158</v>
      </c>
      <c r="AA15" s="115">
        <f t="shared" si="4"/>
        <v>83.799547962184363</v>
      </c>
      <c r="AB15" s="115">
        <f t="shared" si="5"/>
        <v>63.982523612917831</v>
      </c>
      <c r="AC15" s="115">
        <f t="shared" si="6"/>
        <v>71.927108673537091</v>
      </c>
      <c r="AD15" s="115">
        <f t="shared" si="7"/>
        <v>93.58128513683036</v>
      </c>
      <c r="AE15" s="115">
        <f t="shared" si="8"/>
        <v>107.38595931587858</v>
      </c>
      <c r="AF15" s="115">
        <f t="shared" si="9"/>
        <v>100.42481722979647</v>
      </c>
      <c r="AG15" s="115">
        <f t="shared" si="10"/>
        <v>60.065853047492936</v>
      </c>
      <c r="AH15" s="115">
        <f t="shared" si="11"/>
        <v>52.612236789829161</v>
      </c>
      <c r="AI15" s="115">
        <f t="shared" si="12"/>
        <v>104.00088498838454</v>
      </c>
      <c r="AJ15" s="115">
        <f t="shared" si="13"/>
        <v>92.660724685387279</v>
      </c>
      <c r="AK15" s="115">
        <f t="shared" si="14"/>
        <v>48.193149427508573</v>
      </c>
      <c r="AL15" s="115">
        <f t="shared" si="15"/>
        <v>67.641304922540044</v>
      </c>
      <c r="AM15" s="115">
        <f t="shared" si="16"/>
        <v>96.877591842708682</v>
      </c>
      <c r="AN15" s="115">
        <f t="shared" si="17"/>
        <v>91.236444332789006</v>
      </c>
      <c r="AO15" s="115">
        <f t="shared" si="18"/>
        <v>89.604171100234083</v>
      </c>
    </row>
    <row r="16" spans="1:41" x14ac:dyDescent="0.25">
      <c r="A16" s="8">
        <f t="shared" si="19"/>
        <v>2008</v>
      </c>
      <c r="B16" s="9">
        <f t="shared" si="20"/>
        <v>2</v>
      </c>
      <c r="C16" s="10">
        <v>10703</v>
      </c>
      <c r="D16" s="11">
        <v>6979.6</v>
      </c>
      <c r="E16" s="11">
        <v>9577.2000000000007</v>
      </c>
      <c r="F16" s="11">
        <v>17953</v>
      </c>
      <c r="G16" s="11">
        <v>3843.7</v>
      </c>
      <c r="H16" s="11">
        <v>6107.3</v>
      </c>
      <c r="I16" s="11">
        <v>17298</v>
      </c>
      <c r="J16" s="11">
        <v>4171.3999999999996</v>
      </c>
      <c r="K16" s="11">
        <v>4147.8999999999996</v>
      </c>
      <c r="L16" s="11">
        <v>10429</v>
      </c>
      <c r="M16" s="11">
        <v>5762.5</v>
      </c>
      <c r="N16" s="11">
        <v>12919</v>
      </c>
      <c r="O16" s="13">
        <v>2574.3000000000002</v>
      </c>
      <c r="P16" s="14">
        <v>75332</v>
      </c>
      <c r="Q16" s="15">
        <v>268.13</v>
      </c>
      <c r="R16" s="15">
        <v>15051</v>
      </c>
      <c r="S16" s="15">
        <v>21000</v>
      </c>
      <c r="T16" s="15">
        <v>22305</v>
      </c>
      <c r="U16" s="15">
        <v>26685</v>
      </c>
      <c r="V16" s="16">
        <f t="shared" si="0"/>
        <v>-3565.2300000000105</v>
      </c>
      <c r="W16" s="115">
        <f t="shared" si="1"/>
        <v>8.8721162062090686E-2</v>
      </c>
      <c r="X16" s="115">
        <f t="shared" si="1"/>
        <v>3.5948585507762809E-2</v>
      </c>
      <c r="Y16" s="115">
        <f t="shared" si="2"/>
        <v>108.20716771365302</v>
      </c>
      <c r="Z16" s="115">
        <f t="shared" si="3"/>
        <v>108.26147259241392</v>
      </c>
      <c r="AA16" s="115">
        <f t="shared" si="4"/>
        <v>111.47298512224124</v>
      </c>
      <c r="AB16" s="115">
        <f t="shared" si="5"/>
        <v>134.96497314976463</v>
      </c>
      <c r="AC16" s="115">
        <f t="shared" si="6"/>
        <v>106.37068011314722</v>
      </c>
      <c r="AD16" s="115">
        <f t="shared" si="7"/>
        <v>103.55236700345057</v>
      </c>
      <c r="AE16" s="115">
        <f t="shared" si="8"/>
        <v>94.780979366131191</v>
      </c>
      <c r="AF16" s="115">
        <f t="shared" si="9"/>
        <v>102.5971470732907</v>
      </c>
      <c r="AG16" s="115">
        <f t="shared" si="10"/>
        <v>114.45113110488789</v>
      </c>
      <c r="AH16" s="115">
        <f t="shared" si="11"/>
        <v>121.94638474608269</v>
      </c>
      <c r="AI16" s="115">
        <f t="shared" si="12"/>
        <v>91.274287335129785</v>
      </c>
      <c r="AJ16" s="115">
        <f t="shared" si="13"/>
        <v>102.92803563377011</v>
      </c>
      <c r="AK16" s="115">
        <f t="shared" si="14"/>
        <v>134.39426595158136</v>
      </c>
      <c r="AL16" s="115">
        <f t="shared" si="15"/>
        <v>117.65027749550536</v>
      </c>
      <c r="AM16" s="115">
        <f t="shared" si="16"/>
        <v>105.75615651911166</v>
      </c>
      <c r="AN16" s="115">
        <f t="shared" si="17"/>
        <v>102.36346948141349</v>
      </c>
      <c r="AO16" s="115">
        <f t="shared" si="18"/>
        <v>105.62878517990737</v>
      </c>
    </row>
    <row r="17" spans="1:41" x14ac:dyDescent="0.25">
      <c r="A17" s="8">
        <f t="shared" si="19"/>
        <v>2008</v>
      </c>
      <c r="B17" s="9">
        <f t="shared" si="20"/>
        <v>3</v>
      </c>
      <c r="C17" s="10">
        <v>10742</v>
      </c>
      <c r="D17" s="11">
        <v>9933.5</v>
      </c>
      <c r="E17" s="11">
        <v>10188</v>
      </c>
      <c r="F17" s="11">
        <v>19302</v>
      </c>
      <c r="G17" s="11">
        <v>4174.2</v>
      </c>
      <c r="H17" s="11">
        <v>7751.9</v>
      </c>
      <c r="I17" s="11">
        <v>18904</v>
      </c>
      <c r="J17" s="11">
        <v>4384.3</v>
      </c>
      <c r="K17" s="11">
        <v>4425.5</v>
      </c>
      <c r="L17" s="11">
        <v>10672</v>
      </c>
      <c r="M17" s="11">
        <v>6315.1</v>
      </c>
      <c r="N17" s="11">
        <v>13155</v>
      </c>
      <c r="O17" s="13">
        <v>2688.8</v>
      </c>
      <c r="P17" s="14">
        <v>78545</v>
      </c>
      <c r="Q17" s="15">
        <v>267.98</v>
      </c>
      <c r="R17" s="15">
        <v>15030</v>
      </c>
      <c r="S17" s="15">
        <v>23614</v>
      </c>
      <c r="T17" s="15">
        <v>25704</v>
      </c>
      <c r="U17" s="15">
        <v>28987</v>
      </c>
      <c r="V17" s="16">
        <f t="shared" si="0"/>
        <v>1896.3200000000361</v>
      </c>
      <c r="W17" s="115">
        <f t="shared" si="1"/>
        <v>3.6438381762122773E-3</v>
      </c>
      <c r="X17" s="115">
        <f t="shared" si="1"/>
        <v>0.42321909565018045</v>
      </c>
      <c r="Y17" s="115">
        <f t="shared" si="2"/>
        <v>106.3776469114146</v>
      </c>
      <c r="Z17" s="115">
        <f t="shared" si="3"/>
        <v>107.51406450175458</v>
      </c>
      <c r="AA17" s="115">
        <f t="shared" si="4"/>
        <v>108.59848583396207</v>
      </c>
      <c r="AB17" s="115">
        <f t="shared" si="5"/>
        <v>126.92842991174496</v>
      </c>
      <c r="AC17" s="115">
        <f t="shared" si="6"/>
        <v>109.28431032489306</v>
      </c>
      <c r="AD17" s="115">
        <f t="shared" si="7"/>
        <v>105.10380208083619</v>
      </c>
      <c r="AE17" s="115">
        <f t="shared" si="8"/>
        <v>106.69254321463875</v>
      </c>
      <c r="AF17" s="115">
        <f t="shared" si="9"/>
        <v>102.33004123118228</v>
      </c>
      <c r="AG17" s="115">
        <f t="shared" si="10"/>
        <v>109.58958785249457</v>
      </c>
      <c r="AH17" s="115">
        <f t="shared" si="11"/>
        <v>101.82676677761438</v>
      </c>
      <c r="AI17" s="115">
        <f t="shared" si="12"/>
        <v>104.44781105543255</v>
      </c>
      <c r="AJ17" s="115">
        <f t="shared" si="13"/>
        <v>104.2651197366325</v>
      </c>
      <c r="AK17" s="115">
        <f t="shared" si="14"/>
        <v>99.944056987282295</v>
      </c>
      <c r="AL17" s="115">
        <f t="shared" si="15"/>
        <v>99.860474387083926</v>
      </c>
      <c r="AM17" s="115">
        <f t="shared" si="16"/>
        <v>112.44761904761904</v>
      </c>
      <c r="AN17" s="115">
        <f t="shared" si="17"/>
        <v>115.23873570948217</v>
      </c>
      <c r="AO17" s="115">
        <f t="shared" si="18"/>
        <v>108.62656923365186</v>
      </c>
    </row>
    <row r="18" spans="1:41" x14ac:dyDescent="0.25">
      <c r="A18" s="8">
        <f t="shared" si="19"/>
        <v>2008</v>
      </c>
      <c r="B18" s="9">
        <f t="shared" si="20"/>
        <v>4</v>
      </c>
      <c r="C18" s="10">
        <v>12424</v>
      </c>
      <c r="D18" s="11">
        <v>8218.5</v>
      </c>
      <c r="E18" s="11">
        <v>10059</v>
      </c>
      <c r="F18" s="11">
        <v>19425</v>
      </c>
      <c r="G18" s="11">
        <v>4430</v>
      </c>
      <c r="H18" s="11">
        <v>6903.6</v>
      </c>
      <c r="I18" s="11">
        <v>23171</v>
      </c>
      <c r="J18" s="11">
        <v>4540</v>
      </c>
      <c r="K18" s="11">
        <v>5034.3</v>
      </c>
      <c r="L18" s="11">
        <v>10970</v>
      </c>
      <c r="M18" s="11">
        <v>9298.5</v>
      </c>
      <c r="N18" s="11">
        <v>20820</v>
      </c>
      <c r="O18" s="13">
        <v>2899.5</v>
      </c>
      <c r="P18" s="14">
        <v>86693</v>
      </c>
      <c r="Q18" s="15">
        <v>429.39</v>
      </c>
      <c r="R18" s="15">
        <v>19764</v>
      </c>
      <c r="S18" s="15">
        <v>21831</v>
      </c>
      <c r="T18" s="15">
        <v>30554</v>
      </c>
      <c r="U18" s="15">
        <v>32109</v>
      </c>
      <c r="V18" s="16">
        <f t="shared" si="0"/>
        <v>7921.0100000000093</v>
      </c>
      <c r="W18" s="115">
        <f t="shared" si="1"/>
        <v>0.15658164215229942</v>
      </c>
      <c r="X18" s="115">
        <f t="shared" si="1"/>
        <v>-0.1726481099310414</v>
      </c>
      <c r="Y18" s="115">
        <f t="shared" si="2"/>
        <v>98.733804475853944</v>
      </c>
      <c r="Z18" s="115">
        <f t="shared" si="3"/>
        <v>100.63723966428348</v>
      </c>
      <c r="AA18" s="115">
        <f t="shared" si="4"/>
        <v>106.12812035839202</v>
      </c>
      <c r="AB18" s="115">
        <f t="shared" si="5"/>
        <v>89.056876378694255</v>
      </c>
      <c r="AC18" s="115">
        <f t="shared" si="6"/>
        <v>122.57194244604317</v>
      </c>
      <c r="AD18" s="115">
        <f t="shared" si="7"/>
        <v>103.55130807654585</v>
      </c>
      <c r="AE18" s="115">
        <f t="shared" si="8"/>
        <v>113.75663766806011</v>
      </c>
      <c r="AF18" s="115">
        <f t="shared" si="9"/>
        <v>102.79235382308845</v>
      </c>
      <c r="AG18" s="115">
        <f t="shared" si="10"/>
        <v>147.24232395369827</v>
      </c>
      <c r="AH18" s="115">
        <f t="shared" si="11"/>
        <v>158.26681870011404</v>
      </c>
      <c r="AI18" s="115">
        <f t="shared" si="12"/>
        <v>107.83620946146979</v>
      </c>
      <c r="AJ18" s="115">
        <f t="shared" si="13"/>
        <v>110.37367114393024</v>
      </c>
      <c r="AK18" s="115">
        <f t="shared" si="14"/>
        <v>160.23210687364727</v>
      </c>
      <c r="AL18" s="115">
        <f t="shared" si="15"/>
        <v>131.49700598802397</v>
      </c>
      <c r="AM18" s="115">
        <f t="shared" si="16"/>
        <v>92.449394427034818</v>
      </c>
      <c r="AN18" s="115">
        <f t="shared" si="17"/>
        <v>118.86865857454092</v>
      </c>
      <c r="AO18" s="115">
        <f t="shared" si="18"/>
        <v>110.77034532721567</v>
      </c>
    </row>
    <row r="19" spans="1:41" x14ac:dyDescent="0.25">
      <c r="A19" s="8">
        <f t="shared" si="19"/>
        <v>2009</v>
      </c>
      <c r="B19" s="9">
        <f t="shared" si="20"/>
        <v>1</v>
      </c>
      <c r="C19" s="10">
        <v>9847.9</v>
      </c>
      <c r="D19" s="11">
        <v>6767.5</v>
      </c>
      <c r="E19" s="11">
        <v>8860.9</v>
      </c>
      <c r="F19" s="11">
        <v>16843</v>
      </c>
      <c r="G19" s="11">
        <v>3476.4</v>
      </c>
      <c r="H19" s="11">
        <v>4636.3999999999996</v>
      </c>
      <c r="I19" s="11">
        <v>16647</v>
      </c>
      <c r="J19" s="11">
        <v>4287.8</v>
      </c>
      <c r="K19" s="11">
        <v>5011.1000000000004</v>
      </c>
      <c r="L19" s="11">
        <v>11091</v>
      </c>
      <c r="M19" s="11">
        <v>5774.6</v>
      </c>
      <c r="N19" s="11">
        <v>11686</v>
      </c>
      <c r="O19" s="13">
        <v>2959.2</v>
      </c>
      <c r="P19" s="14">
        <v>78903</v>
      </c>
      <c r="Q19" s="15">
        <v>241.18</v>
      </c>
      <c r="R19" s="15">
        <v>14011</v>
      </c>
      <c r="S19" s="15">
        <v>20806</v>
      </c>
      <c r="T19" s="15">
        <v>25019</v>
      </c>
      <c r="U19" s="15">
        <v>25915</v>
      </c>
      <c r="V19" s="16">
        <f t="shared" si="0"/>
        <v>-6968.3799999999756</v>
      </c>
      <c r="W19" s="115">
        <f t="shared" si="1"/>
        <v>-0.20734867997424344</v>
      </c>
      <c r="X19" s="115">
        <f t="shared" si="1"/>
        <v>-0.17655289894749648</v>
      </c>
      <c r="Y19" s="115">
        <f t="shared" si="2"/>
        <v>88.089273287603149</v>
      </c>
      <c r="Z19" s="115">
        <f t="shared" si="3"/>
        <v>86.70785070785071</v>
      </c>
      <c r="AA19" s="115">
        <f t="shared" si="4"/>
        <v>78.474040632054169</v>
      </c>
      <c r="AB19" s="115">
        <f t="shared" si="5"/>
        <v>67.159163335071554</v>
      </c>
      <c r="AC19" s="115">
        <f t="shared" si="6"/>
        <v>71.844115489189079</v>
      </c>
      <c r="AD19" s="115">
        <f t="shared" si="7"/>
        <v>94.444933920704855</v>
      </c>
      <c r="AE19" s="115">
        <f t="shared" si="8"/>
        <v>99.53916135311762</v>
      </c>
      <c r="AF19" s="115">
        <f t="shared" si="9"/>
        <v>101.10300820419324</v>
      </c>
      <c r="AG19" s="115">
        <f t="shared" si="10"/>
        <v>62.102489648868101</v>
      </c>
      <c r="AH19" s="115">
        <f t="shared" si="11"/>
        <v>56.128722382324689</v>
      </c>
      <c r="AI19" s="115">
        <f t="shared" si="12"/>
        <v>102.05897568546301</v>
      </c>
      <c r="AJ19" s="115">
        <f t="shared" si="13"/>
        <v>91.014268741420878</v>
      </c>
      <c r="AK19" s="115">
        <f t="shared" si="14"/>
        <v>56.16805235333846</v>
      </c>
      <c r="AL19" s="115">
        <f t="shared" si="15"/>
        <v>70.891519935235777</v>
      </c>
      <c r="AM19" s="115">
        <f t="shared" si="16"/>
        <v>95.304841738811788</v>
      </c>
      <c r="AN19" s="115">
        <f t="shared" si="17"/>
        <v>81.88453230346272</v>
      </c>
      <c r="AO19" s="115">
        <f t="shared" si="18"/>
        <v>80.709458407300133</v>
      </c>
    </row>
    <row r="20" spans="1:41" x14ac:dyDescent="0.25">
      <c r="A20" s="8">
        <f t="shared" si="19"/>
        <v>2009</v>
      </c>
      <c r="B20" s="9">
        <f t="shared" si="20"/>
        <v>2</v>
      </c>
      <c r="C20" s="10">
        <v>10480</v>
      </c>
      <c r="D20" s="11">
        <v>6933.2</v>
      </c>
      <c r="E20" s="11">
        <v>8862.7000000000007</v>
      </c>
      <c r="F20" s="11">
        <v>17539</v>
      </c>
      <c r="G20" s="11">
        <v>3760.5</v>
      </c>
      <c r="H20" s="11">
        <v>7969.1</v>
      </c>
      <c r="I20" s="11">
        <v>18356</v>
      </c>
      <c r="J20" s="11">
        <v>4355.1000000000004</v>
      </c>
      <c r="K20" s="11">
        <v>4663.5</v>
      </c>
      <c r="L20" s="11">
        <v>11331</v>
      </c>
      <c r="M20" s="11">
        <v>6749.2</v>
      </c>
      <c r="N20" s="11">
        <v>14364</v>
      </c>
      <c r="O20" s="13">
        <v>2786.6</v>
      </c>
      <c r="P20" s="14">
        <v>80819</v>
      </c>
      <c r="Q20" s="15">
        <v>328.06</v>
      </c>
      <c r="R20" s="15">
        <v>16527</v>
      </c>
      <c r="S20" s="15">
        <v>20102</v>
      </c>
      <c r="T20" s="15">
        <v>22659</v>
      </c>
      <c r="U20" s="15">
        <v>25515</v>
      </c>
      <c r="V20" s="16">
        <f t="shared" si="0"/>
        <v>-2482.1599999999889</v>
      </c>
      <c r="W20" s="115">
        <f t="shared" si="1"/>
        <v>6.4186273215609546E-2</v>
      </c>
      <c r="X20" s="115">
        <f t="shared" si="1"/>
        <v>2.4484669375692603E-2</v>
      </c>
      <c r="Y20" s="115">
        <f t="shared" si="2"/>
        <v>100.02031396359288</v>
      </c>
      <c r="Z20" s="115">
        <f t="shared" si="3"/>
        <v>104.1322804725999</v>
      </c>
      <c r="AA20" s="115">
        <f t="shared" si="4"/>
        <v>108.17224715222645</v>
      </c>
      <c r="AB20" s="115">
        <f t="shared" si="5"/>
        <v>171.88120093175743</v>
      </c>
      <c r="AC20" s="115">
        <f t="shared" si="6"/>
        <v>110.26611401453717</v>
      </c>
      <c r="AD20" s="115">
        <f t="shared" si="7"/>
        <v>101.56956947618825</v>
      </c>
      <c r="AE20" s="115">
        <f t="shared" si="8"/>
        <v>93.063399253656883</v>
      </c>
      <c r="AF20" s="115">
        <f t="shared" si="9"/>
        <v>102.16391668920745</v>
      </c>
      <c r="AG20" s="115">
        <f t="shared" si="10"/>
        <v>116.87735947078583</v>
      </c>
      <c r="AH20" s="115">
        <f t="shared" si="11"/>
        <v>122.91631011466713</v>
      </c>
      <c r="AI20" s="115">
        <f t="shared" si="12"/>
        <v>94.16734252500676</v>
      </c>
      <c r="AJ20" s="115">
        <f t="shared" si="13"/>
        <v>102.42829803683003</v>
      </c>
      <c r="AK20" s="115">
        <f t="shared" si="14"/>
        <v>136.02288746993946</v>
      </c>
      <c r="AL20" s="115">
        <f t="shared" si="15"/>
        <v>117.95731924916137</v>
      </c>
      <c r="AM20" s="115">
        <f t="shared" si="16"/>
        <v>96.61636066519273</v>
      </c>
      <c r="AN20" s="115">
        <f t="shared" si="17"/>
        <v>90.567168951596784</v>
      </c>
      <c r="AO20" s="115">
        <f t="shared" si="18"/>
        <v>98.456492378931131</v>
      </c>
    </row>
    <row r="21" spans="1:41" x14ac:dyDescent="0.25">
      <c r="A21" s="8">
        <f t="shared" si="19"/>
        <v>2009</v>
      </c>
      <c r="B21" s="9">
        <f t="shared" si="20"/>
        <v>3</v>
      </c>
      <c r="C21" s="10">
        <v>10033</v>
      </c>
      <c r="D21" s="11">
        <v>10784</v>
      </c>
      <c r="E21" s="11">
        <v>9026.7999999999993</v>
      </c>
      <c r="F21" s="11">
        <v>19551</v>
      </c>
      <c r="G21" s="11">
        <v>4298.3999999999996</v>
      </c>
      <c r="H21" s="11">
        <v>7666.3</v>
      </c>
      <c r="I21" s="11">
        <v>20204</v>
      </c>
      <c r="J21" s="11">
        <v>4313.3999999999996</v>
      </c>
      <c r="K21" s="11">
        <v>4846</v>
      </c>
      <c r="L21" s="11">
        <v>11546</v>
      </c>
      <c r="M21" s="11">
        <v>7191</v>
      </c>
      <c r="N21" s="11">
        <v>14926</v>
      </c>
      <c r="O21" s="13">
        <v>2894.5</v>
      </c>
      <c r="P21" s="14">
        <v>82303</v>
      </c>
      <c r="Q21" s="15">
        <v>343.53</v>
      </c>
      <c r="R21" s="15">
        <v>16908</v>
      </c>
      <c r="S21" s="15">
        <v>20214</v>
      </c>
      <c r="T21" s="15">
        <v>22443</v>
      </c>
      <c r="U21" s="15">
        <v>28526</v>
      </c>
      <c r="V21" s="16">
        <f t="shared" si="0"/>
        <v>1428.8699999999953</v>
      </c>
      <c r="W21" s="115">
        <f t="shared" si="1"/>
        <v>-4.265267175572518E-2</v>
      </c>
      <c r="X21" s="115">
        <f t="shared" si="1"/>
        <v>0.55541452720244622</v>
      </c>
      <c r="Y21" s="115">
        <f t="shared" si="2"/>
        <v>101.85158021821792</v>
      </c>
      <c r="Z21" s="115">
        <f t="shared" si="3"/>
        <v>111.47157762700269</v>
      </c>
      <c r="AA21" s="115">
        <f t="shared" si="4"/>
        <v>114.30394894295969</v>
      </c>
      <c r="AB21" s="115">
        <f t="shared" si="5"/>
        <v>96.200323750486248</v>
      </c>
      <c r="AC21" s="115">
        <f t="shared" si="6"/>
        <v>110.0675528437568</v>
      </c>
      <c r="AD21" s="115">
        <f t="shared" si="7"/>
        <v>99.042501894330769</v>
      </c>
      <c r="AE21" s="115">
        <f t="shared" si="8"/>
        <v>103.91336978664094</v>
      </c>
      <c r="AF21" s="115">
        <f t="shared" si="9"/>
        <v>101.8974494748919</v>
      </c>
      <c r="AG21" s="115">
        <f t="shared" si="10"/>
        <v>106.54596100278553</v>
      </c>
      <c r="AH21" s="115">
        <f t="shared" si="11"/>
        <v>103.91255917571706</v>
      </c>
      <c r="AI21" s="115">
        <f t="shared" si="12"/>
        <v>103.87210220340199</v>
      </c>
      <c r="AJ21" s="115">
        <f t="shared" si="13"/>
        <v>101.83620188322054</v>
      </c>
      <c r="AK21" s="115">
        <f t="shared" si="14"/>
        <v>104.71560080473084</v>
      </c>
      <c r="AL21" s="115">
        <f t="shared" si="15"/>
        <v>102.30531856961336</v>
      </c>
      <c r="AM21" s="115">
        <f t="shared" si="16"/>
        <v>100.55715849169238</v>
      </c>
      <c r="AN21" s="115">
        <f t="shared" si="17"/>
        <v>99.04673639613398</v>
      </c>
      <c r="AO21" s="115">
        <f t="shared" si="18"/>
        <v>111.80090143053106</v>
      </c>
    </row>
    <row r="22" spans="1:41" x14ac:dyDescent="0.25">
      <c r="A22" s="8">
        <f t="shared" si="19"/>
        <v>2009</v>
      </c>
      <c r="B22" s="9">
        <f t="shared" si="20"/>
        <v>4</v>
      </c>
      <c r="C22" s="10">
        <v>12690</v>
      </c>
      <c r="D22" s="11">
        <v>9070.5</v>
      </c>
      <c r="E22" s="11">
        <v>10484</v>
      </c>
      <c r="F22" s="11">
        <v>20203</v>
      </c>
      <c r="G22" s="11">
        <v>4804.7</v>
      </c>
      <c r="H22" s="11">
        <v>8746.2000000000007</v>
      </c>
      <c r="I22" s="11">
        <v>24493</v>
      </c>
      <c r="J22" s="11">
        <v>4623.7</v>
      </c>
      <c r="K22" s="11">
        <v>5031.3999999999996</v>
      </c>
      <c r="L22" s="11">
        <v>11890</v>
      </c>
      <c r="M22" s="11">
        <v>10126</v>
      </c>
      <c r="N22" s="11">
        <v>22846</v>
      </c>
      <c r="O22" s="13">
        <v>3246.7</v>
      </c>
      <c r="P22" s="14">
        <v>90174</v>
      </c>
      <c r="Q22" s="15">
        <v>513.22</v>
      </c>
      <c r="R22" s="15">
        <v>21792</v>
      </c>
      <c r="S22" s="15">
        <v>21260</v>
      </c>
      <c r="T22" s="15">
        <v>23832</v>
      </c>
      <c r="U22" s="15">
        <v>30328</v>
      </c>
      <c r="V22" s="16">
        <f t="shared" si="0"/>
        <v>8019.9800000000105</v>
      </c>
      <c r="W22" s="115">
        <f t="shared" si="1"/>
        <v>0.26482607395594537</v>
      </c>
      <c r="X22" s="115">
        <f t="shared" si="1"/>
        <v>-0.15889280415430262</v>
      </c>
      <c r="Y22" s="115">
        <f t="shared" si="2"/>
        <v>116.14304072317987</v>
      </c>
      <c r="Z22" s="115">
        <f t="shared" si="3"/>
        <v>103.33486778169913</v>
      </c>
      <c r="AA22" s="115">
        <f t="shared" si="4"/>
        <v>111.77880141447983</v>
      </c>
      <c r="AB22" s="115">
        <f t="shared" si="5"/>
        <v>114.08632586775892</v>
      </c>
      <c r="AC22" s="115">
        <f t="shared" si="6"/>
        <v>121.22846960997822</v>
      </c>
      <c r="AD22" s="115">
        <f t="shared" si="7"/>
        <v>107.19386099132934</v>
      </c>
      <c r="AE22" s="115">
        <f t="shared" si="8"/>
        <v>103.82583574081717</v>
      </c>
      <c r="AF22" s="115">
        <f t="shared" si="9"/>
        <v>102.9793868006236</v>
      </c>
      <c r="AG22" s="115">
        <f t="shared" si="10"/>
        <v>140.81490752329299</v>
      </c>
      <c r="AH22" s="115">
        <f t="shared" si="11"/>
        <v>153.06177140560095</v>
      </c>
      <c r="AI22" s="115">
        <f t="shared" si="12"/>
        <v>112.16790464674382</v>
      </c>
      <c r="AJ22" s="115">
        <f t="shared" si="13"/>
        <v>109.56344240185656</v>
      </c>
      <c r="AK22" s="115">
        <f t="shared" si="14"/>
        <v>149.39597706168314</v>
      </c>
      <c r="AL22" s="115">
        <f t="shared" si="15"/>
        <v>128.88573456352023</v>
      </c>
      <c r="AM22" s="115">
        <f t="shared" si="16"/>
        <v>105.17463144355396</v>
      </c>
      <c r="AN22" s="115">
        <f t="shared" si="17"/>
        <v>106.18901216414918</v>
      </c>
      <c r="AO22" s="115">
        <f t="shared" si="18"/>
        <v>106.31704410011919</v>
      </c>
    </row>
    <row r="23" spans="1:41" x14ac:dyDescent="0.25">
      <c r="A23" s="8">
        <f t="shared" si="19"/>
        <v>2010</v>
      </c>
      <c r="B23" s="9">
        <f t="shared" si="20"/>
        <v>1</v>
      </c>
      <c r="C23" s="10">
        <v>10551</v>
      </c>
      <c r="D23" s="11">
        <v>6845.2</v>
      </c>
      <c r="E23" s="11">
        <v>10201</v>
      </c>
      <c r="F23" s="11">
        <v>17335</v>
      </c>
      <c r="G23" s="11">
        <v>4250.1000000000004</v>
      </c>
      <c r="H23" s="11">
        <v>5531</v>
      </c>
      <c r="I23" s="11">
        <v>18201</v>
      </c>
      <c r="J23" s="11">
        <v>4415</v>
      </c>
      <c r="K23" s="11">
        <v>4996.7</v>
      </c>
      <c r="L23" s="11">
        <v>11979</v>
      </c>
      <c r="M23" s="11">
        <v>6616.6</v>
      </c>
      <c r="N23" s="11">
        <v>13281</v>
      </c>
      <c r="O23" s="13">
        <v>3342.5</v>
      </c>
      <c r="P23" s="14">
        <v>83443</v>
      </c>
      <c r="Q23" s="15">
        <v>263.32</v>
      </c>
      <c r="R23" s="15">
        <v>15044</v>
      </c>
      <c r="S23" s="15">
        <v>20735</v>
      </c>
      <c r="T23" s="15">
        <v>21982</v>
      </c>
      <c r="U23" s="15">
        <v>25888</v>
      </c>
      <c r="V23" s="16">
        <f t="shared" si="0"/>
        <v>-5846.2200000000157</v>
      </c>
      <c r="W23" s="115">
        <f t="shared" si="1"/>
        <v>-0.16855791962174937</v>
      </c>
      <c r="X23" s="115">
        <f t="shared" si="1"/>
        <v>-0.2453337743233559</v>
      </c>
      <c r="Y23" s="115">
        <f t="shared" si="2"/>
        <v>97.300648607401754</v>
      </c>
      <c r="Z23" s="115">
        <f t="shared" si="3"/>
        <v>85.804088501707668</v>
      </c>
      <c r="AA23" s="115">
        <f t="shared" si="4"/>
        <v>88.457135721272934</v>
      </c>
      <c r="AB23" s="115">
        <f t="shared" si="5"/>
        <v>63.238892318949937</v>
      </c>
      <c r="AC23" s="115">
        <f t="shared" si="6"/>
        <v>74.311027640550364</v>
      </c>
      <c r="AD23" s="115">
        <f t="shared" si="7"/>
        <v>95.486298851569103</v>
      </c>
      <c r="AE23" s="115">
        <f t="shared" si="8"/>
        <v>99.310331120562864</v>
      </c>
      <c r="AF23" s="115">
        <f t="shared" si="9"/>
        <v>100.74852817493691</v>
      </c>
      <c r="AG23" s="115">
        <f t="shared" si="10"/>
        <v>65.342682204226747</v>
      </c>
      <c r="AH23" s="115">
        <f t="shared" si="11"/>
        <v>58.132714698415477</v>
      </c>
      <c r="AI23" s="115">
        <f t="shared" si="12"/>
        <v>102.95068839128962</v>
      </c>
      <c r="AJ23" s="115">
        <f t="shared" si="13"/>
        <v>92.535542395812541</v>
      </c>
      <c r="AK23" s="115">
        <f t="shared" si="14"/>
        <v>51.307431510853043</v>
      </c>
      <c r="AL23" s="115">
        <f t="shared" si="15"/>
        <v>69.034508076358293</v>
      </c>
      <c r="AM23" s="115">
        <f t="shared" si="16"/>
        <v>97.530573847601133</v>
      </c>
      <c r="AN23" s="115">
        <f t="shared" si="17"/>
        <v>92.237327962403498</v>
      </c>
      <c r="AO23" s="115">
        <f t="shared" si="18"/>
        <v>85.360063307834338</v>
      </c>
    </row>
    <row r="24" spans="1:41" x14ac:dyDescent="0.25">
      <c r="A24" s="8">
        <f t="shared" si="19"/>
        <v>2010</v>
      </c>
      <c r="B24" s="9">
        <f t="shared" si="20"/>
        <v>2</v>
      </c>
      <c r="C24" s="10">
        <v>11799</v>
      </c>
      <c r="D24" s="11">
        <v>7517.3</v>
      </c>
      <c r="E24" s="11">
        <v>11574</v>
      </c>
      <c r="F24" s="11">
        <v>18498</v>
      </c>
      <c r="G24" s="11">
        <v>4318.7</v>
      </c>
      <c r="H24" s="11">
        <v>6839.6</v>
      </c>
      <c r="I24" s="11">
        <v>19337</v>
      </c>
      <c r="J24" s="11">
        <v>4601.3999999999996</v>
      </c>
      <c r="K24" s="11">
        <v>5211.1000000000004</v>
      </c>
      <c r="L24" s="11">
        <v>12191</v>
      </c>
      <c r="M24" s="11">
        <v>7667.1</v>
      </c>
      <c r="N24" s="11">
        <v>15742</v>
      </c>
      <c r="O24" s="13">
        <v>3051.8</v>
      </c>
      <c r="P24" s="14">
        <v>86091</v>
      </c>
      <c r="Q24" s="15">
        <v>358.33</v>
      </c>
      <c r="R24" s="15">
        <v>17856</v>
      </c>
      <c r="S24" s="15">
        <v>22352</v>
      </c>
      <c r="T24" s="15">
        <v>23808</v>
      </c>
      <c r="U24" s="15">
        <v>28401</v>
      </c>
      <c r="V24" s="16">
        <f t="shared" si="0"/>
        <v>-2902.3300000000017</v>
      </c>
      <c r="W24" s="115">
        <f t="shared" si="1"/>
        <v>0.11828262723912419</v>
      </c>
      <c r="X24" s="115">
        <f t="shared" si="1"/>
        <v>9.8185589902413328E-2</v>
      </c>
      <c r="Y24" s="115">
        <f t="shared" si="2"/>
        <v>113.45946475835702</v>
      </c>
      <c r="Z24" s="115">
        <f t="shared" si="3"/>
        <v>106.70897029131814</v>
      </c>
      <c r="AA24" s="115">
        <f t="shared" si="4"/>
        <v>101.61407966871367</v>
      </c>
      <c r="AB24" s="115">
        <f t="shared" si="5"/>
        <v>123.65937443500272</v>
      </c>
      <c r="AC24" s="115">
        <f t="shared" si="6"/>
        <v>106.24141530685127</v>
      </c>
      <c r="AD24" s="115">
        <f t="shared" si="7"/>
        <v>104.22197055492637</v>
      </c>
      <c r="AE24" s="115">
        <f t="shared" si="8"/>
        <v>104.29083194908641</v>
      </c>
      <c r="AF24" s="115">
        <f t="shared" si="9"/>
        <v>101.76976375323483</v>
      </c>
      <c r="AG24" s="115">
        <f t="shared" si="10"/>
        <v>115.87673427440075</v>
      </c>
      <c r="AH24" s="115">
        <f t="shared" si="11"/>
        <v>118.53023115729238</v>
      </c>
      <c r="AI24" s="115">
        <f t="shared" si="12"/>
        <v>91.302916978309653</v>
      </c>
      <c r="AJ24" s="115">
        <f t="shared" si="13"/>
        <v>103.17342377431299</v>
      </c>
      <c r="AK24" s="115">
        <f t="shared" si="14"/>
        <v>136.08157375056965</v>
      </c>
      <c r="AL24" s="115">
        <f t="shared" si="15"/>
        <v>118.69183727731986</v>
      </c>
      <c r="AM24" s="115">
        <f t="shared" si="16"/>
        <v>107.79840848806366</v>
      </c>
      <c r="AN24" s="115">
        <f t="shared" si="17"/>
        <v>108.30679646983896</v>
      </c>
      <c r="AO24" s="115">
        <f t="shared" si="18"/>
        <v>109.70720024721878</v>
      </c>
    </row>
    <row r="25" spans="1:41" x14ac:dyDescent="0.25">
      <c r="A25" s="8">
        <f t="shared" si="19"/>
        <v>2010</v>
      </c>
      <c r="B25" s="9">
        <f t="shared" si="20"/>
        <v>3</v>
      </c>
      <c r="C25" s="10">
        <v>11650</v>
      </c>
      <c r="D25" s="11">
        <v>10268</v>
      </c>
      <c r="E25" s="11">
        <v>11749</v>
      </c>
      <c r="F25" s="11">
        <v>19569</v>
      </c>
      <c r="G25" s="11">
        <v>4590.5</v>
      </c>
      <c r="H25" s="11">
        <v>7398.7</v>
      </c>
      <c r="I25" s="11">
        <v>21153</v>
      </c>
      <c r="J25" s="11">
        <v>4647.1000000000004</v>
      </c>
      <c r="K25" s="11">
        <v>5445.7</v>
      </c>
      <c r="L25" s="11">
        <v>12446</v>
      </c>
      <c r="M25" s="11">
        <v>8077.8</v>
      </c>
      <c r="N25" s="11">
        <v>15772</v>
      </c>
      <c r="O25" s="13">
        <v>3227.9</v>
      </c>
      <c r="P25" s="14">
        <v>88944</v>
      </c>
      <c r="Q25" s="15">
        <v>362.77</v>
      </c>
      <c r="R25" s="15">
        <v>18077</v>
      </c>
      <c r="S25" s="15">
        <v>21622</v>
      </c>
      <c r="T25" s="15">
        <v>24764</v>
      </c>
      <c r="U25" s="15">
        <v>30959</v>
      </c>
      <c r="V25" s="16">
        <f t="shared" si="0"/>
        <v>793.92999999996391</v>
      </c>
      <c r="W25" s="115">
        <f t="shared" si="1"/>
        <v>-1.2628188829561848E-2</v>
      </c>
      <c r="X25" s="115">
        <f t="shared" si="1"/>
        <v>0.36591595386641473</v>
      </c>
      <c r="Y25" s="115">
        <f t="shared" si="2"/>
        <v>101.51200967686194</v>
      </c>
      <c r="Z25" s="115">
        <f t="shared" si="3"/>
        <v>105.78981511514758</v>
      </c>
      <c r="AA25" s="115">
        <f t="shared" si="4"/>
        <v>106.29356056220622</v>
      </c>
      <c r="AB25" s="115">
        <f t="shared" si="5"/>
        <v>108.17445464647055</v>
      </c>
      <c r="AC25" s="115">
        <f t="shared" si="6"/>
        <v>109.39132233541915</v>
      </c>
      <c r="AD25" s="115">
        <f t="shared" si="7"/>
        <v>100.99317598991612</v>
      </c>
      <c r="AE25" s="115">
        <f t="shared" si="8"/>
        <v>104.50192857554066</v>
      </c>
      <c r="AF25" s="115">
        <f t="shared" si="9"/>
        <v>102.09170699696497</v>
      </c>
      <c r="AG25" s="115">
        <f t="shared" si="10"/>
        <v>105.35665375435302</v>
      </c>
      <c r="AH25" s="115">
        <f t="shared" si="11"/>
        <v>100.19057298945495</v>
      </c>
      <c r="AI25" s="115">
        <f t="shared" si="12"/>
        <v>105.77036503047381</v>
      </c>
      <c r="AJ25" s="115">
        <f t="shared" si="13"/>
        <v>103.31393525455623</v>
      </c>
      <c r="AK25" s="115">
        <f t="shared" si="14"/>
        <v>101.23908129377948</v>
      </c>
      <c r="AL25" s="115">
        <f t="shared" si="15"/>
        <v>101.23767921146953</v>
      </c>
      <c r="AM25" s="115">
        <f t="shared" si="16"/>
        <v>96.734073013600579</v>
      </c>
      <c r="AN25" s="115">
        <f t="shared" si="17"/>
        <v>104.0154569892473</v>
      </c>
      <c r="AO25" s="115">
        <f t="shared" si="18"/>
        <v>109.00672511531285</v>
      </c>
    </row>
    <row r="26" spans="1:41" x14ac:dyDescent="0.25">
      <c r="A26" s="8">
        <f t="shared" si="19"/>
        <v>2010</v>
      </c>
      <c r="B26" s="9">
        <f t="shared" si="20"/>
        <v>4</v>
      </c>
      <c r="C26" s="10">
        <v>14447</v>
      </c>
      <c r="D26" s="11">
        <v>9780.7999999999993</v>
      </c>
      <c r="E26" s="11">
        <v>13581</v>
      </c>
      <c r="F26" s="11">
        <v>20586</v>
      </c>
      <c r="G26" s="11">
        <v>4650.7</v>
      </c>
      <c r="H26" s="11">
        <v>10007</v>
      </c>
      <c r="I26" s="11">
        <v>26233</v>
      </c>
      <c r="J26" s="11">
        <v>4908.5</v>
      </c>
      <c r="K26" s="11">
        <v>5742.5</v>
      </c>
      <c r="L26" s="11">
        <v>12739</v>
      </c>
      <c r="M26" s="11">
        <v>11207</v>
      </c>
      <c r="N26" s="11">
        <v>24825</v>
      </c>
      <c r="O26" s="13">
        <v>3464.8</v>
      </c>
      <c r="P26" s="14">
        <v>98698</v>
      </c>
      <c r="Q26" s="15">
        <v>559.57000000000005</v>
      </c>
      <c r="R26" s="15">
        <v>23887</v>
      </c>
      <c r="S26" s="15">
        <v>24195</v>
      </c>
      <c r="T26" s="15">
        <v>26963</v>
      </c>
      <c r="U26" s="15">
        <v>33840</v>
      </c>
      <c r="V26" s="16">
        <f t="shared" si="0"/>
        <v>7955.7299999999814</v>
      </c>
      <c r="W26" s="115">
        <f t="shared" si="1"/>
        <v>0.24008583690987129</v>
      </c>
      <c r="X26" s="115">
        <f t="shared" si="1"/>
        <v>-4.744838332684076E-2</v>
      </c>
      <c r="Y26" s="115">
        <f t="shared" si="2"/>
        <v>115.59281640990721</v>
      </c>
      <c r="Z26" s="115">
        <f t="shared" si="3"/>
        <v>105.19699524758546</v>
      </c>
      <c r="AA26" s="115">
        <f t="shared" si="4"/>
        <v>101.31140398649383</v>
      </c>
      <c r="AB26" s="115">
        <f t="shared" si="5"/>
        <v>135.25349047805696</v>
      </c>
      <c r="AC26" s="115">
        <f t="shared" si="6"/>
        <v>124.01550607478843</v>
      </c>
      <c r="AD26" s="115">
        <f t="shared" si="7"/>
        <v>105.6250134492479</v>
      </c>
      <c r="AE26" s="115">
        <f t="shared" si="8"/>
        <v>105.45017169509889</v>
      </c>
      <c r="AF26" s="115">
        <f t="shared" si="9"/>
        <v>102.35417001446248</v>
      </c>
      <c r="AG26" s="115">
        <f t="shared" si="10"/>
        <v>138.73827032112703</v>
      </c>
      <c r="AH26" s="115">
        <f t="shared" si="11"/>
        <v>157.39918843520161</v>
      </c>
      <c r="AI26" s="115">
        <f t="shared" si="12"/>
        <v>107.3391369001518</v>
      </c>
      <c r="AJ26" s="115">
        <f t="shared" si="13"/>
        <v>110.96645080050369</v>
      </c>
      <c r="AK26" s="115">
        <f t="shared" si="14"/>
        <v>154.24924883535024</v>
      </c>
      <c r="AL26" s="115">
        <f t="shared" si="15"/>
        <v>132.14028876472867</v>
      </c>
      <c r="AM26" s="115">
        <f t="shared" si="16"/>
        <v>111.89991675145686</v>
      </c>
      <c r="AN26" s="115">
        <f t="shared" si="17"/>
        <v>108.87982555322242</v>
      </c>
      <c r="AO26" s="115">
        <f t="shared" si="18"/>
        <v>109.30585613230402</v>
      </c>
    </row>
    <row r="27" spans="1:41" x14ac:dyDescent="0.25">
      <c r="A27" s="8">
        <f t="shared" si="19"/>
        <v>2011</v>
      </c>
      <c r="B27" s="9">
        <f t="shared" si="20"/>
        <v>1</v>
      </c>
      <c r="C27" s="10">
        <v>12364</v>
      </c>
      <c r="D27" s="11">
        <v>8678.9</v>
      </c>
      <c r="E27" s="11">
        <v>15145</v>
      </c>
      <c r="F27" s="11">
        <v>18542</v>
      </c>
      <c r="G27" s="11">
        <v>4518.3</v>
      </c>
      <c r="H27" s="11">
        <v>6044.6</v>
      </c>
      <c r="I27" s="11">
        <v>19609</v>
      </c>
      <c r="J27" s="11">
        <v>4662.3</v>
      </c>
      <c r="K27" s="11">
        <v>5857.4</v>
      </c>
      <c r="L27" s="11">
        <v>12834</v>
      </c>
      <c r="M27" s="11">
        <v>7555.1</v>
      </c>
      <c r="N27" s="11">
        <v>14451</v>
      </c>
      <c r="O27" s="13">
        <v>3569.9</v>
      </c>
      <c r="P27" s="14">
        <v>91455</v>
      </c>
      <c r="Q27" s="15">
        <v>310.70999999999998</v>
      </c>
      <c r="R27" s="15">
        <v>16374</v>
      </c>
      <c r="S27" s="15">
        <v>26718</v>
      </c>
      <c r="T27" s="15">
        <v>27153</v>
      </c>
      <c r="U27" s="15">
        <v>32622</v>
      </c>
      <c r="V27" s="16">
        <f t="shared" si="0"/>
        <v>-6495.210000000021</v>
      </c>
      <c r="W27" s="115">
        <f t="shared" si="1"/>
        <v>-0.14418218315221154</v>
      </c>
      <c r="X27" s="115">
        <f t="shared" si="1"/>
        <v>-0.11265949615573367</v>
      </c>
      <c r="Y27" s="115">
        <f t="shared" si="2"/>
        <v>111.51608865326558</v>
      </c>
      <c r="Z27" s="115">
        <f t="shared" si="3"/>
        <v>90.070921985815602</v>
      </c>
      <c r="AA27" s="115">
        <f t="shared" si="4"/>
        <v>97.153116735115148</v>
      </c>
      <c r="AB27" s="115">
        <f t="shared" si="5"/>
        <v>60.403717397821531</v>
      </c>
      <c r="AC27" s="115">
        <f t="shared" si="6"/>
        <v>74.749361491251477</v>
      </c>
      <c r="AD27" s="115">
        <f t="shared" si="7"/>
        <v>94.984211062442697</v>
      </c>
      <c r="AE27" s="115">
        <f t="shared" si="8"/>
        <v>102.00087070091423</v>
      </c>
      <c r="AF27" s="115">
        <f t="shared" si="9"/>
        <v>100.74574142397364</v>
      </c>
      <c r="AG27" s="115">
        <f t="shared" si="10"/>
        <v>67.414116177389133</v>
      </c>
      <c r="AH27" s="115">
        <f t="shared" si="11"/>
        <v>58.211480362537756</v>
      </c>
      <c r="AI27" s="115">
        <f t="shared" si="12"/>
        <v>103.03336411914108</v>
      </c>
      <c r="AJ27" s="115">
        <f t="shared" si="13"/>
        <v>92.661452106425656</v>
      </c>
      <c r="AK27" s="115">
        <f t="shared" si="14"/>
        <v>55.526565041013633</v>
      </c>
      <c r="AL27" s="115">
        <f t="shared" si="15"/>
        <v>68.547745635701432</v>
      </c>
      <c r="AM27" s="115">
        <f t="shared" si="16"/>
        <v>110.42777433353999</v>
      </c>
      <c r="AN27" s="115">
        <f t="shared" si="17"/>
        <v>100.70466936171792</v>
      </c>
      <c r="AO27" s="115">
        <f t="shared" si="18"/>
        <v>96.400709219858157</v>
      </c>
    </row>
    <row r="28" spans="1:41" x14ac:dyDescent="0.25">
      <c r="A28" s="8">
        <f t="shared" si="19"/>
        <v>2011</v>
      </c>
      <c r="B28" s="9">
        <f t="shared" si="20"/>
        <v>2</v>
      </c>
      <c r="C28" s="10">
        <v>13839</v>
      </c>
      <c r="D28" s="11">
        <v>8409.7999999999993</v>
      </c>
      <c r="E28" s="11">
        <v>17447</v>
      </c>
      <c r="F28" s="11">
        <v>19498</v>
      </c>
      <c r="G28" s="11">
        <v>4614.8</v>
      </c>
      <c r="H28" s="11">
        <v>8120.5</v>
      </c>
      <c r="I28" s="11">
        <v>21591</v>
      </c>
      <c r="J28" s="11">
        <v>4748.8999999999996</v>
      </c>
      <c r="K28" s="11">
        <v>5889.6</v>
      </c>
      <c r="L28" s="11">
        <v>13073</v>
      </c>
      <c r="M28" s="11">
        <v>8587.2999999999993</v>
      </c>
      <c r="N28" s="11">
        <v>16791</v>
      </c>
      <c r="O28" s="13">
        <v>3422.3</v>
      </c>
      <c r="P28" s="14">
        <v>96312</v>
      </c>
      <c r="Q28" s="15">
        <v>427.12</v>
      </c>
      <c r="R28" s="15">
        <v>19786</v>
      </c>
      <c r="S28" s="15">
        <v>29855</v>
      </c>
      <c r="T28" s="15">
        <v>30606</v>
      </c>
      <c r="U28" s="15">
        <v>33607</v>
      </c>
      <c r="V28" s="16">
        <f t="shared" si="0"/>
        <v>-3348.9199999999837</v>
      </c>
      <c r="W28" s="115">
        <f t="shared" si="1"/>
        <v>0.11929796182465213</v>
      </c>
      <c r="X28" s="115">
        <f t="shared" si="1"/>
        <v>-3.1006233508854897E-2</v>
      </c>
      <c r="Y28" s="115">
        <f t="shared" si="2"/>
        <v>115.19973588643117</v>
      </c>
      <c r="Z28" s="115">
        <f t="shared" si="3"/>
        <v>105.15586236651926</v>
      </c>
      <c r="AA28" s="115">
        <f t="shared" si="4"/>
        <v>102.13575902441183</v>
      </c>
      <c r="AB28" s="115">
        <f t="shared" si="5"/>
        <v>134.34304999503689</v>
      </c>
      <c r="AC28" s="115">
        <f t="shared" si="6"/>
        <v>110.10760365138457</v>
      </c>
      <c r="AD28" s="115">
        <f t="shared" si="7"/>
        <v>101.85745233039485</v>
      </c>
      <c r="AE28" s="115">
        <f t="shared" si="8"/>
        <v>100.549731962987</v>
      </c>
      <c r="AF28" s="115">
        <f t="shared" si="9"/>
        <v>101.86224092254947</v>
      </c>
      <c r="AG28" s="115">
        <f t="shared" si="10"/>
        <v>113.6622943442178</v>
      </c>
      <c r="AH28" s="115">
        <f t="shared" si="11"/>
        <v>116.19265102761054</v>
      </c>
      <c r="AI28" s="115">
        <f t="shared" si="12"/>
        <v>95.865430404213001</v>
      </c>
      <c r="AJ28" s="115">
        <f t="shared" si="13"/>
        <v>105.31080859439068</v>
      </c>
      <c r="AK28" s="115">
        <f t="shared" si="14"/>
        <v>137.46580412603393</v>
      </c>
      <c r="AL28" s="115">
        <f t="shared" si="15"/>
        <v>120.83791376572614</v>
      </c>
      <c r="AM28" s="115">
        <f t="shared" si="16"/>
        <v>111.74114828954262</v>
      </c>
      <c r="AN28" s="115">
        <f t="shared" si="17"/>
        <v>112.71682686995912</v>
      </c>
      <c r="AO28" s="115">
        <f t="shared" si="18"/>
        <v>103.01943473729385</v>
      </c>
    </row>
    <row r="29" spans="1:41" x14ac:dyDescent="0.25">
      <c r="A29" s="8">
        <f t="shared" si="19"/>
        <v>2011</v>
      </c>
      <c r="B29" s="9">
        <f t="shared" si="20"/>
        <v>3</v>
      </c>
      <c r="C29" s="10">
        <v>13882</v>
      </c>
      <c r="D29" s="11">
        <v>10836</v>
      </c>
      <c r="E29" s="11">
        <v>18465</v>
      </c>
      <c r="F29" s="11">
        <v>21714</v>
      </c>
      <c r="G29" s="11">
        <v>5017.2</v>
      </c>
      <c r="H29" s="11">
        <v>9347</v>
      </c>
      <c r="I29" s="11">
        <v>23591</v>
      </c>
      <c r="J29" s="11">
        <v>4940.8</v>
      </c>
      <c r="K29" s="11">
        <v>6057.8</v>
      </c>
      <c r="L29" s="11">
        <v>13344</v>
      </c>
      <c r="M29" s="11">
        <v>9312.2999999999993</v>
      </c>
      <c r="N29" s="11">
        <v>17131</v>
      </c>
      <c r="O29" s="13">
        <v>3711</v>
      </c>
      <c r="P29" s="14">
        <v>99306</v>
      </c>
      <c r="Q29" s="15">
        <v>435.96</v>
      </c>
      <c r="R29" s="15">
        <v>20010</v>
      </c>
      <c r="S29" s="15">
        <v>29282</v>
      </c>
      <c r="T29" s="15">
        <v>32036</v>
      </c>
      <c r="U29" s="15">
        <v>36521</v>
      </c>
      <c r="V29" s="16">
        <f t="shared" si="0"/>
        <v>3830.1399999999849</v>
      </c>
      <c r="W29" s="115">
        <f t="shared" si="1"/>
        <v>3.107160922031893E-3</v>
      </c>
      <c r="X29" s="115">
        <f t="shared" si="1"/>
        <v>0.28849675378724826</v>
      </c>
      <c r="Y29" s="115">
        <f t="shared" si="2"/>
        <v>105.83481400813895</v>
      </c>
      <c r="Z29" s="115">
        <f t="shared" si="3"/>
        <v>111.36526823263924</v>
      </c>
      <c r="AA29" s="115">
        <f t="shared" si="4"/>
        <v>108.71977117101498</v>
      </c>
      <c r="AB29" s="115">
        <f t="shared" si="5"/>
        <v>115.10374976910289</v>
      </c>
      <c r="AC29" s="115">
        <f t="shared" si="6"/>
        <v>109.26311889213099</v>
      </c>
      <c r="AD29" s="115">
        <f t="shared" si="7"/>
        <v>104.04093579565796</v>
      </c>
      <c r="AE29" s="115">
        <f t="shared" si="8"/>
        <v>102.85588155392556</v>
      </c>
      <c r="AF29" s="115">
        <f t="shared" si="9"/>
        <v>102.07297483362656</v>
      </c>
      <c r="AG29" s="115">
        <f t="shared" si="10"/>
        <v>108.44270026667289</v>
      </c>
      <c r="AH29" s="115">
        <f t="shared" si="11"/>
        <v>102.02489428860699</v>
      </c>
      <c r="AI29" s="115">
        <f t="shared" si="12"/>
        <v>108.43584723723811</v>
      </c>
      <c r="AJ29" s="115">
        <f t="shared" si="13"/>
        <v>103.10864689758286</v>
      </c>
      <c r="AK29" s="115">
        <f t="shared" si="14"/>
        <v>102.06967596928263</v>
      </c>
      <c r="AL29" s="115">
        <f t="shared" si="15"/>
        <v>101.13211361568786</v>
      </c>
      <c r="AM29" s="115">
        <f t="shared" si="16"/>
        <v>98.080723496901683</v>
      </c>
      <c r="AN29" s="115">
        <f t="shared" si="17"/>
        <v>104.6722864797752</v>
      </c>
      <c r="AO29" s="115">
        <f t="shared" si="18"/>
        <v>108.67081262832147</v>
      </c>
    </row>
    <row r="30" spans="1:41" x14ac:dyDescent="0.25">
      <c r="A30" s="8">
        <f t="shared" si="19"/>
        <v>2011</v>
      </c>
      <c r="B30" s="9">
        <f t="shared" si="20"/>
        <v>4</v>
      </c>
      <c r="C30" s="10">
        <v>16655</v>
      </c>
      <c r="D30" s="11">
        <v>9783.9</v>
      </c>
      <c r="E30" s="11">
        <v>19491</v>
      </c>
      <c r="F30" s="11">
        <v>22061</v>
      </c>
      <c r="G30" s="11">
        <v>5168.7</v>
      </c>
      <c r="H30" s="11">
        <v>10953</v>
      </c>
      <c r="I30" s="11">
        <v>28230</v>
      </c>
      <c r="J30" s="11">
        <v>5259.9</v>
      </c>
      <c r="K30" s="11">
        <v>6551.2</v>
      </c>
      <c r="L30" s="11">
        <v>13714</v>
      </c>
      <c r="M30" s="11">
        <v>12821</v>
      </c>
      <c r="N30" s="11">
        <v>27309</v>
      </c>
      <c r="O30" s="13">
        <v>3806.8</v>
      </c>
      <c r="P30" s="14">
        <v>110820</v>
      </c>
      <c r="Q30" s="15">
        <v>656.22</v>
      </c>
      <c r="R30" s="15">
        <v>26465</v>
      </c>
      <c r="S30" s="15">
        <v>33471</v>
      </c>
      <c r="T30" s="15">
        <v>35210</v>
      </c>
      <c r="U30" s="15">
        <v>39598</v>
      </c>
      <c r="V30" s="16">
        <f t="shared" si="0"/>
        <v>6004.2799999999697</v>
      </c>
      <c r="W30" s="115">
        <f t="shared" si="1"/>
        <v>0.19975507851894547</v>
      </c>
      <c r="X30" s="115">
        <f t="shared" si="1"/>
        <v>-9.7093023255814037E-2</v>
      </c>
      <c r="Y30" s="115">
        <f t="shared" si="2"/>
        <v>105.55645816409422</v>
      </c>
      <c r="Z30" s="115">
        <f t="shared" si="3"/>
        <v>101.59804734272819</v>
      </c>
      <c r="AA30" s="115">
        <f t="shared" si="4"/>
        <v>103.01961253288687</v>
      </c>
      <c r="AB30" s="115">
        <f t="shared" si="5"/>
        <v>117.18198352412539</v>
      </c>
      <c r="AC30" s="115">
        <f t="shared" si="6"/>
        <v>119.66427875037091</v>
      </c>
      <c r="AD30" s="115">
        <f t="shared" si="7"/>
        <v>106.45846826424869</v>
      </c>
      <c r="AE30" s="115">
        <f t="shared" si="8"/>
        <v>108.14487107530786</v>
      </c>
      <c r="AF30" s="115">
        <f t="shared" si="9"/>
        <v>102.77278177458034</v>
      </c>
      <c r="AG30" s="115">
        <f t="shared" si="10"/>
        <v>137.67812463086457</v>
      </c>
      <c r="AH30" s="115">
        <f t="shared" si="11"/>
        <v>159.4127604926741</v>
      </c>
      <c r="AI30" s="115">
        <f t="shared" si="12"/>
        <v>102.5815144165993</v>
      </c>
      <c r="AJ30" s="115">
        <f t="shared" si="13"/>
        <v>111.59446559120295</v>
      </c>
      <c r="AK30" s="115">
        <f t="shared" si="14"/>
        <v>150.52298375997799</v>
      </c>
      <c r="AL30" s="115">
        <f t="shared" si="15"/>
        <v>132.25887056471763</v>
      </c>
      <c r="AM30" s="115">
        <f t="shared" si="16"/>
        <v>114.30571682262141</v>
      </c>
      <c r="AN30" s="115">
        <f t="shared" si="17"/>
        <v>109.90760394556125</v>
      </c>
      <c r="AO30" s="115">
        <f t="shared" si="18"/>
        <v>108.42528955943156</v>
      </c>
    </row>
    <row r="31" spans="1:41" x14ac:dyDescent="0.25">
      <c r="A31" s="8">
        <f t="shared" si="19"/>
        <v>2012</v>
      </c>
      <c r="B31" s="9">
        <f t="shared" si="20"/>
        <v>1</v>
      </c>
      <c r="C31" s="10">
        <v>13929</v>
      </c>
      <c r="D31" s="11">
        <v>8841.7999999999993</v>
      </c>
      <c r="E31" s="11">
        <v>18602</v>
      </c>
      <c r="F31" s="11">
        <v>20279</v>
      </c>
      <c r="G31" s="11">
        <v>4817.6000000000004</v>
      </c>
      <c r="H31" s="11">
        <v>8455.7999999999993</v>
      </c>
      <c r="I31" s="11">
        <v>21605</v>
      </c>
      <c r="J31" s="11">
        <v>4948.8</v>
      </c>
      <c r="K31" s="11">
        <v>6710.7</v>
      </c>
      <c r="L31" s="11">
        <v>13807</v>
      </c>
      <c r="M31" s="11">
        <v>8766</v>
      </c>
      <c r="N31" s="11">
        <v>15981</v>
      </c>
      <c r="O31" s="13">
        <v>3868.6</v>
      </c>
      <c r="P31" s="14">
        <v>102700</v>
      </c>
      <c r="Q31" s="15">
        <v>387.93</v>
      </c>
      <c r="R31" s="15">
        <v>17632</v>
      </c>
      <c r="S31" s="15">
        <v>31541</v>
      </c>
      <c r="T31" s="15">
        <v>31493</v>
      </c>
      <c r="U31" s="15">
        <v>35192</v>
      </c>
      <c r="V31" s="16">
        <f t="shared" si="0"/>
        <v>-5347.6299999999756</v>
      </c>
      <c r="W31" s="115">
        <f t="shared" si="1"/>
        <v>-0.16367457220054038</v>
      </c>
      <c r="X31" s="115">
        <f t="shared" si="1"/>
        <v>-9.6290845163993999E-2</v>
      </c>
      <c r="Y31" s="115">
        <f t="shared" si="2"/>
        <v>95.438920527422908</v>
      </c>
      <c r="Z31" s="115">
        <f t="shared" si="3"/>
        <v>91.922396990163634</v>
      </c>
      <c r="AA31" s="115">
        <f t="shared" si="4"/>
        <v>93.207189428676458</v>
      </c>
      <c r="AB31" s="115">
        <f t="shared" si="5"/>
        <v>77.200766913174462</v>
      </c>
      <c r="AC31" s="115">
        <f t="shared" si="6"/>
        <v>76.532058094226002</v>
      </c>
      <c r="AD31" s="115">
        <f t="shared" si="7"/>
        <v>94.085438886670858</v>
      </c>
      <c r="AE31" s="115">
        <f t="shared" si="8"/>
        <v>102.43466845768714</v>
      </c>
      <c r="AF31" s="115">
        <f t="shared" si="9"/>
        <v>100.67813912789849</v>
      </c>
      <c r="AG31" s="115">
        <f t="shared" si="10"/>
        <v>68.372201856329468</v>
      </c>
      <c r="AH31" s="115">
        <f t="shared" si="11"/>
        <v>58.519169504558931</v>
      </c>
      <c r="AI31" s="115">
        <f t="shared" si="12"/>
        <v>101.62341073867816</v>
      </c>
      <c r="AJ31" s="115">
        <f t="shared" si="13"/>
        <v>92.672802743187148</v>
      </c>
      <c r="AK31" s="115">
        <f t="shared" si="14"/>
        <v>59.115845295784951</v>
      </c>
      <c r="AL31" s="115">
        <f t="shared" si="15"/>
        <v>66.623842811260161</v>
      </c>
      <c r="AM31" s="115">
        <f t="shared" si="16"/>
        <v>94.233814346747934</v>
      </c>
      <c r="AN31" s="115">
        <f t="shared" si="17"/>
        <v>89.443339960238561</v>
      </c>
      <c r="AO31" s="115">
        <f t="shared" si="18"/>
        <v>88.873175412899641</v>
      </c>
    </row>
    <row r="32" spans="1:41" x14ac:dyDescent="0.25">
      <c r="A32" s="8">
        <f t="shared" si="19"/>
        <v>2012</v>
      </c>
      <c r="B32" s="9">
        <f t="shared" si="20"/>
        <v>2</v>
      </c>
      <c r="C32" s="10">
        <v>14807</v>
      </c>
      <c r="D32" s="11">
        <v>8993.4</v>
      </c>
      <c r="E32" s="11">
        <v>18775</v>
      </c>
      <c r="F32" s="11">
        <v>21016</v>
      </c>
      <c r="G32" s="11">
        <v>4949.3</v>
      </c>
      <c r="H32" s="11">
        <v>11575</v>
      </c>
      <c r="I32" s="11">
        <v>22907</v>
      </c>
      <c r="J32" s="11">
        <v>5032</v>
      </c>
      <c r="K32" s="11">
        <v>6861.7</v>
      </c>
      <c r="L32" s="11">
        <v>14050</v>
      </c>
      <c r="M32" s="11">
        <v>9854.5</v>
      </c>
      <c r="N32" s="11">
        <v>18749</v>
      </c>
      <c r="O32" s="13">
        <v>3607.6</v>
      </c>
      <c r="P32" s="14">
        <v>105390</v>
      </c>
      <c r="Q32" s="15">
        <v>519.77</v>
      </c>
      <c r="R32" s="15">
        <v>21348</v>
      </c>
      <c r="S32" s="15">
        <v>31272</v>
      </c>
      <c r="T32" s="15">
        <v>33119</v>
      </c>
      <c r="U32" s="15">
        <v>35887</v>
      </c>
      <c r="V32" s="16">
        <f t="shared" si="0"/>
        <v>-120.27000000001863</v>
      </c>
      <c r="W32" s="115">
        <f t="shared" si="1"/>
        <v>6.3033957929499618E-2</v>
      </c>
      <c r="X32" s="115">
        <f t="shared" si="1"/>
        <v>1.7145830034608345E-2</v>
      </c>
      <c r="Y32" s="115">
        <f t="shared" si="2"/>
        <v>100.93000752607246</v>
      </c>
      <c r="Z32" s="115">
        <f t="shared" si="3"/>
        <v>103.63430149415652</v>
      </c>
      <c r="AA32" s="115">
        <f t="shared" si="4"/>
        <v>102.73372633676519</v>
      </c>
      <c r="AB32" s="115">
        <f t="shared" si="5"/>
        <v>136.88828969464748</v>
      </c>
      <c r="AC32" s="115">
        <f t="shared" si="6"/>
        <v>106.02638278176349</v>
      </c>
      <c r="AD32" s="115">
        <f t="shared" si="7"/>
        <v>101.68121564823795</v>
      </c>
      <c r="AE32" s="115">
        <f t="shared" si="8"/>
        <v>102.25013783956965</v>
      </c>
      <c r="AF32" s="115">
        <f t="shared" si="9"/>
        <v>101.75997682335047</v>
      </c>
      <c r="AG32" s="115">
        <f t="shared" si="10"/>
        <v>112.41729409080538</v>
      </c>
      <c r="AH32" s="115">
        <f t="shared" si="11"/>
        <v>117.32056817470746</v>
      </c>
      <c r="AI32" s="115">
        <f t="shared" si="12"/>
        <v>93.253373313343317</v>
      </c>
      <c r="AJ32" s="115">
        <f t="shared" si="13"/>
        <v>102.61927945472249</v>
      </c>
      <c r="AK32" s="115">
        <f t="shared" si="14"/>
        <v>133.98551285025647</v>
      </c>
      <c r="AL32" s="115">
        <f t="shared" si="15"/>
        <v>121.07531760435573</v>
      </c>
      <c r="AM32" s="115">
        <f t="shared" si="16"/>
        <v>99.147141815414855</v>
      </c>
      <c r="AN32" s="115">
        <f t="shared" si="17"/>
        <v>105.16305210681737</v>
      </c>
      <c r="AO32" s="115">
        <f t="shared" si="18"/>
        <v>101.97488065469425</v>
      </c>
    </row>
    <row r="33" spans="1:41" x14ac:dyDescent="0.25">
      <c r="A33" s="8">
        <f t="shared" si="19"/>
        <v>2012</v>
      </c>
      <c r="B33" s="9">
        <f t="shared" si="20"/>
        <v>3</v>
      </c>
      <c r="C33" s="10">
        <v>14295</v>
      </c>
      <c r="D33" s="11">
        <v>10571</v>
      </c>
      <c r="E33" s="11">
        <v>18243</v>
      </c>
      <c r="F33" s="11">
        <v>22966</v>
      </c>
      <c r="G33" s="11">
        <v>5345.5</v>
      </c>
      <c r="H33" s="11">
        <v>8953</v>
      </c>
      <c r="I33" s="11">
        <v>24440</v>
      </c>
      <c r="J33" s="11">
        <v>5149.8</v>
      </c>
      <c r="K33" s="11">
        <v>6828.5</v>
      </c>
      <c r="L33" s="11">
        <v>14363</v>
      </c>
      <c r="M33" s="11">
        <v>10401</v>
      </c>
      <c r="N33" s="11">
        <v>19455</v>
      </c>
      <c r="O33" s="13">
        <v>4129</v>
      </c>
      <c r="P33" s="14">
        <v>108190</v>
      </c>
      <c r="Q33" s="15">
        <v>523.25</v>
      </c>
      <c r="R33" s="15">
        <v>21491</v>
      </c>
      <c r="S33" s="15">
        <v>30542</v>
      </c>
      <c r="T33" s="15">
        <v>34445</v>
      </c>
      <c r="U33" s="15">
        <v>37355</v>
      </c>
      <c r="V33" s="16">
        <f t="shared" si="0"/>
        <v>1483.5499999999884</v>
      </c>
      <c r="W33" s="115">
        <f t="shared" si="1"/>
        <v>-3.4578240021611362E-2</v>
      </c>
      <c r="X33" s="115">
        <f t="shared" si="1"/>
        <v>0.1754175284097228</v>
      </c>
      <c r="Y33" s="115">
        <f t="shared" si="2"/>
        <v>97.166444740346208</v>
      </c>
      <c r="Z33" s="115">
        <f t="shared" si="3"/>
        <v>109.27864484202512</v>
      </c>
      <c r="AA33" s="115">
        <f t="shared" si="4"/>
        <v>108.00517244862911</v>
      </c>
      <c r="AB33" s="115">
        <f t="shared" si="5"/>
        <v>77.347732181425485</v>
      </c>
      <c r="AC33" s="115">
        <f t="shared" si="6"/>
        <v>106.69227746976905</v>
      </c>
      <c r="AD33" s="115">
        <f t="shared" si="7"/>
        <v>102.34101748807632</v>
      </c>
      <c r="AE33" s="115">
        <f t="shared" si="8"/>
        <v>99.516154888730199</v>
      </c>
      <c r="AF33" s="115">
        <f t="shared" si="9"/>
        <v>102.22775800711743</v>
      </c>
      <c r="AG33" s="115">
        <f t="shared" si="10"/>
        <v>105.545689786392</v>
      </c>
      <c r="AH33" s="115">
        <f t="shared" si="11"/>
        <v>103.76553416182198</v>
      </c>
      <c r="AI33" s="115">
        <f t="shared" si="12"/>
        <v>114.45282182060095</v>
      </c>
      <c r="AJ33" s="115">
        <f t="shared" si="13"/>
        <v>102.65679855773793</v>
      </c>
      <c r="AK33" s="115">
        <f t="shared" si="14"/>
        <v>100.66952690613155</v>
      </c>
      <c r="AL33" s="115">
        <f t="shared" si="15"/>
        <v>100.66985197676597</v>
      </c>
      <c r="AM33" s="115">
        <f t="shared" si="16"/>
        <v>97.665643387055511</v>
      </c>
      <c r="AN33" s="115">
        <f t="shared" si="17"/>
        <v>104.00374407439838</v>
      </c>
      <c r="AO33" s="115">
        <f t="shared" si="18"/>
        <v>104.0906177724524</v>
      </c>
    </row>
    <row r="34" spans="1:41" x14ac:dyDescent="0.25">
      <c r="A34" s="8">
        <f t="shared" si="19"/>
        <v>2012</v>
      </c>
      <c r="B34" s="9">
        <f t="shared" si="20"/>
        <v>4</v>
      </c>
      <c r="C34" s="10">
        <v>17117</v>
      </c>
      <c r="D34" s="11">
        <v>8803</v>
      </c>
      <c r="E34" s="11">
        <v>18938</v>
      </c>
      <c r="F34" s="11">
        <v>22981</v>
      </c>
      <c r="G34" s="11">
        <v>5353.5</v>
      </c>
      <c r="H34" s="11">
        <v>11402</v>
      </c>
      <c r="I34" s="11">
        <v>29556</v>
      </c>
      <c r="J34" s="11">
        <v>5571.4</v>
      </c>
      <c r="K34" s="11">
        <v>7132.1</v>
      </c>
      <c r="L34" s="11">
        <v>14709</v>
      </c>
      <c r="M34" s="11">
        <v>14056</v>
      </c>
      <c r="N34" s="11">
        <v>29978</v>
      </c>
      <c r="O34" s="13">
        <v>3979.8</v>
      </c>
      <c r="P34" s="14">
        <v>118970</v>
      </c>
      <c r="Q34" s="15">
        <v>770.05</v>
      </c>
      <c r="R34" s="15">
        <v>29344</v>
      </c>
      <c r="S34" s="15">
        <v>32023</v>
      </c>
      <c r="T34" s="15">
        <v>34404</v>
      </c>
      <c r="U34" s="15">
        <v>38895</v>
      </c>
      <c r="V34" s="16">
        <f t="shared" si="0"/>
        <v>3978.75</v>
      </c>
      <c r="W34" s="115">
        <f t="shared" si="1"/>
        <v>0.19741168240643581</v>
      </c>
      <c r="X34" s="115">
        <f t="shared" si="1"/>
        <v>-0.16725002364960739</v>
      </c>
      <c r="Y34" s="115">
        <f t="shared" si="2"/>
        <v>103.80968042536864</v>
      </c>
      <c r="Z34" s="115">
        <f t="shared" si="3"/>
        <v>100.06531394234956</v>
      </c>
      <c r="AA34" s="115">
        <f t="shared" si="4"/>
        <v>100.14965859133851</v>
      </c>
      <c r="AB34" s="115">
        <f t="shared" si="5"/>
        <v>127.35395956662572</v>
      </c>
      <c r="AC34" s="115">
        <f t="shared" si="6"/>
        <v>120.9328968903437</v>
      </c>
      <c r="AD34" s="115">
        <f t="shared" si="7"/>
        <v>108.18672569808537</v>
      </c>
      <c r="AE34" s="115">
        <f t="shared" si="8"/>
        <v>104.44607161162773</v>
      </c>
      <c r="AF34" s="115">
        <f t="shared" si="9"/>
        <v>102.40896748590127</v>
      </c>
      <c r="AG34" s="115">
        <f t="shared" si="10"/>
        <v>135.14085184116911</v>
      </c>
      <c r="AH34" s="115">
        <f t="shared" si="11"/>
        <v>154.08892315600102</v>
      </c>
      <c r="AI34" s="115">
        <f t="shared" si="12"/>
        <v>96.386534269798986</v>
      </c>
      <c r="AJ34" s="115">
        <f t="shared" si="13"/>
        <v>109.96395230612809</v>
      </c>
      <c r="AK34" s="115">
        <f t="shared" si="14"/>
        <v>147.16674629718108</v>
      </c>
      <c r="AL34" s="115">
        <f t="shared" si="15"/>
        <v>136.54087757665999</v>
      </c>
      <c r="AM34" s="115">
        <f t="shared" si="16"/>
        <v>104.84906031039225</v>
      </c>
      <c r="AN34" s="115">
        <f t="shared" si="17"/>
        <v>99.880969661779645</v>
      </c>
      <c r="AO34" s="115">
        <f t="shared" si="18"/>
        <v>104.12260741533932</v>
      </c>
    </row>
    <row r="35" spans="1:41" x14ac:dyDescent="0.25">
      <c r="A35" s="8">
        <f t="shared" si="19"/>
        <v>2013</v>
      </c>
      <c r="B35" s="9">
        <f t="shared" si="20"/>
        <v>1</v>
      </c>
      <c r="C35" s="10">
        <v>13692</v>
      </c>
      <c r="D35" s="11">
        <v>8130</v>
      </c>
      <c r="E35" s="11">
        <v>17860</v>
      </c>
      <c r="F35" s="11">
        <v>19809</v>
      </c>
      <c r="G35" s="11">
        <v>4999.8999999999996</v>
      </c>
      <c r="H35" s="11">
        <v>9513.6</v>
      </c>
      <c r="I35" s="11">
        <v>23084</v>
      </c>
      <c r="J35" s="11">
        <v>5271.3</v>
      </c>
      <c r="K35" s="11">
        <v>7437</v>
      </c>
      <c r="L35" s="11">
        <v>14777</v>
      </c>
      <c r="M35" s="11">
        <v>9470.9</v>
      </c>
      <c r="N35" s="11">
        <v>17809</v>
      </c>
      <c r="O35" s="13">
        <v>4100.8999999999996</v>
      </c>
      <c r="P35" s="14">
        <v>109500</v>
      </c>
      <c r="Q35" s="15">
        <v>414.61</v>
      </c>
      <c r="R35" s="15">
        <v>19524</v>
      </c>
      <c r="S35" s="15">
        <v>29483</v>
      </c>
      <c r="T35" s="15">
        <v>32232</v>
      </c>
      <c r="U35" s="15">
        <v>36432</v>
      </c>
      <c r="V35" s="16">
        <f t="shared" si="0"/>
        <v>-7167.0099999999802</v>
      </c>
      <c r="W35" s="115">
        <f t="shared" si="1"/>
        <v>-0.20009347432377167</v>
      </c>
      <c r="X35" s="115">
        <f t="shared" si="1"/>
        <v>-7.6451209814835885E-2</v>
      </c>
      <c r="Y35" s="115">
        <f t="shared" si="2"/>
        <v>94.307741049741253</v>
      </c>
      <c r="Z35" s="115">
        <f t="shared" si="3"/>
        <v>86.197293416300425</v>
      </c>
      <c r="AA35" s="115">
        <f t="shared" si="4"/>
        <v>93.394975249836548</v>
      </c>
      <c r="AB35" s="115">
        <f t="shared" si="5"/>
        <v>83.437993334502721</v>
      </c>
      <c r="AC35" s="115">
        <f t="shared" si="6"/>
        <v>78.102584923534977</v>
      </c>
      <c r="AD35" s="115">
        <f t="shared" si="7"/>
        <v>94.613562120831389</v>
      </c>
      <c r="AE35" s="115">
        <f t="shared" si="8"/>
        <v>104.27503820754056</v>
      </c>
      <c r="AF35" s="115">
        <f t="shared" si="9"/>
        <v>100.4623019919777</v>
      </c>
      <c r="AG35" s="115">
        <f t="shared" si="10"/>
        <v>67.379766647694922</v>
      </c>
      <c r="AH35" s="115">
        <f t="shared" si="11"/>
        <v>59.406898392154247</v>
      </c>
      <c r="AI35" s="115">
        <f t="shared" si="12"/>
        <v>103.04286647570228</v>
      </c>
      <c r="AJ35" s="115">
        <f t="shared" si="13"/>
        <v>92.040010086576444</v>
      </c>
      <c r="AK35" s="115">
        <f t="shared" si="14"/>
        <v>53.841958314395178</v>
      </c>
      <c r="AL35" s="115">
        <f t="shared" si="15"/>
        <v>66.534896401308615</v>
      </c>
      <c r="AM35" s="115">
        <f t="shared" si="16"/>
        <v>92.068200980545228</v>
      </c>
      <c r="AN35" s="115">
        <f t="shared" si="17"/>
        <v>93.686780606906169</v>
      </c>
      <c r="AO35" s="115">
        <f t="shared" si="18"/>
        <v>93.667566525260312</v>
      </c>
    </row>
    <row r="36" spans="1:41" x14ac:dyDescent="0.25">
      <c r="A36" s="8">
        <f t="shared" si="19"/>
        <v>2013</v>
      </c>
      <c r="B36" s="9">
        <f t="shared" si="20"/>
        <v>2</v>
      </c>
      <c r="C36" s="10">
        <v>14906</v>
      </c>
      <c r="D36" s="11">
        <v>9934.1</v>
      </c>
      <c r="E36" s="11">
        <v>18328</v>
      </c>
      <c r="F36" s="11">
        <v>22557</v>
      </c>
      <c r="G36" s="11">
        <v>5412.3</v>
      </c>
      <c r="H36" s="11">
        <v>12368</v>
      </c>
      <c r="I36" s="11">
        <v>25827</v>
      </c>
      <c r="J36" s="11">
        <v>5374.8</v>
      </c>
      <c r="K36" s="11">
        <v>7343.9</v>
      </c>
      <c r="L36" s="11">
        <v>15060</v>
      </c>
      <c r="M36" s="11">
        <v>10887</v>
      </c>
      <c r="N36" s="11">
        <v>21424</v>
      </c>
      <c r="O36" s="13">
        <v>3877.1</v>
      </c>
      <c r="P36" s="14">
        <v>113560</v>
      </c>
      <c r="Q36" s="15">
        <v>559.66</v>
      </c>
      <c r="R36" s="15">
        <v>24174</v>
      </c>
      <c r="S36" s="15">
        <v>33051</v>
      </c>
      <c r="T36" s="15">
        <v>35368</v>
      </c>
      <c r="U36" s="15">
        <v>37529</v>
      </c>
      <c r="V36" s="16">
        <f t="shared" si="0"/>
        <v>-206.45999999999185</v>
      </c>
      <c r="W36" s="115">
        <f t="shared" si="1"/>
        <v>8.8664913818288005E-2</v>
      </c>
      <c r="X36" s="115">
        <f t="shared" si="1"/>
        <v>0.22190651906519077</v>
      </c>
      <c r="Y36" s="115">
        <f t="shared" ref="Y36:Y58" si="21">E36/E35*100</f>
        <v>102.62038073908175</v>
      </c>
      <c r="Z36" s="115">
        <f t="shared" ref="Z36:Z58" si="22">F36/F35*100</f>
        <v>113.8724822050583</v>
      </c>
      <c r="AA36" s="115">
        <f t="shared" ref="AA36:AA58" si="23">G36/G35*100</f>
        <v>108.24816496329927</v>
      </c>
      <c r="AB36" s="115">
        <f t="shared" ref="AB36:AB58" si="24">H36/H35*100</f>
        <v>130.00336360578538</v>
      </c>
      <c r="AC36" s="115">
        <f t="shared" ref="AC36:AC58" si="25">I36/I35*100</f>
        <v>111.88268930861203</v>
      </c>
      <c r="AD36" s="115">
        <f t="shared" ref="AD36:AD58" si="26">J36/J35*100</f>
        <v>101.9634625234762</v>
      </c>
      <c r="AE36" s="115">
        <f t="shared" ref="AE36:AE58" si="27">K36/K35*100</f>
        <v>98.748151136210836</v>
      </c>
      <c r="AF36" s="115">
        <f t="shared" ref="AF36:AF58" si="28">L36/L35*100</f>
        <v>101.91513839074237</v>
      </c>
      <c r="AG36" s="115">
        <f t="shared" ref="AG36:AG58" si="29">M36/M35*100</f>
        <v>114.95211648312198</v>
      </c>
      <c r="AH36" s="115">
        <f t="shared" ref="AH36:AH58" si="30">N36/N35*100</f>
        <v>120.29872536358022</v>
      </c>
      <c r="AI36" s="115">
        <f t="shared" ref="AI36:AI58" si="31">O36/O35*100</f>
        <v>94.542661367017004</v>
      </c>
      <c r="AJ36" s="115">
        <f t="shared" ref="AJ36:AJ58" si="32">P36/P35*100</f>
        <v>103.70776255707763</v>
      </c>
      <c r="AK36" s="115">
        <f t="shared" ref="AK36:AK58" si="33">Q36/Q35*100</f>
        <v>134.9846844022093</v>
      </c>
      <c r="AL36" s="115">
        <f t="shared" ref="AL36:AL58" si="34">R36/R35*100</f>
        <v>123.81684081130915</v>
      </c>
      <c r="AM36" s="115">
        <f t="shared" ref="AM36:AM58" si="35">S36/S35*100</f>
        <v>112.10188922429876</v>
      </c>
      <c r="AN36" s="115">
        <f t="shared" ref="AN36:AN58" si="36">T36/T35*100</f>
        <v>109.7294614048151</v>
      </c>
      <c r="AO36" s="115">
        <f t="shared" ref="AO36:AO58" si="37">U36/U35*100</f>
        <v>103.0110891523935</v>
      </c>
    </row>
    <row r="37" spans="1:41" x14ac:dyDescent="0.25">
      <c r="A37" s="8">
        <f t="shared" si="19"/>
        <v>2013</v>
      </c>
      <c r="B37" s="9">
        <f t="shared" si="20"/>
        <v>3</v>
      </c>
      <c r="C37" s="10">
        <v>14347</v>
      </c>
      <c r="D37" s="11">
        <v>10912</v>
      </c>
      <c r="E37" s="11">
        <v>18162</v>
      </c>
      <c r="F37" s="11">
        <v>23832</v>
      </c>
      <c r="G37" s="11">
        <v>5655.2</v>
      </c>
      <c r="H37" s="11">
        <v>12995</v>
      </c>
      <c r="I37" s="11">
        <v>27541</v>
      </c>
      <c r="J37" s="11">
        <v>5558.5</v>
      </c>
      <c r="K37" s="11">
        <v>7096</v>
      </c>
      <c r="L37" s="11">
        <v>15343</v>
      </c>
      <c r="M37" s="11">
        <v>11710</v>
      </c>
      <c r="N37" s="11">
        <v>21874</v>
      </c>
      <c r="O37" s="13">
        <v>4326.3</v>
      </c>
      <c r="P37" s="14">
        <v>115590</v>
      </c>
      <c r="Q37" s="15">
        <v>575.25</v>
      </c>
      <c r="R37" s="15">
        <v>24335</v>
      </c>
      <c r="S37" s="15">
        <v>32070</v>
      </c>
      <c r="T37" s="15">
        <v>36957</v>
      </c>
      <c r="U37" s="15">
        <v>38880</v>
      </c>
      <c r="V37" s="16">
        <f t="shared" si="0"/>
        <v>4858.75</v>
      </c>
      <c r="W37" s="115">
        <f t="shared" si="1"/>
        <v>-3.7501677176975723E-2</v>
      </c>
      <c r="X37" s="115">
        <f t="shared" si="1"/>
        <v>9.8438711106189736E-2</v>
      </c>
      <c r="Y37" s="115">
        <f t="shared" si="21"/>
        <v>99.09428197293758</v>
      </c>
      <c r="Z37" s="115">
        <f t="shared" si="22"/>
        <v>105.65234738662058</v>
      </c>
      <c r="AA37" s="115">
        <f t="shared" si="23"/>
        <v>104.48792565083235</v>
      </c>
      <c r="AB37" s="115">
        <f t="shared" si="24"/>
        <v>105.06953428201811</v>
      </c>
      <c r="AC37" s="115">
        <f t="shared" si="25"/>
        <v>106.63646571417509</v>
      </c>
      <c r="AD37" s="115">
        <f t="shared" si="26"/>
        <v>103.41780159261739</v>
      </c>
      <c r="AE37" s="115">
        <f t="shared" si="27"/>
        <v>96.624409373765985</v>
      </c>
      <c r="AF37" s="115">
        <f t="shared" si="28"/>
        <v>101.87915006640107</v>
      </c>
      <c r="AG37" s="115">
        <f t="shared" si="29"/>
        <v>107.5594746027372</v>
      </c>
      <c r="AH37" s="115">
        <f t="shared" si="30"/>
        <v>102.10044809559373</v>
      </c>
      <c r="AI37" s="115">
        <f t="shared" si="31"/>
        <v>111.58597921126616</v>
      </c>
      <c r="AJ37" s="115">
        <f t="shared" si="32"/>
        <v>101.78760126805213</v>
      </c>
      <c r="AK37" s="115">
        <f t="shared" si="33"/>
        <v>102.78561984061751</v>
      </c>
      <c r="AL37" s="115">
        <f t="shared" si="34"/>
        <v>100.66600479854388</v>
      </c>
      <c r="AM37" s="115">
        <f t="shared" si="35"/>
        <v>97.031859852954526</v>
      </c>
      <c r="AN37" s="115">
        <f t="shared" si="36"/>
        <v>104.49276181859308</v>
      </c>
      <c r="AO37" s="115">
        <f t="shared" si="37"/>
        <v>103.59988275733434</v>
      </c>
    </row>
    <row r="38" spans="1:41" x14ac:dyDescent="0.25">
      <c r="A38" s="8">
        <f t="shared" si="19"/>
        <v>2013</v>
      </c>
      <c r="B38" s="9">
        <f t="shared" si="20"/>
        <v>4</v>
      </c>
      <c r="C38" s="10">
        <v>17815</v>
      </c>
      <c r="D38" s="11">
        <v>9532.7999999999993</v>
      </c>
      <c r="E38" s="11">
        <v>18990</v>
      </c>
      <c r="F38" s="11">
        <v>24223</v>
      </c>
      <c r="G38" s="11">
        <v>5699.6</v>
      </c>
      <c r="H38" s="11">
        <v>13443</v>
      </c>
      <c r="I38" s="11">
        <v>33355</v>
      </c>
      <c r="J38" s="11">
        <v>5887.4</v>
      </c>
      <c r="K38" s="11">
        <v>7742.1</v>
      </c>
      <c r="L38" s="11">
        <v>15742</v>
      </c>
      <c r="M38" s="11">
        <v>15954</v>
      </c>
      <c r="N38" s="11">
        <v>32508</v>
      </c>
      <c r="O38" s="13">
        <v>4595.7</v>
      </c>
      <c r="P38" s="14">
        <v>126900</v>
      </c>
      <c r="Q38" s="15">
        <v>885.48</v>
      </c>
      <c r="R38" s="15">
        <v>32635</v>
      </c>
      <c r="S38" s="15">
        <v>34549</v>
      </c>
      <c r="T38" s="15">
        <v>37548</v>
      </c>
      <c r="U38" s="15">
        <v>45563</v>
      </c>
      <c r="V38" s="16">
        <f t="shared" si="0"/>
        <v>2503.1200000000244</v>
      </c>
      <c r="W38" s="115">
        <f t="shared" si="1"/>
        <v>0.24172300829441684</v>
      </c>
      <c r="X38" s="115">
        <f t="shared" si="1"/>
        <v>-0.12639296187683291</v>
      </c>
      <c r="Y38" s="115">
        <f t="shared" si="21"/>
        <v>104.55896927651141</v>
      </c>
      <c r="Z38" s="115">
        <f t="shared" si="22"/>
        <v>101.64065122524337</v>
      </c>
      <c r="AA38" s="115">
        <f t="shared" si="23"/>
        <v>100.78511812137504</v>
      </c>
      <c r="AB38" s="115">
        <f t="shared" si="24"/>
        <v>103.44747979992303</v>
      </c>
      <c r="AC38" s="115">
        <f t="shared" si="25"/>
        <v>121.11034457717584</v>
      </c>
      <c r="AD38" s="115">
        <f t="shared" si="26"/>
        <v>105.91706395610325</v>
      </c>
      <c r="AE38" s="115">
        <f t="shared" si="27"/>
        <v>109.10512965050734</v>
      </c>
      <c r="AF38" s="115">
        <f t="shared" si="28"/>
        <v>102.60053444567556</v>
      </c>
      <c r="AG38" s="115">
        <f t="shared" si="29"/>
        <v>136.24252775405637</v>
      </c>
      <c r="AH38" s="115">
        <f t="shared" si="30"/>
        <v>148.61479381914603</v>
      </c>
      <c r="AI38" s="115">
        <f t="shared" si="31"/>
        <v>106.22703002565702</v>
      </c>
      <c r="AJ38" s="115">
        <f t="shared" si="32"/>
        <v>109.78458344147417</v>
      </c>
      <c r="AK38" s="115">
        <f t="shared" si="33"/>
        <v>153.92959582790093</v>
      </c>
      <c r="AL38" s="115">
        <f t="shared" si="34"/>
        <v>134.10725292788166</v>
      </c>
      <c r="AM38" s="115">
        <f t="shared" si="35"/>
        <v>107.72996570003117</v>
      </c>
      <c r="AN38" s="115">
        <f t="shared" si="36"/>
        <v>101.59915577563115</v>
      </c>
      <c r="AO38" s="115">
        <f t="shared" si="37"/>
        <v>117.18878600823047</v>
      </c>
    </row>
    <row r="39" spans="1:41" x14ac:dyDescent="0.25">
      <c r="A39" s="8">
        <f t="shared" si="19"/>
        <v>2014</v>
      </c>
      <c r="B39" s="9">
        <f t="shared" si="20"/>
        <v>1</v>
      </c>
      <c r="C39" s="10">
        <v>15058</v>
      </c>
      <c r="D39" s="11">
        <v>9486.2000000000007</v>
      </c>
      <c r="E39" s="11">
        <v>17376</v>
      </c>
      <c r="F39" s="11">
        <v>21494</v>
      </c>
      <c r="G39" s="11">
        <v>5324.6</v>
      </c>
      <c r="H39" s="11">
        <v>12349</v>
      </c>
      <c r="I39" s="11">
        <v>25866</v>
      </c>
      <c r="J39" s="11">
        <v>5637.3</v>
      </c>
      <c r="K39" s="11">
        <v>7815.8</v>
      </c>
      <c r="L39" s="11">
        <v>15850</v>
      </c>
      <c r="M39" s="11">
        <v>11274</v>
      </c>
      <c r="N39" s="11">
        <v>19613</v>
      </c>
      <c r="O39" s="13">
        <v>4622.8999999999996</v>
      </c>
      <c r="P39" s="14">
        <v>116710</v>
      </c>
      <c r="Q39" s="15">
        <v>570.64</v>
      </c>
      <c r="R39" s="15">
        <v>21158</v>
      </c>
      <c r="S39" s="15">
        <v>31088</v>
      </c>
      <c r="T39" s="15">
        <v>36492</v>
      </c>
      <c r="U39" s="15">
        <v>41943</v>
      </c>
      <c r="V39" s="16">
        <f t="shared" si="0"/>
        <v>-3210.8399999999965</v>
      </c>
      <c r="W39" s="115">
        <f t="shared" si="1"/>
        <v>-0.15475722705585182</v>
      </c>
      <c r="X39" s="115">
        <f t="shared" si="1"/>
        <v>-4.8883853642159858E-3</v>
      </c>
      <c r="Y39" s="115">
        <f t="shared" si="21"/>
        <v>91.500789889415472</v>
      </c>
      <c r="Z39" s="115">
        <f t="shared" si="22"/>
        <v>88.733847995706554</v>
      </c>
      <c r="AA39" s="115">
        <f t="shared" si="23"/>
        <v>93.420590918660963</v>
      </c>
      <c r="AB39" s="115">
        <f t="shared" si="24"/>
        <v>91.861935579855697</v>
      </c>
      <c r="AC39" s="115">
        <f t="shared" si="25"/>
        <v>77.547594063858497</v>
      </c>
      <c r="AD39" s="115">
        <f t="shared" si="26"/>
        <v>95.751944831334725</v>
      </c>
      <c r="AE39" s="115">
        <f t="shared" si="27"/>
        <v>100.9519381046486</v>
      </c>
      <c r="AF39" s="115">
        <f t="shared" si="28"/>
        <v>100.68606276203786</v>
      </c>
      <c r="AG39" s="115">
        <f t="shared" si="29"/>
        <v>70.665663783377212</v>
      </c>
      <c r="AH39" s="115">
        <f t="shared" si="30"/>
        <v>60.332841146794635</v>
      </c>
      <c r="AI39" s="115">
        <f t="shared" si="31"/>
        <v>100.59185760602303</v>
      </c>
      <c r="AJ39" s="115">
        <f t="shared" si="32"/>
        <v>91.970055161544522</v>
      </c>
      <c r="AK39" s="115">
        <f t="shared" si="33"/>
        <v>64.444143289515281</v>
      </c>
      <c r="AL39" s="115">
        <f t="shared" si="34"/>
        <v>64.832235330166995</v>
      </c>
      <c r="AM39" s="115">
        <f t="shared" si="35"/>
        <v>89.982343917334788</v>
      </c>
      <c r="AN39" s="115">
        <f t="shared" si="36"/>
        <v>97.187599872163631</v>
      </c>
      <c r="AO39" s="115">
        <f t="shared" si="37"/>
        <v>92.054956872901258</v>
      </c>
    </row>
    <row r="40" spans="1:41" x14ac:dyDescent="0.25">
      <c r="A40" s="8">
        <f t="shared" si="19"/>
        <v>2014</v>
      </c>
      <c r="B40" s="9">
        <f t="shared" si="20"/>
        <v>2</v>
      </c>
      <c r="C40" s="10">
        <v>16606</v>
      </c>
      <c r="D40" s="11">
        <v>9758</v>
      </c>
      <c r="E40" s="11">
        <v>15817</v>
      </c>
      <c r="F40" s="11">
        <v>22587</v>
      </c>
      <c r="G40" s="11">
        <v>5644.4</v>
      </c>
      <c r="H40" s="11">
        <v>13957</v>
      </c>
      <c r="I40" s="11">
        <v>28007</v>
      </c>
      <c r="J40" s="11">
        <v>5769.8</v>
      </c>
      <c r="K40" s="11">
        <v>7842.2</v>
      </c>
      <c r="L40" s="11">
        <v>16101</v>
      </c>
      <c r="M40" s="11">
        <v>12752</v>
      </c>
      <c r="N40" s="11">
        <v>22743</v>
      </c>
      <c r="O40" s="13">
        <v>4051.2</v>
      </c>
      <c r="P40" s="14">
        <v>121500</v>
      </c>
      <c r="Q40" s="15">
        <v>736.19</v>
      </c>
      <c r="R40" s="15">
        <v>24057</v>
      </c>
      <c r="S40" s="15">
        <v>30837</v>
      </c>
      <c r="T40" s="15">
        <v>38890</v>
      </c>
      <c r="U40" s="15">
        <v>43128</v>
      </c>
      <c r="V40" s="16">
        <f t="shared" si="0"/>
        <v>267.41000000000349</v>
      </c>
      <c r="W40" s="115">
        <f t="shared" si="1"/>
        <v>0.1028024970115553</v>
      </c>
      <c r="X40" s="115">
        <f t="shared" si="1"/>
        <v>2.8652147329805366E-2</v>
      </c>
      <c r="Y40" s="115">
        <f t="shared" si="21"/>
        <v>91.027854511970531</v>
      </c>
      <c r="Z40" s="115">
        <f t="shared" si="22"/>
        <v>105.08514003908067</v>
      </c>
      <c r="AA40" s="115">
        <f t="shared" si="23"/>
        <v>106.00608496412876</v>
      </c>
      <c r="AB40" s="115">
        <f t="shared" si="24"/>
        <v>113.02129727103409</v>
      </c>
      <c r="AC40" s="115">
        <f t="shared" si="25"/>
        <v>108.27727518750483</v>
      </c>
      <c r="AD40" s="115">
        <f t="shared" si="26"/>
        <v>102.35041597928085</v>
      </c>
      <c r="AE40" s="115">
        <f t="shared" si="27"/>
        <v>100.33777732285883</v>
      </c>
      <c r="AF40" s="115">
        <f t="shared" si="28"/>
        <v>101.58359621451105</v>
      </c>
      <c r="AG40" s="115">
        <f t="shared" si="29"/>
        <v>113.1098101827213</v>
      </c>
      <c r="AH40" s="115">
        <f t="shared" si="30"/>
        <v>115.95880283485442</v>
      </c>
      <c r="AI40" s="115">
        <f t="shared" si="31"/>
        <v>87.633303770360598</v>
      </c>
      <c r="AJ40" s="115">
        <f t="shared" si="32"/>
        <v>104.10418987233314</v>
      </c>
      <c r="AK40" s="115">
        <f t="shared" si="33"/>
        <v>129.01128557409226</v>
      </c>
      <c r="AL40" s="115">
        <f t="shared" si="34"/>
        <v>113.70167312600434</v>
      </c>
      <c r="AM40" s="115">
        <f t="shared" si="35"/>
        <v>99.192614513638702</v>
      </c>
      <c r="AN40" s="115">
        <f t="shared" si="36"/>
        <v>106.57130329935329</v>
      </c>
      <c r="AO40" s="115">
        <f t="shared" si="37"/>
        <v>102.82526285673414</v>
      </c>
    </row>
    <row r="41" spans="1:41" x14ac:dyDescent="0.25">
      <c r="A41" s="8">
        <f t="shared" si="19"/>
        <v>2014</v>
      </c>
      <c r="B41" s="9">
        <f t="shared" si="20"/>
        <v>3</v>
      </c>
      <c r="C41" s="10">
        <v>16468</v>
      </c>
      <c r="D41" s="11">
        <v>11617</v>
      </c>
      <c r="E41" s="11">
        <v>15561</v>
      </c>
      <c r="F41" s="11">
        <v>24503</v>
      </c>
      <c r="G41" s="11">
        <v>6016</v>
      </c>
      <c r="H41" s="11">
        <v>14818</v>
      </c>
      <c r="I41" s="11">
        <v>30165</v>
      </c>
      <c r="J41" s="11">
        <v>5746</v>
      </c>
      <c r="K41" s="11">
        <v>7923.8</v>
      </c>
      <c r="L41" s="11">
        <v>16421</v>
      </c>
      <c r="M41" s="11">
        <v>13496</v>
      </c>
      <c r="N41" s="11">
        <v>24010</v>
      </c>
      <c r="O41" s="13">
        <v>4625.3</v>
      </c>
      <c r="P41" s="14">
        <v>124020</v>
      </c>
      <c r="Q41" s="15">
        <v>734.41</v>
      </c>
      <c r="R41" s="15">
        <v>25059</v>
      </c>
      <c r="S41" s="15">
        <v>32207</v>
      </c>
      <c r="T41" s="15">
        <v>39136</v>
      </c>
      <c r="U41" s="15">
        <v>47985</v>
      </c>
      <c r="V41" s="16">
        <f t="shared" si="0"/>
        <v>500.68999999997322</v>
      </c>
      <c r="W41" s="115">
        <f t="shared" si="1"/>
        <v>-8.3102493074792561E-3</v>
      </c>
      <c r="X41" s="115">
        <f t="shared" si="1"/>
        <v>0.1905103504816561</v>
      </c>
      <c r="Y41" s="115">
        <f t="shared" si="21"/>
        <v>98.381488272112279</v>
      </c>
      <c r="Z41" s="115">
        <f t="shared" si="22"/>
        <v>108.48275556736175</v>
      </c>
      <c r="AA41" s="115">
        <f t="shared" si="23"/>
        <v>106.58351640564099</v>
      </c>
      <c r="AB41" s="115">
        <f t="shared" si="24"/>
        <v>106.16894748155048</v>
      </c>
      <c r="AC41" s="115">
        <f t="shared" si="25"/>
        <v>107.7052165530046</v>
      </c>
      <c r="AD41" s="115">
        <f t="shared" si="26"/>
        <v>99.587507365939885</v>
      </c>
      <c r="AE41" s="115">
        <f t="shared" si="27"/>
        <v>101.04052434265895</v>
      </c>
      <c r="AF41" s="115">
        <f t="shared" si="28"/>
        <v>101.98745419539159</v>
      </c>
      <c r="AG41" s="115">
        <f t="shared" si="29"/>
        <v>105.83437892095358</v>
      </c>
      <c r="AH41" s="115">
        <f t="shared" si="30"/>
        <v>105.57094490612495</v>
      </c>
      <c r="AI41" s="115">
        <f t="shared" si="31"/>
        <v>114.17110979462876</v>
      </c>
      <c r="AJ41" s="115">
        <f t="shared" si="32"/>
        <v>102.07407407407408</v>
      </c>
      <c r="AK41" s="115">
        <f t="shared" si="33"/>
        <v>99.758214591341897</v>
      </c>
      <c r="AL41" s="115">
        <f t="shared" si="34"/>
        <v>104.16510786881157</v>
      </c>
      <c r="AM41" s="115">
        <f t="shared" si="35"/>
        <v>104.44271492038783</v>
      </c>
      <c r="AN41" s="115">
        <f t="shared" si="36"/>
        <v>100.6325533556184</v>
      </c>
      <c r="AO41" s="115">
        <f t="shared" si="37"/>
        <v>111.26182526432945</v>
      </c>
    </row>
    <row r="42" spans="1:41" x14ac:dyDescent="0.25">
      <c r="A42" s="8">
        <f t="shared" si="19"/>
        <v>2014</v>
      </c>
      <c r="B42" s="9">
        <f t="shared" si="20"/>
        <v>4</v>
      </c>
      <c r="C42" s="10">
        <v>20019</v>
      </c>
      <c r="D42" s="11">
        <v>10693</v>
      </c>
      <c r="E42" s="11">
        <v>15520</v>
      </c>
      <c r="F42" s="11">
        <v>25019</v>
      </c>
      <c r="G42" s="11">
        <v>5962.1</v>
      </c>
      <c r="H42" s="11">
        <v>14444</v>
      </c>
      <c r="I42" s="11">
        <v>36639</v>
      </c>
      <c r="J42" s="11">
        <v>6182.9</v>
      </c>
      <c r="K42" s="11">
        <v>8257.2000000000007</v>
      </c>
      <c r="L42" s="11">
        <v>16823</v>
      </c>
      <c r="M42" s="11">
        <v>17694</v>
      </c>
      <c r="N42" s="11">
        <v>36093</v>
      </c>
      <c r="O42" s="13">
        <v>4784.6000000000004</v>
      </c>
      <c r="P42" s="14">
        <v>138000</v>
      </c>
      <c r="Q42" s="15">
        <v>1024.8</v>
      </c>
      <c r="R42" s="15">
        <v>38392</v>
      </c>
      <c r="S42" s="15">
        <v>32775</v>
      </c>
      <c r="T42" s="15">
        <v>44568</v>
      </c>
      <c r="U42" s="15">
        <v>50067</v>
      </c>
      <c r="V42" s="16">
        <f t="shared" si="0"/>
        <v>2440.0000000000291</v>
      </c>
      <c r="W42" s="115">
        <f t="shared" si="1"/>
        <v>0.21563031333495264</v>
      </c>
      <c r="X42" s="115">
        <f t="shared" si="1"/>
        <v>-7.9538607213566315E-2</v>
      </c>
      <c r="Y42" s="115">
        <f t="shared" si="21"/>
        <v>99.736520789152365</v>
      </c>
      <c r="Z42" s="115">
        <f t="shared" si="22"/>
        <v>102.10586458800964</v>
      </c>
      <c r="AA42" s="115">
        <f t="shared" si="23"/>
        <v>99.104055851063833</v>
      </c>
      <c r="AB42" s="115">
        <f t="shared" si="24"/>
        <v>97.476042650830081</v>
      </c>
      <c r="AC42" s="115">
        <f t="shared" si="25"/>
        <v>121.46195922426652</v>
      </c>
      <c r="AD42" s="115">
        <f t="shared" si="26"/>
        <v>107.60355029585797</v>
      </c>
      <c r="AE42" s="115">
        <f t="shared" si="27"/>
        <v>104.20757717256872</v>
      </c>
      <c r="AF42" s="115">
        <f t="shared" si="28"/>
        <v>102.44808476950247</v>
      </c>
      <c r="AG42" s="115">
        <f t="shared" si="29"/>
        <v>131.10551274451689</v>
      </c>
      <c r="AH42" s="115">
        <f t="shared" si="30"/>
        <v>150.32486463973345</v>
      </c>
      <c r="AI42" s="115">
        <f t="shared" si="31"/>
        <v>103.44410092318337</v>
      </c>
      <c r="AJ42" s="115">
        <f t="shared" si="32"/>
        <v>111.27237542331882</v>
      </c>
      <c r="AK42" s="115">
        <f t="shared" si="33"/>
        <v>139.5405835977179</v>
      </c>
      <c r="AL42" s="115">
        <f t="shared" si="34"/>
        <v>153.20643281854822</v>
      </c>
      <c r="AM42" s="115">
        <f t="shared" si="35"/>
        <v>101.76359176576521</v>
      </c>
      <c r="AN42" s="115">
        <f t="shared" si="36"/>
        <v>113.87980376124285</v>
      </c>
      <c r="AO42" s="115">
        <f t="shared" si="37"/>
        <v>104.33885589246638</v>
      </c>
    </row>
    <row r="43" spans="1:41" x14ac:dyDescent="0.25">
      <c r="A43" s="8">
        <f t="shared" si="19"/>
        <v>2015</v>
      </c>
      <c r="B43" s="9">
        <f t="shared" si="20"/>
        <v>1</v>
      </c>
      <c r="C43" s="10">
        <v>16938</v>
      </c>
      <c r="D43" s="11">
        <v>10501</v>
      </c>
      <c r="E43" s="11">
        <v>13029</v>
      </c>
      <c r="F43" s="11">
        <v>22347</v>
      </c>
      <c r="G43" s="11">
        <v>5478.1</v>
      </c>
      <c r="H43" s="11">
        <v>12933</v>
      </c>
      <c r="I43" s="11">
        <v>28818</v>
      </c>
      <c r="J43" s="11">
        <v>5731.1</v>
      </c>
      <c r="K43" s="11">
        <v>8817.4</v>
      </c>
      <c r="L43" s="11">
        <v>16896</v>
      </c>
      <c r="M43" s="11">
        <v>12086</v>
      </c>
      <c r="N43" s="11">
        <v>22014</v>
      </c>
      <c r="O43" s="13">
        <v>4722.5</v>
      </c>
      <c r="P43" s="14">
        <v>127230</v>
      </c>
      <c r="Q43" s="15">
        <v>588.51</v>
      </c>
      <c r="R43" s="15">
        <v>22827</v>
      </c>
      <c r="S43" s="15">
        <v>29114</v>
      </c>
      <c r="T43" s="15">
        <v>40920</v>
      </c>
      <c r="U43" s="15">
        <v>44852</v>
      </c>
      <c r="V43" s="16">
        <f t="shared" si="0"/>
        <v>-3380.4100000000035</v>
      </c>
      <c r="W43" s="115">
        <f t="shared" si="1"/>
        <v>-0.15390379139817179</v>
      </c>
      <c r="X43" s="115">
        <f t="shared" si="1"/>
        <v>-1.7955671934910655E-2</v>
      </c>
      <c r="Y43" s="115">
        <f t="shared" si="21"/>
        <v>83.949742268041234</v>
      </c>
      <c r="Z43" s="115">
        <f t="shared" si="22"/>
        <v>89.32011671129942</v>
      </c>
      <c r="AA43" s="115">
        <f t="shared" si="23"/>
        <v>91.882054980627643</v>
      </c>
      <c r="AB43" s="115">
        <f t="shared" si="24"/>
        <v>89.538908889504285</v>
      </c>
      <c r="AC43" s="115">
        <f t="shared" si="25"/>
        <v>78.653893392286918</v>
      </c>
      <c r="AD43" s="115">
        <f t="shared" si="26"/>
        <v>92.69274935709781</v>
      </c>
      <c r="AE43" s="115">
        <f t="shared" si="27"/>
        <v>106.78438211500266</v>
      </c>
      <c r="AF43" s="115">
        <f t="shared" si="28"/>
        <v>100.43392973904773</v>
      </c>
      <c r="AG43" s="115">
        <f t="shared" si="29"/>
        <v>68.305640330055382</v>
      </c>
      <c r="AH43" s="115">
        <f t="shared" si="30"/>
        <v>60.992436206466628</v>
      </c>
      <c r="AI43" s="115">
        <f t="shared" si="31"/>
        <v>98.702085858796963</v>
      </c>
      <c r="AJ43" s="115">
        <f t="shared" si="32"/>
        <v>92.195652173913047</v>
      </c>
      <c r="AK43" s="115">
        <f t="shared" si="33"/>
        <v>57.426814988290396</v>
      </c>
      <c r="AL43" s="115">
        <f t="shared" si="34"/>
        <v>59.457699520733485</v>
      </c>
      <c r="AM43" s="115">
        <f t="shared" si="35"/>
        <v>88.829900839054147</v>
      </c>
      <c r="AN43" s="115">
        <f t="shared" si="36"/>
        <v>91.81475498115239</v>
      </c>
      <c r="AO43" s="115">
        <f t="shared" si="37"/>
        <v>89.583957496954085</v>
      </c>
    </row>
    <row r="44" spans="1:41" x14ac:dyDescent="0.25">
      <c r="A44" s="8">
        <f t="shared" si="19"/>
        <v>2015</v>
      </c>
      <c r="B44" s="9">
        <f t="shared" si="20"/>
        <v>2</v>
      </c>
      <c r="C44" s="10">
        <v>18028</v>
      </c>
      <c r="D44" s="11">
        <v>10765</v>
      </c>
      <c r="E44" s="11">
        <v>12319</v>
      </c>
      <c r="F44" s="11">
        <v>23828</v>
      </c>
      <c r="G44" s="11">
        <v>5781.8</v>
      </c>
      <c r="H44" s="11">
        <v>15117</v>
      </c>
      <c r="I44" s="11">
        <v>31170</v>
      </c>
      <c r="J44" s="11">
        <v>5826.9</v>
      </c>
      <c r="K44" s="11">
        <v>8699.2000000000007</v>
      </c>
      <c r="L44" s="11">
        <v>17193</v>
      </c>
      <c r="M44" s="11">
        <v>13314</v>
      </c>
      <c r="N44" s="11">
        <v>26158</v>
      </c>
      <c r="O44" s="13">
        <v>4300.8999999999996</v>
      </c>
      <c r="P44" s="14">
        <v>132380</v>
      </c>
      <c r="Q44" s="15">
        <v>735.14</v>
      </c>
      <c r="R44" s="15">
        <v>27594</v>
      </c>
      <c r="S44" s="15">
        <v>30420</v>
      </c>
      <c r="T44" s="15">
        <v>42449</v>
      </c>
      <c r="U44" s="15">
        <v>44604</v>
      </c>
      <c r="V44" s="16">
        <f t="shared" si="0"/>
        <v>-783.34000000002561</v>
      </c>
      <c r="W44" s="115">
        <f t="shared" si="1"/>
        <v>6.4352343842248194E-2</v>
      </c>
      <c r="X44" s="115">
        <f t="shared" si="1"/>
        <v>2.5140462813065367E-2</v>
      </c>
      <c r="Y44" s="115">
        <f t="shared" si="21"/>
        <v>94.550617852482915</v>
      </c>
      <c r="Z44" s="115">
        <f t="shared" si="22"/>
        <v>106.62728777912025</v>
      </c>
      <c r="AA44" s="115">
        <f t="shared" si="23"/>
        <v>105.5438929555868</v>
      </c>
      <c r="AB44" s="115">
        <f t="shared" si="24"/>
        <v>116.88703317095801</v>
      </c>
      <c r="AC44" s="115">
        <f t="shared" si="25"/>
        <v>108.16156568811159</v>
      </c>
      <c r="AD44" s="115">
        <f t="shared" si="26"/>
        <v>101.67158137181343</v>
      </c>
      <c r="AE44" s="115">
        <f t="shared" si="27"/>
        <v>98.659468777644207</v>
      </c>
      <c r="AF44" s="115">
        <f t="shared" si="28"/>
        <v>101.7578125</v>
      </c>
      <c r="AG44" s="115">
        <f t="shared" si="29"/>
        <v>110.16051629985107</v>
      </c>
      <c r="AH44" s="115">
        <f t="shared" si="30"/>
        <v>118.82438448260197</v>
      </c>
      <c r="AI44" s="115">
        <f t="shared" si="31"/>
        <v>91.072525145579661</v>
      </c>
      <c r="AJ44" s="115">
        <f t="shared" si="32"/>
        <v>104.04778747150829</v>
      </c>
      <c r="AK44" s="115">
        <f t="shared" si="33"/>
        <v>124.91546447808872</v>
      </c>
      <c r="AL44" s="115">
        <f t="shared" si="34"/>
        <v>120.88316467341306</v>
      </c>
      <c r="AM44" s="115">
        <f t="shared" si="35"/>
        <v>104.48581438483204</v>
      </c>
      <c r="AN44" s="115">
        <f t="shared" si="36"/>
        <v>103.73655913978494</v>
      </c>
      <c r="AO44" s="115">
        <f t="shared" si="37"/>
        <v>99.447070364755191</v>
      </c>
    </row>
    <row r="45" spans="1:41" x14ac:dyDescent="0.25">
      <c r="A45" s="8">
        <f t="shared" si="19"/>
        <v>2015</v>
      </c>
      <c r="B45" s="9">
        <f t="shared" si="20"/>
        <v>3</v>
      </c>
      <c r="C45" s="10">
        <v>18123</v>
      </c>
      <c r="D45" s="11">
        <v>14050</v>
      </c>
      <c r="E45" s="11">
        <v>10812</v>
      </c>
      <c r="F45" s="11">
        <v>26305</v>
      </c>
      <c r="G45" s="11">
        <v>6576.2</v>
      </c>
      <c r="H45" s="11">
        <v>14706</v>
      </c>
      <c r="I45" s="11">
        <v>34145</v>
      </c>
      <c r="J45" s="11">
        <v>6005.3</v>
      </c>
      <c r="K45" s="11">
        <v>8718.7999999999993</v>
      </c>
      <c r="L45" s="11">
        <v>17561</v>
      </c>
      <c r="M45" s="11">
        <v>14420</v>
      </c>
      <c r="N45" s="11">
        <v>28809</v>
      </c>
      <c r="O45" s="13">
        <v>4848</v>
      </c>
      <c r="P45" s="14">
        <v>136990</v>
      </c>
      <c r="Q45" s="15">
        <v>749.02</v>
      </c>
      <c r="R45" s="15">
        <v>30003</v>
      </c>
      <c r="S45" s="15">
        <v>32604</v>
      </c>
      <c r="T45" s="15">
        <v>50006</v>
      </c>
      <c r="U45" s="15">
        <v>49662</v>
      </c>
      <c r="V45" s="16">
        <f t="shared" si="0"/>
        <v>5077.2799999999988</v>
      </c>
      <c r="W45" s="115">
        <f t="shared" si="1"/>
        <v>5.2695806523186395E-3</v>
      </c>
      <c r="X45" s="115">
        <f t="shared" si="1"/>
        <v>0.30515559684161642</v>
      </c>
      <c r="Y45" s="115">
        <f t="shared" si="21"/>
        <v>87.766864193522196</v>
      </c>
      <c r="Z45" s="115">
        <f t="shared" si="22"/>
        <v>110.39533322142019</v>
      </c>
      <c r="AA45" s="115">
        <f t="shared" si="23"/>
        <v>113.73966584800581</v>
      </c>
      <c r="AB45" s="115">
        <f t="shared" si="24"/>
        <v>97.281206588608853</v>
      </c>
      <c r="AC45" s="115">
        <f t="shared" si="25"/>
        <v>109.54443375040101</v>
      </c>
      <c r="AD45" s="115">
        <f t="shared" si="26"/>
        <v>103.06166229041172</v>
      </c>
      <c r="AE45" s="115">
        <f t="shared" si="27"/>
        <v>100.22530807430567</v>
      </c>
      <c r="AF45" s="115">
        <f t="shared" si="28"/>
        <v>102.14040597917757</v>
      </c>
      <c r="AG45" s="115">
        <f t="shared" si="29"/>
        <v>108.30704521556255</v>
      </c>
      <c r="AH45" s="115">
        <f t="shared" si="30"/>
        <v>110.13456686291001</v>
      </c>
      <c r="AI45" s="115">
        <f t="shared" si="31"/>
        <v>112.72059336417959</v>
      </c>
      <c r="AJ45" s="115">
        <f t="shared" si="32"/>
        <v>103.48239915395074</v>
      </c>
      <c r="AK45" s="115">
        <f t="shared" si="33"/>
        <v>101.88807574067525</v>
      </c>
      <c r="AL45" s="115">
        <f t="shared" si="34"/>
        <v>108.73015873015872</v>
      </c>
      <c r="AM45" s="115">
        <f t="shared" si="35"/>
        <v>107.17948717948718</v>
      </c>
      <c r="AN45" s="115">
        <f t="shared" si="36"/>
        <v>117.80253951800985</v>
      </c>
      <c r="AO45" s="115">
        <f t="shared" si="37"/>
        <v>111.33979015334947</v>
      </c>
    </row>
    <row r="46" spans="1:41" x14ac:dyDescent="0.25">
      <c r="A46" s="8">
        <f t="shared" si="19"/>
        <v>2015</v>
      </c>
      <c r="B46" s="9">
        <f t="shared" si="20"/>
        <v>4</v>
      </c>
      <c r="C46" s="10">
        <v>21060</v>
      </c>
      <c r="D46" s="11">
        <v>12808</v>
      </c>
      <c r="E46" s="11">
        <v>11467</v>
      </c>
      <c r="F46" s="11">
        <v>27308</v>
      </c>
      <c r="G46" s="11">
        <v>6762.9</v>
      </c>
      <c r="H46" s="11">
        <v>15285</v>
      </c>
      <c r="I46" s="11">
        <v>41296</v>
      </c>
      <c r="J46" s="11">
        <v>6397.7</v>
      </c>
      <c r="K46" s="11">
        <v>8460.5</v>
      </c>
      <c r="L46" s="11">
        <v>18176</v>
      </c>
      <c r="M46" s="11">
        <v>17572</v>
      </c>
      <c r="N46" s="11">
        <v>35097</v>
      </c>
      <c r="O46" s="13">
        <v>5110.5</v>
      </c>
      <c r="P46" s="14">
        <v>151250</v>
      </c>
      <c r="Q46" s="15">
        <v>1097.3</v>
      </c>
      <c r="R46" s="15">
        <v>38764</v>
      </c>
      <c r="S46" s="15">
        <v>33798</v>
      </c>
      <c r="T46" s="15">
        <v>49375</v>
      </c>
      <c r="U46" s="15">
        <v>52187</v>
      </c>
      <c r="V46" s="16">
        <f t="shared" si="0"/>
        <v>-920.69999999998254</v>
      </c>
      <c r="W46" s="115">
        <f t="shared" si="1"/>
        <v>0.1620592617116372</v>
      </c>
      <c r="X46" s="115">
        <f t="shared" si="1"/>
        <v>-8.8398576512455529E-2</v>
      </c>
      <c r="Y46" s="115">
        <f t="shared" si="21"/>
        <v>106.05808361080283</v>
      </c>
      <c r="Z46" s="115">
        <f t="shared" si="22"/>
        <v>103.81296331495913</v>
      </c>
      <c r="AA46" s="115">
        <f t="shared" si="23"/>
        <v>102.83902557708097</v>
      </c>
      <c r="AB46" s="115">
        <f t="shared" si="24"/>
        <v>103.93716850265197</v>
      </c>
      <c r="AC46" s="115">
        <f t="shared" si="25"/>
        <v>120.94303704788403</v>
      </c>
      <c r="AD46" s="115">
        <f t="shared" si="26"/>
        <v>106.53422809851298</v>
      </c>
      <c r="AE46" s="115">
        <f t="shared" si="27"/>
        <v>97.037436344451081</v>
      </c>
      <c r="AF46" s="115">
        <f t="shared" si="28"/>
        <v>103.50207846933546</v>
      </c>
      <c r="AG46" s="115">
        <f t="shared" si="29"/>
        <v>121.85852981969487</v>
      </c>
      <c r="AH46" s="115">
        <f t="shared" si="30"/>
        <v>121.82651254816204</v>
      </c>
      <c r="AI46" s="115">
        <f t="shared" si="31"/>
        <v>105.41460396039604</v>
      </c>
      <c r="AJ46" s="115">
        <f t="shared" si="32"/>
        <v>110.40951894298854</v>
      </c>
      <c r="AK46" s="115">
        <f t="shared" si="33"/>
        <v>146.4980908386959</v>
      </c>
      <c r="AL46" s="115">
        <f t="shared" si="34"/>
        <v>129.20041329200413</v>
      </c>
      <c r="AM46" s="115">
        <f t="shared" si="35"/>
        <v>103.66212734633787</v>
      </c>
      <c r="AN46" s="115">
        <f t="shared" si="36"/>
        <v>98.738151421829372</v>
      </c>
      <c r="AO46" s="115">
        <f t="shared" si="37"/>
        <v>105.08437034352221</v>
      </c>
    </row>
    <row r="47" spans="1:41" x14ac:dyDescent="0.25">
      <c r="A47" s="8">
        <f t="shared" si="19"/>
        <v>2016</v>
      </c>
      <c r="B47" s="9">
        <f t="shared" si="20"/>
        <v>1</v>
      </c>
      <c r="C47" s="10">
        <v>17472</v>
      </c>
      <c r="D47" s="11">
        <v>12029</v>
      </c>
      <c r="E47" s="11">
        <v>10172</v>
      </c>
      <c r="F47" s="11">
        <v>24465</v>
      </c>
      <c r="G47" s="11">
        <v>6476.8</v>
      </c>
      <c r="H47" s="11">
        <v>14675</v>
      </c>
      <c r="I47" s="11">
        <v>33561</v>
      </c>
      <c r="J47" s="11">
        <v>5972.3</v>
      </c>
      <c r="K47" s="11">
        <v>8608.5</v>
      </c>
      <c r="L47" s="11">
        <v>18239</v>
      </c>
      <c r="M47" s="11">
        <v>12520</v>
      </c>
      <c r="N47" s="11">
        <v>23523</v>
      </c>
      <c r="O47" s="13">
        <v>5086.8999999999996</v>
      </c>
      <c r="P47" s="14">
        <v>140830</v>
      </c>
      <c r="Q47" s="15">
        <v>666.86</v>
      </c>
      <c r="R47" s="15">
        <v>23354</v>
      </c>
      <c r="S47" s="15">
        <v>29792</v>
      </c>
      <c r="T47" s="15">
        <v>46207</v>
      </c>
      <c r="U47" s="15">
        <v>45907</v>
      </c>
      <c r="V47" s="16">
        <f t="shared" si="0"/>
        <v>-1542.359999999986</v>
      </c>
      <c r="W47" s="115">
        <f t="shared" si="1"/>
        <v>-0.17037037037037039</v>
      </c>
      <c r="X47" s="115">
        <f t="shared" si="1"/>
        <v>-6.0821361648969341E-2</v>
      </c>
      <c r="Y47" s="115">
        <f t="shared" si="21"/>
        <v>88.706723641754607</v>
      </c>
      <c r="Z47" s="115">
        <f t="shared" si="22"/>
        <v>89.589131390068843</v>
      </c>
      <c r="AA47" s="115">
        <f t="shared" si="23"/>
        <v>95.769566310310665</v>
      </c>
      <c r="AB47" s="115">
        <f t="shared" si="24"/>
        <v>96.009159306509645</v>
      </c>
      <c r="AC47" s="115">
        <f t="shared" si="25"/>
        <v>81.269372336303761</v>
      </c>
      <c r="AD47" s="115">
        <f t="shared" si="26"/>
        <v>93.350735420541767</v>
      </c>
      <c r="AE47" s="115">
        <f t="shared" si="27"/>
        <v>101.74930559659595</v>
      </c>
      <c r="AF47" s="115">
        <f t="shared" si="28"/>
        <v>100.34661091549295</v>
      </c>
      <c r="AG47" s="115">
        <f t="shared" si="29"/>
        <v>71.249715456407927</v>
      </c>
      <c r="AH47" s="115">
        <f t="shared" si="30"/>
        <v>67.022822463458425</v>
      </c>
      <c r="AI47" s="115">
        <f t="shared" si="31"/>
        <v>99.538205655023958</v>
      </c>
      <c r="AJ47" s="115">
        <f t="shared" si="32"/>
        <v>93.110743801652902</v>
      </c>
      <c r="AK47" s="115">
        <f t="shared" si="33"/>
        <v>60.772805978310409</v>
      </c>
      <c r="AL47" s="115">
        <f t="shared" si="34"/>
        <v>60.246620575791979</v>
      </c>
      <c r="AM47" s="115">
        <f t="shared" si="35"/>
        <v>88.147227646606311</v>
      </c>
      <c r="AN47" s="115">
        <f t="shared" si="36"/>
        <v>93.583797468354433</v>
      </c>
      <c r="AO47" s="115">
        <f t="shared" si="37"/>
        <v>87.966351773430162</v>
      </c>
    </row>
    <row r="48" spans="1:41" x14ac:dyDescent="0.25">
      <c r="A48" s="8">
        <f t="shared" si="19"/>
        <v>2016</v>
      </c>
      <c r="B48" s="9">
        <f t="shared" si="20"/>
        <v>2</v>
      </c>
      <c r="C48" s="10">
        <v>17952</v>
      </c>
      <c r="D48" s="11">
        <v>12929</v>
      </c>
      <c r="E48" s="11">
        <v>9585</v>
      </c>
      <c r="F48" s="11">
        <v>26338</v>
      </c>
      <c r="G48" s="11">
        <v>6523.1</v>
      </c>
      <c r="H48" s="11">
        <v>16354</v>
      </c>
      <c r="I48" s="11">
        <v>35479</v>
      </c>
      <c r="J48" s="11">
        <v>6147.8</v>
      </c>
      <c r="K48" s="11">
        <v>8307.2999999999993</v>
      </c>
      <c r="L48" s="11">
        <v>18719</v>
      </c>
      <c r="M48" s="11">
        <v>13992</v>
      </c>
      <c r="N48" s="11">
        <v>29213</v>
      </c>
      <c r="O48" s="13">
        <v>4730.8999999999996</v>
      </c>
      <c r="P48" s="14">
        <v>143890</v>
      </c>
      <c r="Q48" s="15">
        <v>850.62</v>
      </c>
      <c r="R48" s="15">
        <v>29410</v>
      </c>
      <c r="S48" s="15">
        <v>30186</v>
      </c>
      <c r="T48" s="15">
        <v>45729</v>
      </c>
      <c r="U48" s="15">
        <v>49034</v>
      </c>
      <c r="V48" s="16">
        <f t="shared" si="0"/>
        <v>-1371.5200000000186</v>
      </c>
      <c r="W48" s="115">
        <f t="shared" si="1"/>
        <v>2.7472527472527375E-2</v>
      </c>
      <c r="X48" s="115">
        <f t="shared" si="1"/>
        <v>7.4819186964834916E-2</v>
      </c>
      <c r="Y48" s="115">
        <f t="shared" si="21"/>
        <v>94.229256783326775</v>
      </c>
      <c r="Z48" s="115">
        <f t="shared" si="22"/>
        <v>107.65583486613531</v>
      </c>
      <c r="AA48" s="115">
        <f t="shared" si="23"/>
        <v>100.71485918972331</v>
      </c>
      <c r="AB48" s="115">
        <f t="shared" si="24"/>
        <v>111.4412265758092</v>
      </c>
      <c r="AC48" s="115">
        <f t="shared" si="25"/>
        <v>105.71496677691368</v>
      </c>
      <c r="AD48" s="115">
        <f t="shared" si="26"/>
        <v>102.93856638146109</v>
      </c>
      <c r="AE48" s="115">
        <f t="shared" si="27"/>
        <v>96.501132601498512</v>
      </c>
      <c r="AF48" s="115">
        <f t="shared" si="28"/>
        <v>102.63172323044027</v>
      </c>
      <c r="AG48" s="115">
        <f t="shared" si="29"/>
        <v>111.75718849840254</v>
      </c>
      <c r="AH48" s="115">
        <f t="shared" si="30"/>
        <v>124.18909152744122</v>
      </c>
      <c r="AI48" s="115">
        <f t="shared" si="31"/>
        <v>93.001631642060971</v>
      </c>
      <c r="AJ48" s="115">
        <f t="shared" si="32"/>
        <v>102.17283249307675</v>
      </c>
      <c r="AK48" s="115">
        <f t="shared" si="33"/>
        <v>127.55600875746033</v>
      </c>
      <c r="AL48" s="115">
        <f t="shared" si="34"/>
        <v>125.93131797550741</v>
      </c>
      <c r="AM48" s="115">
        <f t="shared" si="35"/>
        <v>101.32250268528465</v>
      </c>
      <c r="AN48" s="115">
        <f t="shared" si="36"/>
        <v>98.965524704049173</v>
      </c>
      <c r="AO48" s="115">
        <f t="shared" si="37"/>
        <v>106.81159735987976</v>
      </c>
    </row>
    <row r="49" spans="1:41" x14ac:dyDescent="0.25">
      <c r="A49" s="8">
        <f t="shared" si="19"/>
        <v>2016</v>
      </c>
      <c r="B49" s="9">
        <f t="shared" si="20"/>
        <v>3</v>
      </c>
      <c r="C49" s="10">
        <v>19134</v>
      </c>
      <c r="D49" s="11">
        <v>16094</v>
      </c>
      <c r="E49" s="11">
        <v>10114</v>
      </c>
      <c r="F49" s="11">
        <v>27262</v>
      </c>
      <c r="G49" s="11">
        <v>7213.9</v>
      </c>
      <c r="H49" s="11">
        <v>16725</v>
      </c>
      <c r="I49" s="11">
        <v>38208</v>
      </c>
      <c r="J49" s="11">
        <v>6319.1</v>
      </c>
      <c r="K49" s="11">
        <v>8518.2999999999993</v>
      </c>
      <c r="L49" s="11">
        <v>19074</v>
      </c>
      <c r="M49" s="11">
        <v>14742</v>
      </c>
      <c r="N49" s="11">
        <v>30162</v>
      </c>
      <c r="O49" s="13">
        <v>5243.3</v>
      </c>
      <c r="P49" s="14">
        <v>147400</v>
      </c>
      <c r="Q49" s="15">
        <v>820.38</v>
      </c>
      <c r="R49" s="15">
        <v>29913</v>
      </c>
      <c r="S49" s="15">
        <v>30754</v>
      </c>
      <c r="T49" s="15">
        <v>45677</v>
      </c>
      <c r="U49" s="15">
        <v>50383</v>
      </c>
      <c r="V49" s="16">
        <f t="shared" si="0"/>
        <v>5216.2199999999721</v>
      </c>
      <c r="W49" s="115">
        <f t="shared" si="1"/>
        <v>6.5842245989304882E-2</v>
      </c>
      <c r="X49" s="115">
        <f t="shared" si="1"/>
        <v>0.24479851496635474</v>
      </c>
      <c r="Y49" s="115">
        <f t="shared" si="21"/>
        <v>105.51904016692748</v>
      </c>
      <c r="Z49" s="115">
        <f t="shared" si="22"/>
        <v>103.50823904624498</v>
      </c>
      <c r="AA49" s="115">
        <f t="shared" si="23"/>
        <v>110.59005687479878</v>
      </c>
      <c r="AB49" s="115">
        <f t="shared" si="24"/>
        <v>102.26855815091109</v>
      </c>
      <c r="AC49" s="115">
        <f t="shared" si="25"/>
        <v>107.6918740663491</v>
      </c>
      <c r="AD49" s="115">
        <f t="shared" si="26"/>
        <v>102.78636260125573</v>
      </c>
      <c r="AE49" s="115">
        <f t="shared" si="27"/>
        <v>102.53993475617831</v>
      </c>
      <c r="AF49" s="115">
        <f t="shared" si="28"/>
        <v>101.89646882846306</v>
      </c>
      <c r="AG49" s="115">
        <f t="shared" si="29"/>
        <v>105.36020583190395</v>
      </c>
      <c r="AH49" s="115">
        <f t="shared" si="30"/>
        <v>103.24855372608086</v>
      </c>
      <c r="AI49" s="115">
        <f t="shared" si="31"/>
        <v>110.83092012090725</v>
      </c>
      <c r="AJ49" s="115">
        <f t="shared" si="32"/>
        <v>102.4393634025992</v>
      </c>
      <c r="AK49" s="115">
        <f t="shared" si="33"/>
        <v>96.444946039359522</v>
      </c>
      <c r="AL49" s="115">
        <f t="shared" si="34"/>
        <v>101.7103026181571</v>
      </c>
      <c r="AM49" s="115">
        <f t="shared" si="35"/>
        <v>101.88166699794607</v>
      </c>
      <c r="AN49" s="115">
        <f t="shared" si="36"/>
        <v>99.886286601500146</v>
      </c>
      <c r="AO49" s="115">
        <f t="shared" si="37"/>
        <v>102.75115226169598</v>
      </c>
    </row>
    <row r="50" spans="1:41" x14ac:dyDescent="0.25">
      <c r="A50" s="8">
        <f t="shared" si="19"/>
        <v>2016</v>
      </c>
      <c r="B50" s="9">
        <f t="shared" si="20"/>
        <v>4</v>
      </c>
      <c r="C50" s="10">
        <v>21506</v>
      </c>
      <c r="D50" s="11">
        <v>16013</v>
      </c>
      <c r="E50" s="11">
        <v>11129</v>
      </c>
      <c r="F50" s="11">
        <v>28162</v>
      </c>
      <c r="G50" s="11">
        <v>7410.1</v>
      </c>
      <c r="H50" s="11">
        <v>16570</v>
      </c>
      <c r="I50" s="11">
        <v>45436</v>
      </c>
      <c r="J50" s="11">
        <v>6682.9</v>
      </c>
      <c r="K50" s="11">
        <v>8889.9</v>
      </c>
      <c r="L50" s="11">
        <v>19613</v>
      </c>
      <c r="M50" s="11">
        <v>18390</v>
      </c>
      <c r="N50" s="11">
        <v>40612</v>
      </c>
      <c r="O50" s="13">
        <v>5490</v>
      </c>
      <c r="P50" s="14">
        <v>160900</v>
      </c>
      <c r="Q50" s="15">
        <v>1170.0999999999999</v>
      </c>
      <c r="R50" s="15">
        <v>42928</v>
      </c>
      <c r="S50" s="15">
        <v>36392</v>
      </c>
      <c r="T50" s="15">
        <v>47975</v>
      </c>
      <c r="U50" s="15">
        <v>54792</v>
      </c>
      <c r="V50" s="16">
        <f t="shared" si="0"/>
        <v>-2303.1999999999825</v>
      </c>
      <c r="W50" s="115">
        <f t="shared" si="1"/>
        <v>0.12396780599979085</v>
      </c>
      <c r="X50" s="115">
        <f t="shared" si="1"/>
        <v>-5.0329315272772401E-3</v>
      </c>
      <c r="Y50" s="115">
        <f t="shared" si="21"/>
        <v>110.03559422582558</v>
      </c>
      <c r="Z50" s="115">
        <f t="shared" si="22"/>
        <v>103.30129851074756</v>
      </c>
      <c r="AA50" s="115">
        <f t="shared" si="23"/>
        <v>102.71974937273876</v>
      </c>
      <c r="AB50" s="115">
        <f t="shared" si="24"/>
        <v>99.073243647234676</v>
      </c>
      <c r="AC50" s="115">
        <f t="shared" si="25"/>
        <v>118.91750418760469</v>
      </c>
      <c r="AD50" s="115">
        <f t="shared" si="26"/>
        <v>105.75714896108622</v>
      </c>
      <c r="AE50" s="115">
        <f t="shared" si="27"/>
        <v>104.36237277391029</v>
      </c>
      <c r="AF50" s="115">
        <f t="shared" si="28"/>
        <v>102.82583621683968</v>
      </c>
      <c r="AG50" s="115">
        <f t="shared" si="29"/>
        <v>124.74562474562474</v>
      </c>
      <c r="AH50" s="115">
        <f t="shared" si="30"/>
        <v>134.64624361779721</v>
      </c>
      <c r="AI50" s="115">
        <f t="shared" si="31"/>
        <v>104.70505216180651</v>
      </c>
      <c r="AJ50" s="115">
        <f t="shared" si="32"/>
        <v>109.15875169606512</v>
      </c>
      <c r="AK50" s="115">
        <f t="shared" si="33"/>
        <v>142.62902557351472</v>
      </c>
      <c r="AL50" s="115">
        <f t="shared" si="34"/>
        <v>143.50951091498681</v>
      </c>
      <c r="AM50" s="115">
        <f t="shared" si="35"/>
        <v>118.33257462443909</v>
      </c>
      <c r="AN50" s="115">
        <f t="shared" si="36"/>
        <v>105.03097839175078</v>
      </c>
      <c r="AO50" s="115">
        <f t="shared" si="37"/>
        <v>108.75096758827382</v>
      </c>
    </row>
    <row r="51" spans="1:41" x14ac:dyDescent="0.25">
      <c r="A51" s="8">
        <f t="shared" si="19"/>
        <v>2017</v>
      </c>
      <c r="B51" s="9">
        <f t="shared" si="20"/>
        <v>1</v>
      </c>
      <c r="C51" s="10">
        <v>18842</v>
      </c>
      <c r="D51" s="11">
        <v>14363</v>
      </c>
      <c r="E51" s="11">
        <v>10209</v>
      </c>
      <c r="F51" s="11">
        <v>24892</v>
      </c>
      <c r="G51" s="11">
        <v>6828.6</v>
      </c>
      <c r="H51" s="11">
        <v>14366</v>
      </c>
      <c r="I51" s="11">
        <v>36168</v>
      </c>
      <c r="J51" s="11">
        <v>6356.2</v>
      </c>
      <c r="K51" s="11">
        <v>9147</v>
      </c>
      <c r="L51" s="11">
        <v>19673</v>
      </c>
      <c r="M51" s="11">
        <v>13276</v>
      </c>
      <c r="N51" s="11">
        <v>26113</v>
      </c>
      <c r="O51" s="13">
        <v>5509.9</v>
      </c>
      <c r="P51" s="14">
        <v>147510</v>
      </c>
      <c r="Q51" s="15">
        <v>676.58</v>
      </c>
      <c r="R51" s="15">
        <v>24982</v>
      </c>
      <c r="S51" s="15">
        <v>32485</v>
      </c>
      <c r="T51" s="15">
        <v>44414</v>
      </c>
      <c r="U51" s="15">
        <v>46447</v>
      </c>
      <c r="V51" s="16">
        <f t="shared" si="0"/>
        <v>-1942.8799999999756</v>
      </c>
      <c r="W51" s="115">
        <f t="shared" si="1"/>
        <v>-0.12387240770017671</v>
      </c>
      <c r="X51" s="115">
        <f t="shared" si="1"/>
        <v>-0.10304127896084436</v>
      </c>
      <c r="Y51" s="115">
        <f t="shared" si="21"/>
        <v>91.733309371911218</v>
      </c>
      <c r="Z51" s="115">
        <f t="shared" si="22"/>
        <v>88.388608763582127</v>
      </c>
      <c r="AA51" s="115">
        <f t="shared" si="23"/>
        <v>92.152602528980722</v>
      </c>
      <c r="AB51" s="115">
        <f t="shared" si="24"/>
        <v>86.69885334942667</v>
      </c>
      <c r="AC51" s="115">
        <f t="shared" si="25"/>
        <v>79.602077647680261</v>
      </c>
      <c r="AD51" s="115">
        <f t="shared" si="26"/>
        <v>95.111403731912787</v>
      </c>
      <c r="AE51" s="115">
        <f t="shared" si="27"/>
        <v>102.89204602976412</v>
      </c>
      <c r="AF51" s="115">
        <f t="shared" si="28"/>
        <v>100.30591954316014</v>
      </c>
      <c r="AG51" s="115">
        <f t="shared" si="29"/>
        <v>72.191408374116378</v>
      </c>
      <c r="AH51" s="115">
        <f t="shared" si="30"/>
        <v>64.298729439574515</v>
      </c>
      <c r="AI51" s="115">
        <f t="shared" si="31"/>
        <v>100.36247723132969</v>
      </c>
      <c r="AJ51" s="115">
        <f t="shared" si="32"/>
        <v>91.678060907395903</v>
      </c>
      <c r="AK51" s="115">
        <f t="shared" si="33"/>
        <v>57.822408341167431</v>
      </c>
      <c r="AL51" s="115">
        <f t="shared" si="34"/>
        <v>58.195117405888929</v>
      </c>
      <c r="AM51" s="115">
        <f t="shared" si="35"/>
        <v>89.264123983293032</v>
      </c>
      <c r="AN51" s="115">
        <f t="shared" si="36"/>
        <v>92.577384054194894</v>
      </c>
      <c r="AO51" s="115">
        <f t="shared" si="37"/>
        <v>84.769674405022627</v>
      </c>
    </row>
    <row r="52" spans="1:41" x14ac:dyDescent="0.25">
      <c r="A52" s="8">
        <f t="shared" si="19"/>
        <v>2017</v>
      </c>
      <c r="B52" s="9">
        <f t="shared" si="20"/>
        <v>2</v>
      </c>
      <c r="C52" s="10">
        <v>20046</v>
      </c>
      <c r="D52" s="11">
        <v>13311</v>
      </c>
      <c r="E52" s="11">
        <v>11379</v>
      </c>
      <c r="F52" s="11">
        <v>25058</v>
      </c>
      <c r="G52" s="11">
        <v>7060.3</v>
      </c>
      <c r="H52" s="11">
        <v>16644</v>
      </c>
      <c r="I52" s="11">
        <v>38332</v>
      </c>
      <c r="J52" s="11">
        <v>6598</v>
      </c>
      <c r="K52" s="11">
        <v>9685.7999999999993</v>
      </c>
      <c r="L52" s="11">
        <v>19994</v>
      </c>
      <c r="M52" s="11">
        <v>14885</v>
      </c>
      <c r="N52" s="11">
        <v>32233</v>
      </c>
      <c r="O52" s="13">
        <v>5141.8</v>
      </c>
      <c r="P52" s="14">
        <v>152910</v>
      </c>
      <c r="Q52" s="15">
        <v>844.65</v>
      </c>
      <c r="R52" s="15">
        <v>31863</v>
      </c>
      <c r="S52" s="15">
        <v>32919</v>
      </c>
      <c r="T52" s="15">
        <v>46046</v>
      </c>
      <c r="U52" s="15">
        <v>46753</v>
      </c>
      <c r="V52" s="16">
        <f t="shared" si="0"/>
        <v>1124.2499999999418</v>
      </c>
      <c r="W52" s="115">
        <f t="shared" si="1"/>
        <v>6.3899798322895718E-2</v>
      </c>
      <c r="X52" s="115">
        <f t="shared" si="1"/>
        <v>-7.3243751305437588E-2</v>
      </c>
      <c r="Y52" s="115">
        <f t="shared" si="21"/>
        <v>111.46047605054363</v>
      </c>
      <c r="Z52" s="115">
        <f t="shared" si="22"/>
        <v>100.66688092559859</v>
      </c>
      <c r="AA52" s="115">
        <f t="shared" si="23"/>
        <v>103.39308203731366</v>
      </c>
      <c r="AB52" s="115">
        <f t="shared" si="24"/>
        <v>115.8568843101768</v>
      </c>
      <c r="AC52" s="115">
        <f t="shared" si="25"/>
        <v>105.9831895598319</v>
      </c>
      <c r="AD52" s="115">
        <f t="shared" si="26"/>
        <v>103.80415971807055</v>
      </c>
      <c r="AE52" s="115">
        <f t="shared" si="27"/>
        <v>105.89045588717612</v>
      </c>
      <c r="AF52" s="115">
        <f t="shared" si="28"/>
        <v>101.63167793422457</v>
      </c>
      <c r="AG52" s="115">
        <f t="shared" si="29"/>
        <v>112.11961434166918</v>
      </c>
      <c r="AH52" s="115">
        <f t="shared" si="30"/>
        <v>123.43660245854555</v>
      </c>
      <c r="AI52" s="115">
        <f t="shared" si="31"/>
        <v>93.31929799088914</v>
      </c>
      <c r="AJ52" s="115">
        <f t="shared" si="32"/>
        <v>103.6607687614399</v>
      </c>
      <c r="AK52" s="115">
        <f t="shared" si="33"/>
        <v>124.84111265482278</v>
      </c>
      <c r="AL52" s="115">
        <f t="shared" si="34"/>
        <v>127.54383155872229</v>
      </c>
      <c r="AM52" s="115">
        <f t="shared" si="35"/>
        <v>101.33600123133755</v>
      </c>
      <c r="AN52" s="115">
        <f t="shared" si="36"/>
        <v>103.67451704417525</v>
      </c>
      <c r="AO52" s="115">
        <f t="shared" si="37"/>
        <v>100.6588154240317</v>
      </c>
    </row>
    <row r="53" spans="1:41" x14ac:dyDescent="0.25">
      <c r="A53" s="8">
        <f t="shared" si="19"/>
        <v>2017</v>
      </c>
      <c r="B53" s="9">
        <f t="shared" si="20"/>
        <v>3</v>
      </c>
      <c r="C53" s="10">
        <v>21586</v>
      </c>
      <c r="D53" s="11">
        <v>16401</v>
      </c>
      <c r="E53" s="11">
        <v>12065</v>
      </c>
      <c r="F53" s="11">
        <v>27187</v>
      </c>
      <c r="G53" s="11">
        <v>7826.9</v>
      </c>
      <c r="H53" s="11">
        <v>16622</v>
      </c>
      <c r="I53" s="11">
        <v>41594</v>
      </c>
      <c r="J53" s="11">
        <v>6653.1</v>
      </c>
      <c r="K53" s="11">
        <v>9752.6</v>
      </c>
      <c r="L53" s="11">
        <v>20362</v>
      </c>
      <c r="M53" s="11">
        <v>15590</v>
      </c>
      <c r="N53" s="11">
        <v>32902</v>
      </c>
      <c r="O53" s="13">
        <v>5656.2</v>
      </c>
      <c r="P53" s="14">
        <v>156240</v>
      </c>
      <c r="Q53" s="15">
        <v>817.42</v>
      </c>
      <c r="R53" s="15">
        <v>32770</v>
      </c>
      <c r="S53" s="15">
        <v>34655</v>
      </c>
      <c r="T53" s="15">
        <v>47048</v>
      </c>
      <c r="U53" s="15">
        <v>52060</v>
      </c>
      <c r="V53" s="16">
        <f t="shared" si="0"/>
        <v>4703.3799999999756</v>
      </c>
      <c r="W53" s="115">
        <f t="shared" si="1"/>
        <v>7.682330639529078E-2</v>
      </c>
      <c r="X53" s="115">
        <f t="shared" si="1"/>
        <v>0.23213883254451195</v>
      </c>
      <c r="Y53" s="115">
        <f t="shared" si="21"/>
        <v>106.0286492661921</v>
      </c>
      <c r="Z53" s="115">
        <f t="shared" si="22"/>
        <v>108.49628861042382</v>
      </c>
      <c r="AA53" s="115">
        <f t="shared" si="23"/>
        <v>110.85789555684602</v>
      </c>
      <c r="AB53" s="115">
        <f t="shared" si="24"/>
        <v>99.867820235520313</v>
      </c>
      <c r="AC53" s="115">
        <f t="shared" si="25"/>
        <v>108.50986121256392</v>
      </c>
      <c r="AD53" s="115">
        <f t="shared" si="26"/>
        <v>100.83510154592301</v>
      </c>
      <c r="AE53" s="115">
        <f t="shared" si="27"/>
        <v>100.68966941295506</v>
      </c>
      <c r="AF53" s="115">
        <f t="shared" si="28"/>
        <v>101.84055216564968</v>
      </c>
      <c r="AG53" s="115">
        <f t="shared" si="29"/>
        <v>104.7363117232113</v>
      </c>
      <c r="AH53" s="115">
        <f t="shared" si="30"/>
        <v>102.07551267334721</v>
      </c>
      <c r="AI53" s="115">
        <f t="shared" si="31"/>
        <v>110.00427865727956</v>
      </c>
      <c r="AJ53" s="115">
        <f t="shared" si="32"/>
        <v>102.17775161859916</v>
      </c>
      <c r="AK53" s="115">
        <f t="shared" si="33"/>
        <v>96.776179482625935</v>
      </c>
      <c r="AL53" s="115">
        <f t="shared" si="34"/>
        <v>102.84656184288987</v>
      </c>
      <c r="AM53" s="115">
        <f t="shared" si="35"/>
        <v>105.27355022935083</v>
      </c>
      <c r="AN53" s="115">
        <f t="shared" si="36"/>
        <v>102.17608478478044</v>
      </c>
      <c r="AO53" s="115">
        <f t="shared" si="37"/>
        <v>111.35114324214487</v>
      </c>
    </row>
    <row r="54" spans="1:41" x14ac:dyDescent="0.25">
      <c r="A54" s="8">
        <f t="shared" si="19"/>
        <v>2017</v>
      </c>
      <c r="B54" s="9">
        <f t="shared" si="20"/>
        <v>4</v>
      </c>
      <c r="C54" s="10">
        <v>24092</v>
      </c>
      <c r="D54" s="11">
        <v>14740</v>
      </c>
      <c r="E54" s="11">
        <v>13885</v>
      </c>
      <c r="F54" s="11">
        <v>27885</v>
      </c>
      <c r="G54" s="11">
        <v>8073.1</v>
      </c>
      <c r="H54" s="11">
        <v>16842</v>
      </c>
      <c r="I54" s="11">
        <v>46958</v>
      </c>
      <c r="J54" s="11">
        <v>7213.7</v>
      </c>
      <c r="K54" s="11">
        <v>10475</v>
      </c>
      <c r="L54" s="11">
        <v>20947</v>
      </c>
      <c r="M54" s="11">
        <v>19147</v>
      </c>
      <c r="N54" s="11">
        <v>43987</v>
      </c>
      <c r="O54" s="13">
        <v>5918</v>
      </c>
      <c r="P54" s="14">
        <v>170420</v>
      </c>
      <c r="Q54" s="15">
        <v>1222.3</v>
      </c>
      <c r="R54" s="15">
        <v>47358</v>
      </c>
      <c r="S54" s="15">
        <v>39349</v>
      </c>
      <c r="T54" s="15">
        <v>47853</v>
      </c>
      <c r="U54" s="15">
        <v>53556</v>
      </c>
      <c r="V54" s="16">
        <f t="shared" si="0"/>
        <v>-3889.4999999999709</v>
      </c>
      <c r="W54" s="115">
        <f t="shared" si="1"/>
        <v>0.11609376447697572</v>
      </c>
      <c r="X54" s="115">
        <f t="shared" si="1"/>
        <v>-0.10127431254191821</v>
      </c>
      <c r="Y54" s="115">
        <f t="shared" si="21"/>
        <v>115.08495648570245</v>
      </c>
      <c r="Z54" s="115">
        <f t="shared" si="22"/>
        <v>102.56740353845588</v>
      </c>
      <c r="AA54" s="115">
        <f t="shared" si="23"/>
        <v>103.14556209993742</v>
      </c>
      <c r="AB54" s="115">
        <f t="shared" si="24"/>
        <v>101.32354710624473</v>
      </c>
      <c r="AC54" s="115">
        <f t="shared" si="25"/>
        <v>112.89609078232436</v>
      </c>
      <c r="AD54" s="115">
        <f t="shared" si="26"/>
        <v>108.42614720957147</v>
      </c>
      <c r="AE54" s="115">
        <f t="shared" si="27"/>
        <v>107.40725550109713</v>
      </c>
      <c r="AF54" s="115">
        <f t="shared" si="28"/>
        <v>102.87299872311169</v>
      </c>
      <c r="AG54" s="115">
        <f t="shared" si="29"/>
        <v>122.81590763309813</v>
      </c>
      <c r="AH54" s="115">
        <f t="shared" si="30"/>
        <v>133.6909610358033</v>
      </c>
      <c r="AI54" s="115">
        <f t="shared" si="31"/>
        <v>104.62854920264488</v>
      </c>
      <c r="AJ54" s="115">
        <f t="shared" si="32"/>
        <v>109.07578084997441</v>
      </c>
      <c r="AK54" s="115">
        <f t="shared" si="33"/>
        <v>149.53145261921657</v>
      </c>
      <c r="AL54" s="115">
        <f t="shared" si="34"/>
        <v>144.51632590784254</v>
      </c>
      <c r="AM54" s="115">
        <f t="shared" si="35"/>
        <v>113.54494300966671</v>
      </c>
      <c r="AN54" s="115">
        <f t="shared" si="36"/>
        <v>101.71101853426288</v>
      </c>
      <c r="AO54" s="115">
        <f t="shared" si="37"/>
        <v>102.87360737610449</v>
      </c>
    </row>
    <row r="55" spans="1:41" x14ac:dyDescent="0.25">
      <c r="A55" s="8">
        <f t="shared" si="19"/>
        <v>2018</v>
      </c>
      <c r="B55" s="9">
        <f t="shared" si="20"/>
        <v>1</v>
      </c>
      <c r="C55" s="10">
        <v>20822</v>
      </c>
      <c r="D55" s="11">
        <v>14346</v>
      </c>
      <c r="E55" s="11">
        <v>12890</v>
      </c>
      <c r="F55" s="11">
        <v>24925</v>
      </c>
      <c r="G55" s="11">
        <v>7422.3</v>
      </c>
      <c r="H55" s="11">
        <v>14573</v>
      </c>
      <c r="I55" s="11">
        <v>39578</v>
      </c>
      <c r="J55" s="11">
        <v>6735.5</v>
      </c>
      <c r="K55" s="11">
        <v>10218</v>
      </c>
      <c r="L55" s="11">
        <v>20954</v>
      </c>
      <c r="M55" s="11">
        <v>14301</v>
      </c>
      <c r="N55" s="11">
        <v>28820</v>
      </c>
      <c r="O55" s="13">
        <v>5381.2</v>
      </c>
      <c r="P55" s="14">
        <v>157530</v>
      </c>
      <c r="Q55" s="15">
        <v>755.94</v>
      </c>
      <c r="R55" s="15">
        <v>27708</v>
      </c>
      <c r="S55" s="15">
        <v>35111</v>
      </c>
      <c r="T55" s="15">
        <v>45100</v>
      </c>
      <c r="U55" s="15">
        <v>47287</v>
      </c>
      <c r="V55" s="16">
        <f t="shared" si="0"/>
        <v>-2325.9400000000023</v>
      </c>
      <c r="W55" s="115">
        <f t="shared" si="1"/>
        <v>-0.13572970280591068</v>
      </c>
      <c r="X55" s="115">
        <f t="shared" si="1"/>
        <v>-2.6729986431478947E-2</v>
      </c>
      <c r="Y55" s="115">
        <f t="shared" si="21"/>
        <v>92.833993518185082</v>
      </c>
      <c r="Z55" s="115">
        <f t="shared" si="22"/>
        <v>89.384974000358625</v>
      </c>
      <c r="AA55" s="115">
        <f t="shared" si="23"/>
        <v>91.938660489774676</v>
      </c>
      <c r="AB55" s="115">
        <f t="shared" si="24"/>
        <v>86.527728298301867</v>
      </c>
      <c r="AC55" s="115">
        <f t="shared" si="25"/>
        <v>84.283828101707911</v>
      </c>
      <c r="AD55" s="115">
        <f t="shared" si="26"/>
        <v>93.370946948168083</v>
      </c>
      <c r="AE55" s="115">
        <f t="shared" si="27"/>
        <v>97.546539379474936</v>
      </c>
      <c r="AF55" s="115">
        <f t="shared" si="28"/>
        <v>100.03341767317515</v>
      </c>
      <c r="AG55" s="115">
        <f t="shared" si="29"/>
        <v>74.690552044706735</v>
      </c>
      <c r="AH55" s="115">
        <f t="shared" si="30"/>
        <v>65.519357992134047</v>
      </c>
      <c r="AI55" s="115">
        <f t="shared" si="31"/>
        <v>90.929368029739777</v>
      </c>
      <c r="AJ55" s="115">
        <f t="shared" si="32"/>
        <v>92.436333763642764</v>
      </c>
      <c r="AK55" s="115">
        <f t="shared" si="33"/>
        <v>61.84570072813549</v>
      </c>
      <c r="AL55" s="115">
        <f t="shared" si="34"/>
        <v>58.507538325098182</v>
      </c>
      <c r="AM55" s="115">
        <f t="shared" si="35"/>
        <v>89.229713588655372</v>
      </c>
      <c r="AN55" s="115">
        <f t="shared" si="36"/>
        <v>94.246964662612584</v>
      </c>
      <c r="AO55" s="115">
        <f t="shared" si="37"/>
        <v>88.294495481365303</v>
      </c>
    </row>
    <row r="56" spans="1:41" x14ac:dyDescent="0.25">
      <c r="A56" s="8">
        <f t="shared" si="19"/>
        <v>2018</v>
      </c>
      <c r="B56" s="9">
        <f t="shared" si="20"/>
        <v>2</v>
      </c>
      <c r="C56" s="10">
        <v>22040</v>
      </c>
      <c r="D56" s="11">
        <v>14621</v>
      </c>
      <c r="E56" s="11">
        <v>14087</v>
      </c>
      <c r="F56" s="11">
        <v>27126</v>
      </c>
      <c r="G56" s="11">
        <v>7828.1</v>
      </c>
      <c r="H56" s="11">
        <v>15601</v>
      </c>
      <c r="I56" s="11">
        <v>41279</v>
      </c>
      <c r="J56" s="11">
        <v>6985.1</v>
      </c>
      <c r="K56" s="11">
        <v>10719</v>
      </c>
      <c r="L56" s="11">
        <v>21445</v>
      </c>
      <c r="M56" s="11">
        <v>16156</v>
      </c>
      <c r="N56" s="11">
        <v>35471</v>
      </c>
      <c r="O56" s="13">
        <v>5402.6</v>
      </c>
      <c r="P56" s="14">
        <v>163300</v>
      </c>
      <c r="Q56" s="15">
        <v>954.81</v>
      </c>
      <c r="R56" s="15">
        <v>35966</v>
      </c>
      <c r="S56" s="15">
        <v>37688</v>
      </c>
      <c r="T56" s="15">
        <v>49747</v>
      </c>
      <c r="U56" s="15">
        <v>51008</v>
      </c>
      <c r="V56" s="16">
        <f t="shared" si="0"/>
        <v>-409.00999999998021</v>
      </c>
      <c r="W56" s="115">
        <f t="shared" si="1"/>
        <v>5.8495821727019504E-2</v>
      </c>
      <c r="X56" s="115">
        <f t="shared" si="1"/>
        <v>1.9169106371113909E-2</v>
      </c>
      <c r="Y56" s="115">
        <f t="shared" si="21"/>
        <v>109.28626842513576</v>
      </c>
      <c r="Z56" s="115">
        <f t="shared" si="22"/>
        <v>108.83049147442327</v>
      </c>
      <c r="AA56" s="115">
        <f t="shared" si="23"/>
        <v>105.46730797731161</v>
      </c>
      <c r="AB56" s="115">
        <f t="shared" si="24"/>
        <v>107.05414122006451</v>
      </c>
      <c r="AC56" s="115">
        <f t="shared" si="25"/>
        <v>104.29784223558542</v>
      </c>
      <c r="AD56" s="115">
        <f t="shared" si="26"/>
        <v>103.7057382525425</v>
      </c>
      <c r="AE56" s="115">
        <f t="shared" si="27"/>
        <v>104.90311215502055</v>
      </c>
      <c r="AF56" s="115">
        <f t="shared" si="28"/>
        <v>102.3432280232891</v>
      </c>
      <c r="AG56" s="115">
        <f t="shared" si="29"/>
        <v>112.97112090063632</v>
      </c>
      <c r="AH56" s="115">
        <f t="shared" si="30"/>
        <v>123.07772380291465</v>
      </c>
      <c r="AI56" s="115">
        <f t="shared" si="31"/>
        <v>100.39768081468819</v>
      </c>
      <c r="AJ56" s="115">
        <f t="shared" si="32"/>
        <v>103.66279438837047</v>
      </c>
      <c r="AK56" s="115">
        <f t="shared" si="33"/>
        <v>126.30764346376695</v>
      </c>
      <c r="AL56" s="115">
        <f t="shared" si="34"/>
        <v>129.8036668110293</v>
      </c>
      <c r="AM56" s="115">
        <f t="shared" si="35"/>
        <v>107.3395801885449</v>
      </c>
      <c r="AN56" s="115">
        <f t="shared" si="36"/>
        <v>110.30376940133037</v>
      </c>
      <c r="AO56" s="115">
        <f t="shared" si="37"/>
        <v>107.86897033011186</v>
      </c>
    </row>
    <row r="57" spans="1:41" x14ac:dyDescent="0.25">
      <c r="A57" s="8">
        <f t="shared" si="19"/>
        <v>2018</v>
      </c>
      <c r="B57" s="9">
        <f t="shared" si="20"/>
        <v>3</v>
      </c>
      <c r="C57" s="10">
        <v>23032</v>
      </c>
      <c r="D57" s="11">
        <v>17134</v>
      </c>
      <c r="E57" s="11">
        <v>14939</v>
      </c>
      <c r="F57" s="11">
        <v>28709</v>
      </c>
      <c r="G57" s="11">
        <v>8652.5</v>
      </c>
      <c r="H57" s="11">
        <v>17590</v>
      </c>
      <c r="I57" s="11">
        <v>43685</v>
      </c>
      <c r="J57" s="11">
        <v>7119.8</v>
      </c>
      <c r="K57" s="11">
        <v>10671</v>
      </c>
      <c r="L57" s="11">
        <v>21974</v>
      </c>
      <c r="M57" s="11">
        <v>16753</v>
      </c>
      <c r="N57" s="11">
        <v>35806</v>
      </c>
      <c r="O57" s="13">
        <v>5872.4</v>
      </c>
      <c r="P57" s="14">
        <v>166740</v>
      </c>
      <c r="Q57" s="15">
        <v>911.91</v>
      </c>
      <c r="R57" s="15">
        <v>36814</v>
      </c>
      <c r="S57" s="15">
        <v>40164</v>
      </c>
      <c r="T57" s="15">
        <v>51188</v>
      </c>
      <c r="U57" s="15">
        <v>53800</v>
      </c>
      <c r="V57" s="16">
        <f t="shared" si="0"/>
        <v>4695.7899999999499</v>
      </c>
      <c r="W57" s="115">
        <f t="shared" si="1"/>
        <v>4.5009074410163441E-2</v>
      </c>
      <c r="X57" s="115">
        <f t="shared" si="1"/>
        <v>0.17187606866835381</v>
      </c>
      <c r="Y57" s="115">
        <f t="shared" si="21"/>
        <v>106.04812948108184</v>
      </c>
      <c r="Z57" s="115">
        <f t="shared" si="22"/>
        <v>105.8357295583573</v>
      </c>
      <c r="AA57" s="115">
        <f t="shared" si="23"/>
        <v>110.53129111789579</v>
      </c>
      <c r="AB57" s="115">
        <f t="shared" si="24"/>
        <v>112.74918274469586</v>
      </c>
      <c r="AC57" s="115">
        <f t="shared" si="25"/>
        <v>105.82862956951477</v>
      </c>
      <c r="AD57" s="115">
        <f t="shared" si="26"/>
        <v>101.92839043106039</v>
      </c>
      <c r="AE57" s="115">
        <f t="shared" si="27"/>
        <v>99.552197033305347</v>
      </c>
      <c r="AF57" s="115">
        <f t="shared" si="28"/>
        <v>102.46677547213802</v>
      </c>
      <c r="AG57" s="115">
        <f t="shared" si="29"/>
        <v>103.69522158950235</v>
      </c>
      <c r="AH57" s="115">
        <f t="shared" si="30"/>
        <v>100.94443348087169</v>
      </c>
      <c r="AI57" s="115">
        <f t="shared" si="31"/>
        <v>108.69581312701291</v>
      </c>
      <c r="AJ57" s="115">
        <f t="shared" si="32"/>
        <v>102.106552357624</v>
      </c>
      <c r="AK57" s="115">
        <f t="shared" si="33"/>
        <v>95.506959499795769</v>
      </c>
      <c r="AL57" s="115">
        <f t="shared" si="34"/>
        <v>102.35778234999722</v>
      </c>
      <c r="AM57" s="115">
        <f t="shared" si="35"/>
        <v>106.56973041817024</v>
      </c>
      <c r="AN57" s="115">
        <f t="shared" si="36"/>
        <v>102.89665708484934</v>
      </c>
      <c r="AO57" s="115">
        <f t="shared" si="37"/>
        <v>105.47365119196989</v>
      </c>
    </row>
    <row r="58" spans="1:41" x14ac:dyDescent="0.25">
      <c r="A58" s="8">
        <f t="shared" si="19"/>
        <v>2018</v>
      </c>
      <c r="B58" s="9">
        <f t="shared" si="20"/>
        <v>4</v>
      </c>
      <c r="C58" s="10">
        <v>25241</v>
      </c>
      <c r="D58" s="11">
        <v>15396</v>
      </c>
      <c r="E58" s="11">
        <v>15872</v>
      </c>
      <c r="F58" s="11">
        <v>29398</v>
      </c>
      <c r="G58" s="11">
        <v>8713</v>
      </c>
      <c r="H58" s="11">
        <v>17346</v>
      </c>
      <c r="I58" s="11">
        <v>49166</v>
      </c>
      <c r="J58" s="11">
        <v>7507.6</v>
      </c>
      <c r="K58" s="11">
        <v>11019</v>
      </c>
      <c r="L58" s="11">
        <v>22452</v>
      </c>
      <c r="M58" s="11">
        <v>20387</v>
      </c>
      <c r="N58" s="11">
        <v>47120</v>
      </c>
      <c r="O58" s="13">
        <v>6509.8</v>
      </c>
      <c r="P58" s="14">
        <v>181460</v>
      </c>
      <c r="Q58" s="15">
        <v>1213.3</v>
      </c>
      <c r="R58" s="15">
        <v>51845</v>
      </c>
      <c r="S58" s="15">
        <v>44093</v>
      </c>
      <c r="T58" s="15">
        <v>57796</v>
      </c>
      <c r="U58" s="15">
        <v>57271</v>
      </c>
      <c r="V58" s="16">
        <f t="shared" si="0"/>
        <v>-1958.9000000000233</v>
      </c>
      <c r="W58" s="115">
        <f t="shared" si="1"/>
        <v>9.5910038207710935E-2</v>
      </c>
      <c r="X58" s="115">
        <f t="shared" si="1"/>
        <v>-0.10143574179992998</v>
      </c>
      <c r="Y58" s="115">
        <f t="shared" si="21"/>
        <v>106.24539795167011</v>
      </c>
      <c r="Z58" s="115">
        <f t="shared" si="22"/>
        <v>102.39994426834791</v>
      </c>
      <c r="AA58" s="115">
        <f t="shared" si="23"/>
        <v>100.69921987864778</v>
      </c>
      <c r="AB58" s="115">
        <f t="shared" si="24"/>
        <v>98.612848209209787</v>
      </c>
      <c r="AC58" s="115">
        <f t="shared" si="25"/>
        <v>112.54664072336043</v>
      </c>
      <c r="AD58" s="115">
        <f t="shared" si="26"/>
        <v>105.44678221298352</v>
      </c>
      <c r="AE58" s="115">
        <f t="shared" si="27"/>
        <v>103.26117514759629</v>
      </c>
      <c r="AF58" s="115">
        <f t="shared" si="28"/>
        <v>102.17529807954855</v>
      </c>
      <c r="AG58" s="115">
        <f t="shared" si="29"/>
        <v>121.69163731868919</v>
      </c>
      <c r="AH58" s="115">
        <f t="shared" si="30"/>
        <v>131.5980561916997</v>
      </c>
      <c r="AI58" s="115">
        <f t="shared" si="31"/>
        <v>110.85416524759894</v>
      </c>
      <c r="AJ58" s="115">
        <f t="shared" si="32"/>
        <v>108.82811562912318</v>
      </c>
      <c r="AK58" s="115">
        <f t="shared" si="33"/>
        <v>133.05041067649219</v>
      </c>
      <c r="AL58" s="115">
        <f t="shared" si="34"/>
        <v>140.82957570489486</v>
      </c>
      <c r="AM58" s="115">
        <f t="shared" si="35"/>
        <v>109.78239219201275</v>
      </c>
      <c r="AN58" s="115">
        <f t="shared" si="36"/>
        <v>112.90927561147144</v>
      </c>
      <c r="AO58" s="115">
        <f t="shared" si="37"/>
        <v>106.45167286245353</v>
      </c>
    </row>
    <row r="59" spans="1:41" x14ac:dyDescent="0.25">
      <c r="A59" s="20">
        <f t="shared" si="19"/>
        <v>2019</v>
      </c>
      <c r="B59" s="21">
        <f t="shared" si="20"/>
        <v>1</v>
      </c>
      <c r="C59" s="22">
        <v>21772</v>
      </c>
      <c r="D59" s="11">
        <v>14860</v>
      </c>
      <c r="E59" s="11">
        <v>14788</v>
      </c>
      <c r="F59" s="11">
        <v>26071</v>
      </c>
      <c r="G59" s="11">
        <v>7932.9</v>
      </c>
      <c r="H59" s="11">
        <v>14570</v>
      </c>
      <c r="I59" s="11">
        <v>41156</v>
      </c>
      <c r="J59" s="11">
        <v>6919.4</v>
      </c>
      <c r="K59" s="11">
        <v>11029</v>
      </c>
      <c r="L59" s="11">
        <v>22538</v>
      </c>
      <c r="M59" s="11">
        <v>15239</v>
      </c>
      <c r="N59" s="11">
        <v>31047</v>
      </c>
      <c r="O59" s="13">
        <v>6563.2</v>
      </c>
      <c r="P59" s="23">
        <v>168530</v>
      </c>
      <c r="Q59" s="15">
        <v>863.3</v>
      </c>
      <c r="R59" s="15">
        <v>29552</v>
      </c>
      <c r="S59" s="15">
        <v>38672</v>
      </c>
      <c r="T59" s="15">
        <v>52795</v>
      </c>
      <c r="U59" s="15">
        <v>54046</v>
      </c>
      <c r="V59" s="16">
        <f t="shared" si="0"/>
        <v>-4382.7999999999884</v>
      </c>
      <c r="W59" s="115">
        <f t="shared" si="1"/>
        <v>-0.1374351253912286</v>
      </c>
      <c r="X59" s="115">
        <f t="shared" si="1"/>
        <v>-3.4814237464276476E-2</v>
      </c>
      <c r="Y59" s="115">
        <f t="shared" ref="Y59:AH62" si="38">E59/E58*100</f>
        <v>93.170362903225808</v>
      </c>
      <c r="Z59" s="115">
        <f t="shared" si="38"/>
        <v>88.68290359888428</v>
      </c>
      <c r="AA59" s="115">
        <f t="shared" si="38"/>
        <v>91.046711809939168</v>
      </c>
      <c r="AB59" s="115">
        <f t="shared" si="38"/>
        <v>83.996310388562208</v>
      </c>
      <c r="AC59" s="115">
        <f t="shared" si="38"/>
        <v>83.708253671236221</v>
      </c>
      <c r="AD59" s="115">
        <f t="shared" si="38"/>
        <v>92.165272523842503</v>
      </c>
      <c r="AE59" s="115">
        <f t="shared" si="38"/>
        <v>100.09075233687268</v>
      </c>
      <c r="AF59" s="115">
        <f t="shared" si="38"/>
        <v>100.38303937288437</v>
      </c>
      <c r="AG59" s="115">
        <f t="shared" si="38"/>
        <v>74.748614313042623</v>
      </c>
      <c r="AH59" s="115">
        <f t="shared" si="38"/>
        <v>65.889219015280133</v>
      </c>
      <c r="AI59" s="115">
        <f t="shared" ref="AI59:AR62" si="39">O59/O58*100</f>
        <v>100.82030169897691</v>
      </c>
      <c r="AJ59" s="115">
        <f t="shared" si="39"/>
        <v>92.874462691502259</v>
      </c>
      <c r="AK59" s="115">
        <f t="shared" si="39"/>
        <v>71.153053655320193</v>
      </c>
      <c r="AL59" s="115">
        <f t="shared" si="39"/>
        <v>57.000675089208222</v>
      </c>
      <c r="AM59" s="115">
        <f t="shared" si="39"/>
        <v>87.705531490259219</v>
      </c>
      <c r="AN59" s="115">
        <f t="shared" si="39"/>
        <v>91.347152052045118</v>
      </c>
      <c r="AO59" s="115">
        <f t="shared" si="39"/>
        <v>94.368877791552435</v>
      </c>
    </row>
    <row r="60" spans="1:41" x14ac:dyDescent="0.25">
      <c r="A60" s="20">
        <f t="shared" si="19"/>
        <v>2019</v>
      </c>
      <c r="B60" s="21">
        <f t="shared" si="20"/>
        <v>2</v>
      </c>
      <c r="C60" s="22">
        <v>22957</v>
      </c>
      <c r="D60" s="11">
        <v>14826</v>
      </c>
      <c r="E60" s="11">
        <v>14349</v>
      </c>
      <c r="F60" s="11">
        <v>27265</v>
      </c>
      <c r="G60" s="11">
        <v>8124</v>
      </c>
      <c r="H60" s="11">
        <v>14592</v>
      </c>
      <c r="I60" s="11">
        <v>43269</v>
      </c>
      <c r="J60" s="11">
        <v>7097.6</v>
      </c>
      <c r="K60" s="11">
        <v>11210</v>
      </c>
      <c r="L60" s="11">
        <v>22819</v>
      </c>
      <c r="M60" s="11">
        <v>17096</v>
      </c>
      <c r="N60" s="11">
        <v>38558</v>
      </c>
      <c r="O60" s="13">
        <v>6700.1</v>
      </c>
      <c r="P60" s="23">
        <v>176670</v>
      </c>
      <c r="Q60" s="15">
        <v>1059.5999999999999</v>
      </c>
      <c r="R60" s="15">
        <v>38747</v>
      </c>
      <c r="S60" s="15">
        <v>42421</v>
      </c>
      <c r="T60" s="15">
        <v>57433</v>
      </c>
      <c r="U60" s="15">
        <v>55730</v>
      </c>
      <c r="V60" s="16">
        <f t="shared" si="0"/>
        <v>-8331.8999999999651</v>
      </c>
      <c r="W60" s="115">
        <f t="shared" si="1"/>
        <v>5.4427705309571861E-2</v>
      </c>
      <c r="X60" s="115">
        <f t="shared" si="1"/>
        <v>-2.2880215343202837E-3</v>
      </c>
      <c r="Y60" s="115">
        <f t="shared" si="38"/>
        <v>97.031376791993509</v>
      </c>
      <c r="Z60" s="115">
        <f t="shared" si="38"/>
        <v>104.57980131180238</v>
      </c>
      <c r="AA60" s="115">
        <f t="shared" si="38"/>
        <v>102.40895511099346</v>
      </c>
      <c r="AB60" s="115">
        <f t="shared" si="38"/>
        <v>100.15099519560742</v>
      </c>
      <c r="AC60" s="115">
        <f t="shared" si="38"/>
        <v>105.134123821557</v>
      </c>
      <c r="AD60" s="115">
        <f t="shared" si="38"/>
        <v>102.57536780645722</v>
      </c>
      <c r="AE60" s="115">
        <f t="shared" si="38"/>
        <v>101.64112793544294</v>
      </c>
      <c r="AF60" s="115">
        <f t="shared" si="38"/>
        <v>101.24678321057769</v>
      </c>
      <c r="AG60" s="115">
        <f t="shared" si="38"/>
        <v>112.1858389658114</v>
      </c>
      <c r="AH60" s="115">
        <f t="shared" si="38"/>
        <v>124.19235352852127</v>
      </c>
      <c r="AI60" s="115">
        <f t="shared" si="39"/>
        <v>102.08587274500245</v>
      </c>
      <c r="AJ60" s="115">
        <f t="shared" si="39"/>
        <v>104.83000059336615</v>
      </c>
      <c r="AK60" s="115">
        <f t="shared" si="39"/>
        <v>122.73832966523803</v>
      </c>
      <c r="AL60" s="115">
        <f t="shared" si="39"/>
        <v>131.11464537087167</v>
      </c>
      <c r="AM60" s="115">
        <f t="shared" si="39"/>
        <v>109.69435250310302</v>
      </c>
      <c r="AN60" s="115">
        <f t="shared" si="39"/>
        <v>108.78492281466048</v>
      </c>
      <c r="AO60" s="115">
        <f t="shared" si="39"/>
        <v>103.11586426377531</v>
      </c>
    </row>
    <row r="61" spans="1:41" x14ac:dyDescent="0.25">
      <c r="A61" s="20">
        <f t="shared" si="19"/>
        <v>2019</v>
      </c>
      <c r="B61" s="21">
        <f t="shared" si="20"/>
        <v>3</v>
      </c>
      <c r="C61" s="22">
        <v>24217</v>
      </c>
      <c r="D61" s="11">
        <v>18027</v>
      </c>
      <c r="E61" s="11">
        <v>14794</v>
      </c>
      <c r="F61" s="11">
        <v>29129</v>
      </c>
      <c r="G61" s="11">
        <v>8907.2000000000007</v>
      </c>
      <c r="H61" s="11">
        <v>14969</v>
      </c>
      <c r="I61" s="11">
        <v>46685</v>
      </c>
      <c r="J61" s="11">
        <v>7045.4</v>
      </c>
      <c r="K61" s="11">
        <v>11513</v>
      </c>
      <c r="L61" s="11">
        <v>23036</v>
      </c>
      <c r="M61" s="11">
        <v>17584</v>
      </c>
      <c r="N61" s="11">
        <v>38700</v>
      </c>
      <c r="O61" s="13">
        <v>7049.8</v>
      </c>
      <c r="P61" s="23">
        <v>181330</v>
      </c>
      <c r="Q61" s="15">
        <v>1036</v>
      </c>
      <c r="R61" s="15">
        <v>39440</v>
      </c>
      <c r="S61" s="15">
        <v>41905</v>
      </c>
      <c r="T61" s="15">
        <v>59797</v>
      </c>
      <c r="U61" s="15">
        <v>59102</v>
      </c>
      <c r="V61" s="16">
        <f t="shared" si="0"/>
        <v>-1359.6000000000058</v>
      </c>
      <c r="W61" s="115">
        <f t="shared" si="1"/>
        <v>5.4885220194276219E-2</v>
      </c>
      <c r="X61" s="115">
        <f t="shared" si="1"/>
        <v>0.21590449210845808</v>
      </c>
      <c r="Y61" s="115">
        <f t="shared" si="38"/>
        <v>103.10126141194509</v>
      </c>
      <c r="Z61" s="115">
        <f t="shared" si="38"/>
        <v>106.83660370438291</v>
      </c>
      <c r="AA61" s="115">
        <f t="shared" si="38"/>
        <v>109.64057114721813</v>
      </c>
      <c r="AB61" s="115">
        <f t="shared" si="38"/>
        <v>102.58360745614034</v>
      </c>
      <c r="AC61" s="115">
        <f t="shared" si="38"/>
        <v>107.89479766114307</v>
      </c>
      <c r="AD61" s="115">
        <f t="shared" si="38"/>
        <v>99.264540126239837</v>
      </c>
      <c r="AE61" s="115">
        <f t="shared" si="38"/>
        <v>102.70294380017842</v>
      </c>
      <c r="AF61" s="115">
        <f t="shared" si="38"/>
        <v>100.95096191770017</v>
      </c>
      <c r="AG61" s="115">
        <f t="shared" si="38"/>
        <v>102.85446888160973</v>
      </c>
      <c r="AH61" s="115">
        <f t="shared" si="38"/>
        <v>100.3682763628819</v>
      </c>
      <c r="AI61" s="115">
        <f t="shared" si="39"/>
        <v>105.21932508470022</v>
      </c>
      <c r="AJ61" s="115">
        <f t="shared" si="39"/>
        <v>102.63768608139469</v>
      </c>
      <c r="AK61" s="115">
        <f t="shared" si="39"/>
        <v>97.772744431861085</v>
      </c>
      <c r="AL61" s="115">
        <f t="shared" si="39"/>
        <v>101.7885255632694</v>
      </c>
      <c r="AM61" s="115">
        <f t="shared" si="39"/>
        <v>98.783621319629432</v>
      </c>
      <c r="AN61" s="115">
        <f t="shared" si="39"/>
        <v>104.11610049971272</v>
      </c>
      <c r="AO61" s="115">
        <f t="shared" si="39"/>
        <v>106.05060111250673</v>
      </c>
    </row>
    <row r="62" spans="1:41" x14ac:dyDescent="0.25">
      <c r="A62" s="20">
        <f t="shared" si="19"/>
        <v>2019</v>
      </c>
      <c r="B62" s="21">
        <f t="shared" si="20"/>
        <v>4</v>
      </c>
      <c r="C62" s="22">
        <v>26495</v>
      </c>
      <c r="D62" s="11">
        <v>16551</v>
      </c>
      <c r="E62" s="11">
        <v>15696</v>
      </c>
      <c r="F62" s="11">
        <v>29599</v>
      </c>
      <c r="G62" s="11">
        <v>8924.7000000000007</v>
      </c>
      <c r="H62" s="11">
        <v>15621</v>
      </c>
      <c r="I62" s="11">
        <v>51951</v>
      </c>
      <c r="J62" s="11">
        <v>7436</v>
      </c>
      <c r="K62" s="11">
        <v>11424</v>
      </c>
      <c r="L62" s="11">
        <v>23279</v>
      </c>
      <c r="M62" s="11">
        <v>21031</v>
      </c>
      <c r="N62" s="11">
        <v>50132</v>
      </c>
      <c r="O62" s="13">
        <v>7638.2</v>
      </c>
      <c r="P62" s="23">
        <v>197250</v>
      </c>
      <c r="Q62" s="15">
        <v>1306.0999999999999</v>
      </c>
      <c r="R62" s="15">
        <v>55250</v>
      </c>
      <c r="S62" s="15">
        <v>45214</v>
      </c>
      <c r="T62" s="15">
        <v>59909</v>
      </c>
      <c r="U62" s="15">
        <v>61283</v>
      </c>
      <c r="V62" s="16">
        <f t="shared" si="0"/>
        <v>-14616.199999999953</v>
      </c>
      <c r="W62" s="69">
        <f t="shared" si="1"/>
        <v>9.406615187678069E-2</v>
      </c>
      <c r="X62" s="69">
        <f t="shared" si="1"/>
        <v>-8.1877184223664523E-2</v>
      </c>
      <c r="Y62" s="115">
        <f t="shared" si="38"/>
        <v>106.09706637826146</v>
      </c>
      <c r="Z62" s="115">
        <f t="shared" si="38"/>
        <v>101.61351230732261</v>
      </c>
      <c r="AA62" s="115">
        <f t="shared" si="38"/>
        <v>100.19647027124124</v>
      </c>
      <c r="AB62" s="115">
        <f t="shared" si="38"/>
        <v>104.35566838132139</v>
      </c>
      <c r="AC62" s="115">
        <f t="shared" si="38"/>
        <v>111.2798543429367</v>
      </c>
      <c r="AD62" s="115">
        <f t="shared" si="38"/>
        <v>105.54404292162263</v>
      </c>
      <c r="AE62" s="115">
        <f t="shared" si="38"/>
        <v>99.226960826891343</v>
      </c>
      <c r="AF62" s="115">
        <f t="shared" si="38"/>
        <v>101.05487063726342</v>
      </c>
      <c r="AG62" s="115">
        <f t="shared" si="38"/>
        <v>119.60304822565968</v>
      </c>
      <c r="AH62" s="115">
        <f t="shared" si="38"/>
        <v>129.54005167958655</v>
      </c>
      <c r="AI62" s="115">
        <f t="shared" si="39"/>
        <v>108.34633606627138</v>
      </c>
      <c r="AJ62" s="115">
        <f t="shared" si="39"/>
        <v>108.77957315391826</v>
      </c>
      <c r="AK62" s="115">
        <f t="shared" si="39"/>
        <v>126.07142857142857</v>
      </c>
      <c r="AL62" s="115">
        <f t="shared" si="39"/>
        <v>140.08620689655174</v>
      </c>
      <c r="AM62" s="115">
        <f t="shared" si="39"/>
        <v>107.89643240663405</v>
      </c>
      <c r="AN62" s="115">
        <f t="shared" si="39"/>
        <v>100.1873003662391</v>
      </c>
      <c r="AO62" s="115">
        <f t="shared" si="39"/>
        <v>103.69023044905418</v>
      </c>
    </row>
    <row r="63" spans="1:41" x14ac:dyDescent="0.25">
      <c r="V63" s="16" cm="1">
        <f t="array" ref="V63">SUM(ABS(V7:V62))</f>
        <v>216665.21999999965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35CB-C201-4DDF-A232-132874AB28A3}">
  <dimension ref="A1:AO63"/>
  <sheetViews>
    <sheetView topLeftCell="G27" workbookViewId="0">
      <selection activeCell="V63" sqref="V63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6017.8</v>
      </c>
      <c r="D3" s="11">
        <v>5884.3</v>
      </c>
      <c r="E3" s="12">
        <v>5291</v>
      </c>
      <c r="F3" s="11">
        <v>11401</v>
      </c>
      <c r="G3" s="11">
        <v>2876.3</v>
      </c>
      <c r="H3" s="11">
        <v>4077.6</v>
      </c>
      <c r="I3" s="11">
        <v>11245</v>
      </c>
      <c r="J3" s="11">
        <v>2849.2</v>
      </c>
      <c r="K3" s="11">
        <v>2950.7</v>
      </c>
      <c r="L3" s="11">
        <v>7875.3</v>
      </c>
      <c r="M3" s="11">
        <v>2895.2</v>
      </c>
      <c r="N3" s="11">
        <v>7773.2</v>
      </c>
      <c r="O3" s="13">
        <v>2065.4</v>
      </c>
      <c r="P3" s="14">
        <v>52850</v>
      </c>
      <c r="Q3" s="15">
        <v>172.97</v>
      </c>
      <c r="R3" s="15">
        <v>9648.7000000000007</v>
      </c>
      <c r="S3" s="15">
        <v>12767</v>
      </c>
      <c r="T3" s="15">
        <v>15076</v>
      </c>
      <c r="U3" s="15">
        <v>16840</v>
      </c>
      <c r="V3" s="49">
        <f t="shared" ref="V3:V62" si="0">SUM(C3:O3)-SUM(P3:S3,U3)+T3</f>
        <v>-4000.6700000000128</v>
      </c>
    </row>
    <row r="4" spans="1:41" x14ac:dyDescent="0.25">
      <c r="A4" s="8">
        <v>2005</v>
      </c>
      <c r="B4" s="9">
        <v>2</v>
      </c>
      <c r="C4" s="10">
        <v>7408.6</v>
      </c>
      <c r="D4" s="11">
        <v>6144</v>
      </c>
      <c r="E4" s="12">
        <v>5390.6</v>
      </c>
      <c r="F4" s="11">
        <v>13397</v>
      </c>
      <c r="G4" s="11">
        <v>2976.3</v>
      </c>
      <c r="H4" s="11">
        <v>1928.4</v>
      </c>
      <c r="I4" s="11">
        <v>12855</v>
      </c>
      <c r="J4" s="11">
        <v>2987.7</v>
      </c>
      <c r="K4" s="11">
        <v>2919.2</v>
      </c>
      <c r="L4" s="11">
        <v>8053.6</v>
      </c>
      <c r="M4" s="11">
        <v>3612.3</v>
      </c>
      <c r="N4" s="11">
        <v>9630.5</v>
      </c>
      <c r="O4" s="13">
        <v>1886.6</v>
      </c>
      <c r="P4" s="14">
        <v>55251</v>
      </c>
      <c r="Q4" s="15">
        <v>202.26</v>
      </c>
      <c r="R4" s="15">
        <v>11405</v>
      </c>
      <c r="S4" s="15">
        <v>14659</v>
      </c>
      <c r="T4" s="15">
        <v>17002</v>
      </c>
      <c r="U4" s="15">
        <v>15921</v>
      </c>
      <c r="V4" s="16">
        <f t="shared" si="0"/>
        <v>-1246.4600000000064</v>
      </c>
      <c r="W4" s="115">
        <f t="shared" ref="W4:W35" si="1">C4/C3*100</f>
        <v>123.11143607298349</v>
      </c>
      <c r="X4" s="115">
        <f t="shared" ref="X4:X35" si="2">D4/D3*100</f>
        <v>104.4134391516408</v>
      </c>
      <c r="Y4" s="115">
        <f t="shared" ref="Y4:Y35" si="3">E4/E3*100</f>
        <v>101.88244188244188</v>
      </c>
      <c r="Z4" s="115">
        <f t="shared" ref="Z4:Z35" si="4">F4/F3*100</f>
        <v>117.50723620735025</v>
      </c>
      <c r="AA4" s="115">
        <f t="shared" ref="AA4:AA35" si="5">G4/G3*100</f>
        <v>103.47668880158535</v>
      </c>
      <c r="AB4" s="115">
        <f t="shared" ref="AB4:AB35" si="6">H4/H3*100</f>
        <v>47.292525014714542</v>
      </c>
      <c r="AC4" s="115">
        <f t="shared" ref="AC4:AC35" si="7">I4/I3*100</f>
        <v>114.31747443308137</v>
      </c>
      <c r="AD4" s="115">
        <f t="shared" ref="AD4:AD35" si="8">J4/J3*100</f>
        <v>104.86101361785765</v>
      </c>
      <c r="AE4" s="115">
        <f t="shared" ref="AE4:AE35" si="9">K4/K3*100</f>
        <v>98.932456705188599</v>
      </c>
      <c r="AF4" s="115">
        <f t="shared" ref="AF4:AF35" si="10">L4/L3*100</f>
        <v>102.26404073495614</v>
      </c>
      <c r="AG4" s="115">
        <f t="shared" ref="AG4:AG35" si="11">M4/M3*100</f>
        <v>124.76858248134846</v>
      </c>
      <c r="AH4" s="115">
        <f t="shared" ref="AH4:AH35" si="12">N4/N3*100</f>
        <v>123.89363453918591</v>
      </c>
      <c r="AI4" s="115">
        <f t="shared" ref="AI4:AI35" si="13">O4/O3*100</f>
        <v>91.343081243342681</v>
      </c>
      <c r="AJ4" s="115">
        <f t="shared" ref="AJ4:AJ35" si="14">P4/P3*100</f>
        <v>104.54304635761589</v>
      </c>
      <c r="AK4" s="115">
        <f t="shared" ref="AK4:AK35" si="15">Q4/Q3*100</f>
        <v>116.93357229577384</v>
      </c>
      <c r="AL4" s="115">
        <f t="shared" ref="AL4:AL35" si="16">R4/R3*100</f>
        <v>118.20245214381211</v>
      </c>
      <c r="AM4" s="115">
        <f t="shared" ref="AM4:AM35" si="17">S4/S3*100</f>
        <v>114.81945641105978</v>
      </c>
      <c r="AN4" s="115">
        <f t="shared" ref="AN4:AN35" si="18">T4/T3*100</f>
        <v>112.77527195542585</v>
      </c>
      <c r="AO4" s="115">
        <f t="shared" ref="AO4:AO35" si="19">U4/U3*100</f>
        <v>94.542755344418055</v>
      </c>
    </row>
    <row r="5" spans="1:41" x14ac:dyDescent="0.25">
      <c r="A5" s="8">
        <v>2005</v>
      </c>
      <c r="B5" s="9">
        <v>3</v>
      </c>
      <c r="C5" s="10">
        <v>7407.8</v>
      </c>
      <c r="D5" s="11">
        <v>6753.8</v>
      </c>
      <c r="E5" s="12">
        <v>5433.8</v>
      </c>
      <c r="F5" s="11">
        <v>14339</v>
      </c>
      <c r="G5" s="11">
        <v>3056.9</v>
      </c>
      <c r="H5" s="11">
        <v>2985.8</v>
      </c>
      <c r="I5" s="11">
        <v>13762</v>
      </c>
      <c r="J5" s="11">
        <v>2950.5</v>
      </c>
      <c r="K5" s="11">
        <v>3042.6</v>
      </c>
      <c r="L5" s="11">
        <v>8175.4</v>
      </c>
      <c r="M5" s="11">
        <v>3880.5</v>
      </c>
      <c r="N5" s="11">
        <v>9808.7000000000007</v>
      </c>
      <c r="O5" s="13">
        <v>1959.5</v>
      </c>
      <c r="P5" s="14">
        <v>56892</v>
      </c>
      <c r="Q5" s="15">
        <v>200.35</v>
      </c>
      <c r="R5" s="15">
        <v>11401</v>
      </c>
      <c r="S5" s="15">
        <v>15158</v>
      </c>
      <c r="T5" s="15">
        <v>17930</v>
      </c>
      <c r="U5" s="15">
        <v>17867</v>
      </c>
      <c r="V5" s="16">
        <f t="shared" si="0"/>
        <v>-32.05000000000291</v>
      </c>
      <c r="W5" s="115">
        <f t="shared" si="1"/>
        <v>99.989201738520094</v>
      </c>
      <c r="X5" s="115">
        <f t="shared" si="2"/>
        <v>109.92513020833334</v>
      </c>
      <c r="Y5" s="115">
        <f t="shared" si="3"/>
        <v>100.80139502096242</v>
      </c>
      <c r="Z5" s="115">
        <f t="shared" si="4"/>
        <v>107.0314249458834</v>
      </c>
      <c r="AA5" s="115">
        <f t="shared" si="5"/>
        <v>102.70806034337936</v>
      </c>
      <c r="AB5" s="115">
        <f t="shared" si="6"/>
        <v>154.83302219456544</v>
      </c>
      <c r="AC5" s="115">
        <f t="shared" si="7"/>
        <v>107.05562038117465</v>
      </c>
      <c r="AD5" s="115">
        <f t="shared" si="8"/>
        <v>98.75489506978613</v>
      </c>
      <c r="AE5" s="115">
        <f t="shared" si="9"/>
        <v>104.22718553028227</v>
      </c>
      <c r="AF5" s="115">
        <f t="shared" si="10"/>
        <v>101.51236714016092</v>
      </c>
      <c r="AG5" s="115">
        <f t="shared" si="11"/>
        <v>107.42463250560583</v>
      </c>
      <c r="AH5" s="115">
        <f t="shared" si="12"/>
        <v>101.85037121644775</v>
      </c>
      <c r="AI5" s="115">
        <f t="shared" si="13"/>
        <v>103.86409413760205</v>
      </c>
      <c r="AJ5" s="115">
        <f t="shared" si="14"/>
        <v>102.97008198946625</v>
      </c>
      <c r="AK5" s="115">
        <f t="shared" si="15"/>
        <v>99.055670918619597</v>
      </c>
      <c r="AL5" s="115">
        <f t="shared" si="16"/>
        <v>99.964927663305573</v>
      </c>
      <c r="AM5" s="115">
        <f t="shared" si="17"/>
        <v>103.40405211815266</v>
      </c>
      <c r="AN5" s="115">
        <f t="shared" si="18"/>
        <v>105.45818139042467</v>
      </c>
      <c r="AO5" s="115">
        <f t="shared" si="19"/>
        <v>112.22285032347214</v>
      </c>
    </row>
    <row r="6" spans="1:41" x14ac:dyDescent="0.25">
      <c r="A6" s="8">
        <v>2005</v>
      </c>
      <c r="B6" s="9">
        <v>4</v>
      </c>
      <c r="C6" s="10">
        <v>9426.7999999999993</v>
      </c>
      <c r="D6" s="11">
        <v>6657.9</v>
      </c>
      <c r="E6" s="12">
        <v>5957.6</v>
      </c>
      <c r="F6" s="11">
        <v>14905</v>
      </c>
      <c r="G6" s="11">
        <v>3125.5</v>
      </c>
      <c r="H6" s="11">
        <v>5422.2</v>
      </c>
      <c r="I6" s="11">
        <v>17054</v>
      </c>
      <c r="J6" s="11">
        <v>3485.6</v>
      </c>
      <c r="K6" s="11">
        <v>2932.5</v>
      </c>
      <c r="L6" s="11">
        <v>8451.7999999999993</v>
      </c>
      <c r="M6" s="11">
        <v>6295.9</v>
      </c>
      <c r="N6" s="11">
        <v>16138</v>
      </c>
      <c r="O6" s="13">
        <v>2157.6</v>
      </c>
      <c r="P6" s="14">
        <v>63532</v>
      </c>
      <c r="Q6" s="15">
        <v>265.42</v>
      </c>
      <c r="R6" s="15">
        <v>14711</v>
      </c>
      <c r="S6" s="15">
        <v>14771</v>
      </c>
      <c r="T6" s="15">
        <v>19110</v>
      </c>
      <c r="U6" s="15">
        <v>22560</v>
      </c>
      <c r="V6" s="16">
        <f t="shared" si="0"/>
        <v>5280.9800000000105</v>
      </c>
      <c r="W6" s="115">
        <f t="shared" si="1"/>
        <v>127.25505548205945</v>
      </c>
      <c r="X6" s="115">
        <f t="shared" si="2"/>
        <v>98.580058633658084</v>
      </c>
      <c r="Y6" s="115">
        <f t="shared" si="3"/>
        <v>109.63966285104347</v>
      </c>
      <c r="Z6" s="115">
        <f t="shared" si="4"/>
        <v>103.94727665806542</v>
      </c>
      <c r="AA6" s="115">
        <f t="shared" si="5"/>
        <v>102.24410350354935</v>
      </c>
      <c r="AB6" s="115">
        <f t="shared" si="6"/>
        <v>181.59957130417308</v>
      </c>
      <c r="AC6" s="115">
        <f t="shared" si="7"/>
        <v>123.92094172358669</v>
      </c>
      <c r="AD6" s="115">
        <f t="shared" si="8"/>
        <v>118.13590916793764</v>
      </c>
      <c r="AE6" s="115">
        <f t="shared" si="9"/>
        <v>96.381384342338791</v>
      </c>
      <c r="AF6" s="115">
        <f t="shared" si="10"/>
        <v>103.380874330308</v>
      </c>
      <c r="AG6" s="115">
        <f t="shared" si="11"/>
        <v>162.24455611390286</v>
      </c>
      <c r="AH6" s="115">
        <f t="shared" si="12"/>
        <v>164.52740934068734</v>
      </c>
      <c r="AI6" s="115">
        <f t="shared" si="13"/>
        <v>110.10972186782342</v>
      </c>
      <c r="AJ6" s="115">
        <f t="shared" si="14"/>
        <v>111.67123672924137</v>
      </c>
      <c r="AK6" s="115">
        <f t="shared" si="15"/>
        <v>132.47816321437486</v>
      </c>
      <c r="AL6" s="115">
        <f t="shared" si="16"/>
        <v>129.03254100517498</v>
      </c>
      <c r="AM6" s="115">
        <f t="shared" si="17"/>
        <v>97.446892729911596</v>
      </c>
      <c r="AN6" s="115">
        <f t="shared" si="18"/>
        <v>106.58114891243726</v>
      </c>
      <c r="AO6" s="115">
        <f t="shared" si="19"/>
        <v>126.26630100184697</v>
      </c>
    </row>
    <row r="7" spans="1:41" x14ac:dyDescent="0.25">
      <c r="A7" s="8">
        <f>A3+1</f>
        <v>2006</v>
      </c>
      <c r="B7" s="9">
        <f>B3</f>
        <v>1</v>
      </c>
      <c r="C7" s="10">
        <v>7749.5</v>
      </c>
      <c r="D7" s="11">
        <v>6245.5</v>
      </c>
      <c r="E7" s="11">
        <v>6217.2</v>
      </c>
      <c r="F7" s="11">
        <v>12775</v>
      </c>
      <c r="G7" s="11">
        <v>3113</v>
      </c>
      <c r="H7" s="11">
        <v>4136.7</v>
      </c>
      <c r="I7" s="11">
        <v>12463</v>
      </c>
      <c r="J7" s="11">
        <v>3272.7</v>
      </c>
      <c r="K7" s="11">
        <v>3327.2</v>
      </c>
      <c r="L7" s="11">
        <v>8624.2000000000007</v>
      </c>
      <c r="M7" s="11">
        <v>3556.4</v>
      </c>
      <c r="N7" s="11">
        <v>8397.7000000000007</v>
      </c>
      <c r="O7" s="13">
        <v>2273.8000000000002</v>
      </c>
      <c r="P7" s="14">
        <v>58800</v>
      </c>
      <c r="Q7" s="15">
        <v>194.99</v>
      </c>
      <c r="R7" s="15">
        <v>10705</v>
      </c>
      <c r="S7" s="15">
        <v>14702</v>
      </c>
      <c r="T7" s="15">
        <v>17414</v>
      </c>
      <c r="U7" s="15">
        <v>19677</v>
      </c>
      <c r="V7" s="16">
        <f t="shared" si="0"/>
        <v>-4513.0900000000111</v>
      </c>
      <c r="W7" s="115">
        <f t="shared" si="1"/>
        <v>82.207111639156452</v>
      </c>
      <c r="X7" s="115">
        <f t="shared" si="2"/>
        <v>93.805854698929096</v>
      </c>
      <c r="Y7" s="115">
        <f t="shared" si="3"/>
        <v>104.35745937961593</v>
      </c>
      <c r="Z7" s="115">
        <f t="shared" si="4"/>
        <v>85.709493458570947</v>
      </c>
      <c r="AA7" s="115">
        <f t="shared" si="5"/>
        <v>99.600063989761637</v>
      </c>
      <c r="AB7" s="115">
        <f t="shared" si="6"/>
        <v>76.291911032422263</v>
      </c>
      <c r="AC7" s="115">
        <f t="shared" si="7"/>
        <v>73.079629412454565</v>
      </c>
      <c r="AD7" s="115">
        <f t="shared" si="8"/>
        <v>93.892012852880427</v>
      </c>
      <c r="AE7" s="115">
        <f t="shared" si="9"/>
        <v>113.45950554134696</v>
      </c>
      <c r="AF7" s="115">
        <f t="shared" si="10"/>
        <v>102.03980217231833</v>
      </c>
      <c r="AG7" s="115">
        <f t="shared" si="11"/>
        <v>56.487555393192402</v>
      </c>
      <c r="AH7" s="115">
        <f t="shared" si="12"/>
        <v>52.036807535010546</v>
      </c>
      <c r="AI7" s="115">
        <f t="shared" si="13"/>
        <v>105.38561364479051</v>
      </c>
      <c r="AJ7" s="115">
        <f t="shared" si="14"/>
        <v>92.55178492728075</v>
      </c>
      <c r="AK7" s="115">
        <f t="shared" si="15"/>
        <v>73.464697460628443</v>
      </c>
      <c r="AL7" s="115">
        <f t="shared" si="16"/>
        <v>72.768676500577797</v>
      </c>
      <c r="AM7" s="115">
        <f t="shared" si="17"/>
        <v>99.532868458465913</v>
      </c>
      <c r="AN7" s="115">
        <f t="shared" si="18"/>
        <v>91.125065410779698</v>
      </c>
      <c r="AO7" s="115">
        <f t="shared" si="19"/>
        <v>87.220744680851055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8907.6</v>
      </c>
      <c r="D8" s="11">
        <v>6503.2</v>
      </c>
      <c r="E8" s="11">
        <v>6426.2</v>
      </c>
      <c r="F8" s="11">
        <v>14246</v>
      </c>
      <c r="G8" s="11">
        <v>3253.9</v>
      </c>
      <c r="H8" s="11">
        <v>2341.1</v>
      </c>
      <c r="I8" s="11">
        <v>14067</v>
      </c>
      <c r="J8" s="11">
        <v>3498.6</v>
      </c>
      <c r="K8" s="11">
        <v>2954</v>
      </c>
      <c r="L8" s="11">
        <v>8855.4</v>
      </c>
      <c r="M8" s="11">
        <v>4204</v>
      </c>
      <c r="N8" s="11">
        <v>10147</v>
      </c>
      <c r="O8" s="13">
        <v>2144.5</v>
      </c>
      <c r="P8" s="14">
        <v>61726</v>
      </c>
      <c r="Q8" s="15">
        <v>230.25</v>
      </c>
      <c r="R8" s="15">
        <v>12382</v>
      </c>
      <c r="S8" s="15">
        <v>17251</v>
      </c>
      <c r="T8" s="15">
        <v>20703</v>
      </c>
      <c r="U8" s="15">
        <v>18796</v>
      </c>
      <c r="V8" s="16">
        <f t="shared" si="0"/>
        <v>-2133.75</v>
      </c>
      <c r="W8" s="115">
        <f t="shared" si="1"/>
        <v>114.94418994773856</v>
      </c>
      <c r="X8" s="115">
        <f t="shared" si="2"/>
        <v>104.12617084300697</v>
      </c>
      <c r="Y8" s="115">
        <f t="shared" si="3"/>
        <v>103.36164189667375</v>
      </c>
      <c r="Z8" s="115">
        <f t="shared" si="4"/>
        <v>111.51467710371821</v>
      </c>
      <c r="AA8" s="115">
        <f t="shared" si="5"/>
        <v>104.52618053324767</v>
      </c>
      <c r="AB8" s="115">
        <f t="shared" si="6"/>
        <v>56.593419875746363</v>
      </c>
      <c r="AC8" s="115">
        <f t="shared" si="7"/>
        <v>112.87009548262859</v>
      </c>
      <c r="AD8" s="115">
        <f t="shared" si="8"/>
        <v>106.90255752131267</v>
      </c>
      <c r="AE8" s="115">
        <f t="shared" si="9"/>
        <v>88.783361384948307</v>
      </c>
      <c r="AF8" s="115">
        <f t="shared" si="10"/>
        <v>102.68082836668908</v>
      </c>
      <c r="AG8" s="115">
        <f t="shared" si="11"/>
        <v>118.2094252615004</v>
      </c>
      <c r="AH8" s="115">
        <f t="shared" si="12"/>
        <v>120.83070364504567</v>
      </c>
      <c r="AI8" s="115">
        <f t="shared" si="13"/>
        <v>94.313484035535225</v>
      </c>
      <c r="AJ8" s="115">
        <f t="shared" si="14"/>
        <v>104.97619047619047</v>
      </c>
      <c r="AK8" s="115">
        <f t="shared" si="15"/>
        <v>118.08297861428791</v>
      </c>
      <c r="AL8" s="115">
        <f t="shared" si="16"/>
        <v>115.66557683325549</v>
      </c>
      <c r="AM8" s="115">
        <f t="shared" si="17"/>
        <v>117.33777717317371</v>
      </c>
      <c r="AN8" s="115">
        <f t="shared" si="18"/>
        <v>118.88710233145746</v>
      </c>
      <c r="AO8" s="115">
        <f t="shared" si="19"/>
        <v>95.522691467195202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8469.2000000000007</v>
      </c>
      <c r="D9" s="11">
        <v>7413.4</v>
      </c>
      <c r="E9" s="11">
        <v>6727.8</v>
      </c>
      <c r="F9" s="11">
        <v>16658</v>
      </c>
      <c r="G9" s="11">
        <v>3389.4</v>
      </c>
      <c r="H9" s="11">
        <v>4241.1000000000004</v>
      </c>
      <c r="I9" s="11">
        <v>16090</v>
      </c>
      <c r="J9" s="11">
        <v>3435.6</v>
      </c>
      <c r="K9" s="11">
        <v>3018</v>
      </c>
      <c r="L9" s="11">
        <v>9080.7999999999993</v>
      </c>
      <c r="M9" s="11">
        <v>4571.3</v>
      </c>
      <c r="N9" s="11">
        <v>10877</v>
      </c>
      <c r="O9" s="13">
        <v>2164.1</v>
      </c>
      <c r="P9" s="14">
        <v>64303</v>
      </c>
      <c r="Q9" s="15">
        <v>242.35</v>
      </c>
      <c r="R9" s="15">
        <v>12812</v>
      </c>
      <c r="S9" s="15">
        <v>18156</v>
      </c>
      <c r="T9" s="15">
        <v>22848</v>
      </c>
      <c r="U9" s="15">
        <v>22613</v>
      </c>
      <c r="V9" s="16">
        <f t="shared" si="0"/>
        <v>857.35000000000582</v>
      </c>
      <c r="W9" s="115">
        <f t="shared" si="1"/>
        <v>95.078360052090346</v>
      </c>
      <c r="X9" s="115">
        <f t="shared" si="2"/>
        <v>113.99618649280355</v>
      </c>
      <c r="Y9" s="115">
        <f t="shared" si="3"/>
        <v>104.69328685692945</v>
      </c>
      <c r="Z9" s="115">
        <f t="shared" si="4"/>
        <v>116.93106837006879</v>
      </c>
      <c r="AA9" s="115">
        <f t="shared" si="5"/>
        <v>104.1642336888042</v>
      </c>
      <c r="AB9" s="115">
        <f t="shared" si="6"/>
        <v>181.15842979795823</v>
      </c>
      <c r="AC9" s="115">
        <f t="shared" si="7"/>
        <v>114.38117580152129</v>
      </c>
      <c r="AD9" s="115">
        <f t="shared" si="8"/>
        <v>98.199279711884756</v>
      </c>
      <c r="AE9" s="115">
        <f t="shared" si="9"/>
        <v>102.1665538253216</v>
      </c>
      <c r="AF9" s="115">
        <f t="shared" si="10"/>
        <v>102.54533956681797</v>
      </c>
      <c r="AG9" s="115">
        <f t="shared" si="11"/>
        <v>108.73691722169363</v>
      </c>
      <c r="AH9" s="115">
        <f t="shared" si="12"/>
        <v>107.19424460431655</v>
      </c>
      <c r="AI9" s="115">
        <f t="shared" si="13"/>
        <v>100.9139659594311</v>
      </c>
      <c r="AJ9" s="115">
        <f t="shared" si="14"/>
        <v>104.17490198619706</v>
      </c>
      <c r="AK9" s="115">
        <f t="shared" si="15"/>
        <v>105.25515743756786</v>
      </c>
      <c r="AL9" s="115">
        <f t="shared" si="16"/>
        <v>103.47278307220158</v>
      </c>
      <c r="AM9" s="115">
        <f t="shared" si="17"/>
        <v>105.24607269143817</v>
      </c>
      <c r="AN9" s="115">
        <f t="shared" si="18"/>
        <v>110.36081727285901</v>
      </c>
      <c r="AO9" s="115">
        <f t="shared" si="19"/>
        <v>120.30751223664609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10703</v>
      </c>
      <c r="D10" s="11">
        <v>7262.9</v>
      </c>
      <c r="E10" s="11">
        <v>6755.7</v>
      </c>
      <c r="F10" s="11">
        <v>17296</v>
      </c>
      <c r="G10" s="11">
        <v>3534.7</v>
      </c>
      <c r="H10" s="11">
        <v>6857</v>
      </c>
      <c r="I10" s="11">
        <v>19530</v>
      </c>
      <c r="J10" s="11">
        <v>3799.1</v>
      </c>
      <c r="K10" s="11">
        <v>3180.9</v>
      </c>
      <c r="L10" s="11">
        <v>9360.6</v>
      </c>
      <c r="M10" s="11">
        <v>7112.2</v>
      </c>
      <c r="N10" s="11">
        <v>18105</v>
      </c>
      <c r="O10" s="13">
        <v>2271.6</v>
      </c>
      <c r="P10" s="14">
        <v>71243</v>
      </c>
      <c r="Q10" s="15">
        <v>327.41000000000003</v>
      </c>
      <c r="R10" s="15">
        <v>17070</v>
      </c>
      <c r="S10" s="15">
        <v>17544</v>
      </c>
      <c r="T10" s="15">
        <v>22654</v>
      </c>
      <c r="U10" s="15">
        <v>26450</v>
      </c>
      <c r="V10" s="16">
        <f t="shared" si="0"/>
        <v>5788.2900000000081</v>
      </c>
      <c r="W10" s="115">
        <f t="shared" si="1"/>
        <v>126.37557266329758</v>
      </c>
      <c r="X10" s="115">
        <f t="shared" si="2"/>
        <v>97.969892357083125</v>
      </c>
      <c r="Y10" s="115">
        <f t="shared" si="3"/>
        <v>100.41469722643359</v>
      </c>
      <c r="Z10" s="115">
        <f t="shared" si="4"/>
        <v>103.82999159562974</v>
      </c>
      <c r="AA10" s="115">
        <f t="shared" si="5"/>
        <v>104.28689443559331</v>
      </c>
      <c r="AB10" s="115">
        <f t="shared" si="6"/>
        <v>161.67975289429629</v>
      </c>
      <c r="AC10" s="115">
        <f t="shared" si="7"/>
        <v>121.3797389683033</v>
      </c>
      <c r="AD10" s="115">
        <f t="shared" si="8"/>
        <v>110.5803935266038</v>
      </c>
      <c r="AE10" s="115">
        <f t="shared" si="9"/>
        <v>105.39761431411532</v>
      </c>
      <c r="AF10" s="115">
        <f t="shared" si="10"/>
        <v>103.08122632367194</v>
      </c>
      <c r="AG10" s="115">
        <f t="shared" si="11"/>
        <v>155.58375079299105</v>
      </c>
      <c r="AH10" s="115">
        <f t="shared" si="12"/>
        <v>166.45214673163557</v>
      </c>
      <c r="AI10" s="115">
        <f t="shared" si="13"/>
        <v>104.96742294718359</v>
      </c>
      <c r="AJ10" s="115">
        <f t="shared" si="14"/>
        <v>110.79265353093946</v>
      </c>
      <c r="AK10" s="115">
        <f t="shared" si="15"/>
        <v>135.09799876212091</v>
      </c>
      <c r="AL10" s="115">
        <f t="shared" si="16"/>
        <v>133.23446768654387</v>
      </c>
      <c r="AM10" s="115">
        <f t="shared" si="17"/>
        <v>96.629213483146074</v>
      </c>
      <c r="AN10" s="115">
        <f t="shared" si="18"/>
        <v>99.150910364145659</v>
      </c>
      <c r="AO10" s="115">
        <f t="shared" si="19"/>
        <v>116.96811568566754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8776.7999999999993</v>
      </c>
      <c r="D11" s="11">
        <v>6794</v>
      </c>
      <c r="E11" s="11">
        <v>5884.2</v>
      </c>
      <c r="F11" s="11">
        <v>15037</v>
      </c>
      <c r="G11" s="11">
        <v>3514.5</v>
      </c>
      <c r="H11" s="11">
        <v>4755.6000000000004</v>
      </c>
      <c r="I11" s="11">
        <v>14748</v>
      </c>
      <c r="J11" s="11">
        <v>3690.2</v>
      </c>
      <c r="K11" s="11">
        <v>3597.2</v>
      </c>
      <c r="L11" s="11">
        <v>9466.4</v>
      </c>
      <c r="M11" s="11">
        <v>4258.7</v>
      </c>
      <c r="N11" s="11">
        <v>9159.6</v>
      </c>
      <c r="O11" s="13">
        <v>2526.4</v>
      </c>
      <c r="P11" s="14">
        <v>66280</v>
      </c>
      <c r="Q11" s="15">
        <v>231.81</v>
      </c>
      <c r="R11" s="15">
        <v>11657</v>
      </c>
      <c r="S11" s="15">
        <v>16139</v>
      </c>
      <c r="T11" s="15">
        <v>21238</v>
      </c>
      <c r="U11" s="15">
        <v>23936</v>
      </c>
      <c r="V11" s="16">
        <f t="shared" si="0"/>
        <v>-4797.2100000000064</v>
      </c>
      <c r="W11" s="115">
        <f t="shared" si="1"/>
        <v>82.003176679435668</v>
      </c>
      <c r="X11" s="115">
        <f t="shared" si="2"/>
        <v>93.54390119649176</v>
      </c>
      <c r="Y11" s="115">
        <f t="shared" si="3"/>
        <v>87.099782405968298</v>
      </c>
      <c r="Z11" s="115">
        <f t="shared" si="4"/>
        <v>86.939176688251621</v>
      </c>
      <c r="AA11" s="115">
        <f t="shared" si="5"/>
        <v>99.428522929810171</v>
      </c>
      <c r="AB11" s="115">
        <f t="shared" si="6"/>
        <v>69.353944873851546</v>
      </c>
      <c r="AC11" s="115">
        <f t="shared" si="7"/>
        <v>75.514592933947782</v>
      </c>
      <c r="AD11" s="115">
        <f t="shared" si="8"/>
        <v>97.133531625911402</v>
      </c>
      <c r="AE11" s="115">
        <f t="shared" si="9"/>
        <v>113.08749096167749</v>
      </c>
      <c r="AF11" s="115">
        <f t="shared" si="10"/>
        <v>101.13026942717347</v>
      </c>
      <c r="AG11" s="115">
        <f t="shared" si="11"/>
        <v>59.878799808779284</v>
      </c>
      <c r="AH11" s="115">
        <f t="shared" si="12"/>
        <v>50.591549295774655</v>
      </c>
      <c r="AI11" s="115">
        <f t="shared" si="13"/>
        <v>111.2167635147033</v>
      </c>
      <c r="AJ11" s="115">
        <f t="shared" si="14"/>
        <v>93.033701556644161</v>
      </c>
      <c r="AK11" s="115">
        <f t="shared" si="15"/>
        <v>70.801136190098035</v>
      </c>
      <c r="AL11" s="115">
        <f t="shared" si="16"/>
        <v>68.289396602226134</v>
      </c>
      <c r="AM11" s="115">
        <f t="shared" si="17"/>
        <v>91.99156406748746</v>
      </c>
      <c r="AN11" s="115">
        <f t="shared" si="18"/>
        <v>93.749448221064711</v>
      </c>
      <c r="AO11" s="115">
        <f t="shared" si="19"/>
        <v>90.495274102079392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9768.7000000000007</v>
      </c>
      <c r="D12" s="11">
        <v>7008</v>
      </c>
      <c r="E12" s="11">
        <v>6024.3</v>
      </c>
      <c r="F12" s="11">
        <v>16313</v>
      </c>
      <c r="G12" s="11">
        <v>3600.6</v>
      </c>
      <c r="H12" s="11">
        <v>4227.2</v>
      </c>
      <c r="I12" s="11">
        <v>16248</v>
      </c>
      <c r="J12" s="11">
        <v>3843.8</v>
      </c>
      <c r="K12" s="11">
        <v>3619</v>
      </c>
      <c r="L12" s="11">
        <v>9639.6</v>
      </c>
      <c r="M12" s="11">
        <v>4966.6000000000004</v>
      </c>
      <c r="N12" s="11">
        <v>11119</v>
      </c>
      <c r="O12" s="13">
        <v>2349.1999999999998</v>
      </c>
      <c r="P12" s="14">
        <v>69186</v>
      </c>
      <c r="Q12" s="15">
        <v>268.73</v>
      </c>
      <c r="R12" s="15">
        <v>13616</v>
      </c>
      <c r="S12" s="15">
        <v>15616</v>
      </c>
      <c r="T12" s="15">
        <v>20905</v>
      </c>
      <c r="U12" s="15">
        <v>21884</v>
      </c>
      <c r="V12" s="16">
        <f t="shared" si="0"/>
        <v>-938.72999999999593</v>
      </c>
      <c r="W12" s="115">
        <f t="shared" si="1"/>
        <v>111.30138547078663</v>
      </c>
      <c r="X12" s="115">
        <f t="shared" si="2"/>
        <v>103.14983809243449</v>
      </c>
      <c r="Y12" s="115">
        <f t="shared" si="3"/>
        <v>102.38095238095239</v>
      </c>
      <c r="Z12" s="115">
        <f t="shared" si="4"/>
        <v>108.48573518653988</v>
      </c>
      <c r="AA12" s="115">
        <f t="shared" si="5"/>
        <v>102.44985061886469</v>
      </c>
      <c r="AB12" s="115">
        <f t="shared" si="6"/>
        <v>88.888888888888872</v>
      </c>
      <c r="AC12" s="115">
        <f t="shared" si="7"/>
        <v>110.17087062652564</v>
      </c>
      <c r="AD12" s="115">
        <f t="shared" si="8"/>
        <v>104.1623760229798</v>
      </c>
      <c r="AE12" s="115">
        <f t="shared" si="9"/>
        <v>100.60602690981875</v>
      </c>
      <c r="AF12" s="115">
        <f t="shared" si="10"/>
        <v>101.8296290036339</v>
      </c>
      <c r="AG12" s="115">
        <f t="shared" si="11"/>
        <v>116.62244346866414</v>
      </c>
      <c r="AH12" s="115">
        <f t="shared" si="12"/>
        <v>121.39176383248176</v>
      </c>
      <c r="AI12" s="115">
        <f t="shared" si="13"/>
        <v>92.986067131095623</v>
      </c>
      <c r="AJ12" s="115">
        <f t="shared" si="14"/>
        <v>104.38442969221484</v>
      </c>
      <c r="AK12" s="115">
        <f t="shared" si="15"/>
        <v>115.92683663344982</v>
      </c>
      <c r="AL12" s="115">
        <f t="shared" si="16"/>
        <v>116.80535300677704</v>
      </c>
      <c r="AM12" s="115">
        <f t="shared" si="17"/>
        <v>96.759402689138113</v>
      </c>
      <c r="AN12" s="115">
        <f t="shared" si="18"/>
        <v>98.432055749128921</v>
      </c>
      <c r="AO12" s="115">
        <f t="shared" si="19"/>
        <v>91.427139037433165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10282</v>
      </c>
      <c r="D13" s="11">
        <v>8059.2</v>
      </c>
      <c r="E13" s="11">
        <v>6632.7</v>
      </c>
      <c r="F13" s="11">
        <v>18243</v>
      </c>
      <c r="G13" s="11">
        <v>3738.1</v>
      </c>
      <c r="H13" s="11">
        <v>4843.3</v>
      </c>
      <c r="I13" s="11">
        <v>18107</v>
      </c>
      <c r="J13" s="11">
        <v>4105</v>
      </c>
      <c r="K13" s="11">
        <v>3601.3</v>
      </c>
      <c r="L13" s="11">
        <v>9828.5</v>
      </c>
      <c r="M13" s="11">
        <v>5575.7</v>
      </c>
      <c r="N13" s="11">
        <v>12321</v>
      </c>
      <c r="O13" s="13">
        <v>2387.1999999999998</v>
      </c>
      <c r="P13" s="14">
        <v>71708</v>
      </c>
      <c r="Q13" s="15">
        <v>280.68</v>
      </c>
      <c r="R13" s="15">
        <v>14413</v>
      </c>
      <c r="S13" s="15">
        <v>18165</v>
      </c>
      <c r="T13" s="15">
        <v>22528</v>
      </c>
      <c r="U13" s="15">
        <v>25729</v>
      </c>
      <c r="V13" s="16">
        <f t="shared" si="0"/>
        <v>-43.679999999993015</v>
      </c>
      <c r="W13" s="115">
        <f t="shared" si="1"/>
        <v>105.25453745124736</v>
      </c>
      <c r="X13" s="115">
        <f t="shared" si="2"/>
        <v>114.99999999999999</v>
      </c>
      <c r="Y13" s="115">
        <f t="shared" si="3"/>
        <v>110.09909865046561</v>
      </c>
      <c r="Z13" s="115">
        <f t="shared" si="4"/>
        <v>111.83105498682033</v>
      </c>
      <c r="AA13" s="115">
        <f t="shared" si="5"/>
        <v>103.81880797644838</v>
      </c>
      <c r="AB13" s="115">
        <f t="shared" si="6"/>
        <v>114.57465934897806</v>
      </c>
      <c r="AC13" s="115">
        <f t="shared" si="7"/>
        <v>111.44140817331365</v>
      </c>
      <c r="AD13" s="115">
        <f t="shared" si="8"/>
        <v>106.79535875956086</v>
      </c>
      <c r="AE13" s="115">
        <f t="shared" si="9"/>
        <v>99.510914617297601</v>
      </c>
      <c r="AF13" s="115">
        <f t="shared" si="10"/>
        <v>101.95962488070045</v>
      </c>
      <c r="AG13" s="115">
        <f t="shared" si="11"/>
        <v>112.26392300567791</v>
      </c>
      <c r="AH13" s="115">
        <f t="shared" si="12"/>
        <v>110.81032466948466</v>
      </c>
      <c r="AI13" s="115">
        <f t="shared" si="13"/>
        <v>101.61757193938361</v>
      </c>
      <c r="AJ13" s="115">
        <f t="shared" si="14"/>
        <v>103.64524614806463</v>
      </c>
      <c r="AK13" s="115">
        <f t="shared" si="15"/>
        <v>104.44684255572507</v>
      </c>
      <c r="AL13" s="115">
        <f t="shared" si="16"/>
        <v>105.85340775558167</v>
      </c>
      <c r="AM13" s="115">
        <f t="shared" si="17"/>
        <v>116.32300204918033</v>
      </c>
      <c r="AN13" s="115">
        <f t="shared" si="18"/>
        <v>107.76369289643625</v>
      </c>
      <c r="AO13" s="115">
        <f t="shared" si="19"/>
        <v>117.56991409248766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12016</v>
      </c>
      <c r="D14" s="11">
        <v>7853.8</v>
      </c>
      <c r="E14" s="11">
        <v>7901.8</v>
      </c>
      <c r="F14" s="11">
        <v>19628</v>
      </c>
      <c r="G14" s="11">
        <v>3903.8</v>
      </c>
      <c r="H14" s="11">
        <v>6785</v>
      </c>
      <c r="I14" s="11">
        <v>22289</v>
      </c>
      <c r="J14" s="11">
        <v>4286</v>
      </c>
      <c r="K14" s="11">
        <v>4076.6</v>
      </c>
      <c r="L14" s="11">
        <v>10121</v>
      </c>
      <c r="M14" s="11">
        <v>8267</v>
      </c>
      <c r="N14" s="11">
        <v>20022</v>
      </c>
      <c r="O14" s="13">
        <v>2693.2</v>
      </c>
      <c r="P14" s="14">
        <v>78986</v>
      </c>
      <c r="Q14" s="15">
        <v>363.78</v>
      </c>
      <c r="R14" s="15">
        <v>19149</v>
      </c>
      <c r="S14" s="15">
        <v>20497</v>
      </c>
      <c r="T14" s="15">
        <v>23883</v>
      </c>
      <c r="U14" s="15">
        <v>28953</v>
      </c>
      <c r="V14" s="16">
        <f t="shared" si="0"/>
        <v>5777.4199999999983</v>
      </c>
      <c r="W14" s="115">
        <f t="shared" si="1"/>
        <v>116.86442326395643</v>
      </c>
      <c r="X14" s="115">
        <f t="shared" si="2"/>
        <v>97.451359936470126</v>
      </c>
      <c r="Y14" s="115">
        <f t="shared" si="3"/>
        <v>119.13398766716421</v>
      </c>
      <c r="Z14" s="115">
        <f t="shared" si="4"/>
        <v>107.59195307789288</v>
      </c>
      <c r="AA14" s="115">
        <f t="shared" si="5"/>
        <v>104.43273320670929</v>
      </c>
      <c r="AB14" s="115">
        <f t="shared" si="6"/>
        <v>140.09043420808126</v>
      </c>
      <c r="AC14" s="115">
        <f t="shared" si="7"/>
        <v>123.09604020544541</v>
      </c>
      <c r="AD14" s="115">
        <f t="shared" si="8"/>
        <v>104.40925700365409</v>
      </c>
      <c r="AE14" s="115">
        <f t="shared" si="9"/>
        <v>113.19801182906173</v>
      </c>
      <c r="AF14" s="115">
        <f t="shared" si="10"/>
        <v>102.97603907005137</v>
      </c>
      <c r="AG14" s="115">
        <f t="shared" si="11"/>
        <v>148.26837885825995</v>
      </c>
      <c r="AH14" s="115">
        <f t="shared" si="12"/>
        <v>162.50304358412467</v>
      </c>
      <c r="AI14" s="115">
        <f t="shared" si="13"/>
        <v>112.81836461126005</v>
      </c>
      <c r="AJ14" s="115">
        <f t="shared" si="14"/>
        <v>110.1494951748759</v>
      </c>
      <c r="AK14" s="115">
        <f t="shared" si="15"/>
        <v>129.60666951688756</v>
      </c>
      <c r="AL14" s="115">
        <f t="shared" si="16"/>
        <v>132.85922431138556</v>
      </c>
      <c r="AM14" s="115">
        <f t="shared" si="17"/>
        <v>112.83787503440684</v>
      </c>
      <c r="AN14" s="115">
        <f t="shared" si="18"/>
        <v>106.01473721590908</v>
      </c>
      <c r="AO14" s="115">
        <f t="shared" si="19"/>
        <v>112.5306074857165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9924.7000000000007</v>
      </c>
      <c r="D15" s="11">
        <v>7449</v>
      </c>
      <c r="E15" s="11">
        <v>8852.7000000000007</v>
      </c>
      <c r="F15" s="11">
        <v>16674</v>
      </c>
      <c r="G15" s="11">
        <v>3773.5</v>
      </c>
      <c r="H15" s="11">
        <v>4769</v>
      </c>
      <c r="I15" s="11">
        <v>16439</v>
      </c>
      <c r="J15" s="11">
        <v>4047.8</v>
      </c>
      <c r="K15" s="11">
        <v>4376</v>
      </c>
      <c r="L15" s="11">
        <v>10165</v>
      </c>
      <c r="M15" s="11">
        <v>5098.5</v>
      </c>
      <c r="N15" s="11">
        <v>10650</v>
      </c>
      <c r="O15" s="13">
        <v>2792.2</v>
      </c>
      <c r="P15" s="14">
        <v>73189</v>
      </c>
      <c r="Q15" s="15">
        <v>231.69</v>
      </c>
      <c r="R15" s="15">
        <v>12633</v>
      </c>
      <c r="S15" s="15">
        <v>19857</v>
      </c>
      <c r="T15" s="15">
        <v>21790</v>
      </c>
      <c r="U15" s="15">
        <v>24985</v>
      </c>
      <c r="V15" s="16">
        <f t="shared" si="0"/>
        <v>-4094.2900000000081</v>
      </c>
      <c r="W15" s="115">
        <f t="shared" si="1"/>
        <v>82.595705725699077</v>
      </c>
      <c r="X15" s="115">
        <f t="shared" si="2"/>
        <v>94.84580712521327</v>
      </c>
      <c r="Y15" s="115">
        <f t="shared" si="3"/>
        <v>112.03396694424055</v>
      </c>
      <c r="Z15" s="115">
        <f t="shared" si="4"/>
        <v>84.950071326676181</v>
      </c>
      <c r="AA15" s="115">
        <f t="shared" si="5"/>
        <v>96.662226548491219</v>
      </c>
      <c r="AB15" s="115">
        <f t="shared" si="6"/>
        <v>70.287398673544587</v>
      </c>
      <c r="AC15" s="115">
        <f t="shared" si="7"/>
        <v>73.753869621786521</v>
      </c>
      <c r="AD15" s="115">
        <f t="shared" si="8"/>
        <v>94.442370508632763</v>
      </c>
      <c r="AE15" s="115">
        <f t="shared" si="9"/>
        <v>107.34435559044302</v>
      </c>
      <c r="AF15" s="115">
        <f t="shared" si="10"/>
        <v>100.4347396502322</v>
      </c>
      <c r="AG15" s="115">
        <f t="shared" si="11"/>
        <v>61.672916414660698</v>
      </c>
      <c r="AH15" s="115">
        <f t="shared" si="12"/>
        <v>53.191489361702125</v>
      </c>
      <c r="AI15" s="115">
        <f t="shared" si="13"/>
        <v>103.67592455072032</v>
      </c>
      <c r="AJ15" s="115">
        <f t="shared" si="14"/>
        <v>92.660724685387279</v>
      </c>
      <c r="AK15" s="115">
        <f t="shared" si="15"/>
        <v>63.689592610918687</v>
      </c>
      <c r="AL15" s="115">
        <f t="shared" si="16"/>
        <v>65.972113426288587</v>
      </c>
      <c r="AM15" s="115">
        <f t="shared" si="17"/>
        <v>96.877591842708682</v>
      </c>
      <c r="AN15" s="115">
        <f t="shared" si="18"/>
        <v>91.236444332789006</v>
      </c>
      <c r="AO15" s="115">
        <f t="shared" si="19"/>
        <v>86.295029876005941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10728</v>
      </c>
      <c r="D16" s="11">
        <v>7618.3</v>
      </c>
      <c r="E16" s="11">
        <v>9655.2000000000007</v>
      </c>
      <c r="F16" s="11">
        <v>17973</v>
      </c>
      <c r="G16" s="11">
        <v>3930.5</v>
      </c>
      <c r="H16" s="11">
        <v>6120</v>
      </c>
      <c r="I16" s="11">
        <v>17411</v>
      </c>
      <c r="J16" s="11">
        <v>4181.8999999999996</v>
      </c>
      <c r="K16" s="11">
        <v>4142.5</v>
      </c>
      <c r="L16" s="11">
        <v>10429</v>
      </c>
      <c r="M16" s="11">
        <v>5799.6</v>
      </c>
      <c r="N16" s="11">
        <v>12940</v>
      </c>
      <c r="O16" s="13">
        <v>2597.6999999999998</v>
      </c>
      <c r="P16" s="14">
        <v>75332</v>
      </c>
      <c r="Q16" s="15">
        <v>274.06</v>
      </c>
      <c r="R16" s="15">
        <v>15021</v>
      </c>
      <c r="S16" s="15">
        <v>21000</v>
      </c>
      <c r="T16" s="15">
        <v>22305</v>
      </c>
      <c r="U16" s="15">
        <v>27024</v>
      </c>
      <c r="V16" s="16">
        <f t="shared" si="0"/>
        <v>-2819.3600000000006</v>
      </c>
      <c r="W16" s="115">
        <f t="shared" si="1"/>
        <v>108.0939474241035</v>
      </c>
      <c r="X16" s="115">
        <f t="shared" si="2"/>
        <v>102.2727882937307</v>
      </c>
      <c r="Y16" s="115">
        <f t="shared" si="3"/>
        <v>109.06503100748924</v>
      </c>
      <c r="Z16" s="115">
        <f t="shared" si="4"/>
        <v>107.79057214825475</v>
      </c>
      <c r="AA16" s="115">
        <f t="shared" si="5"/>
        <v>104.1605936133563</v>
      </c>
      <c r="AB16" s="115">
        <f t="shared" si="6"/>
        <v>128.32879010274692</v>
      </c>
      <c r="AC16" s="115">
        <f t="shared" si="7"/>
        <v>105.91276841657036</v>
      </c>
      <c r="AD16" s="115">
        <f t="shared" si="8"/>
        <v>103.31291071693265</v>
      </c>
      <c r="AE16" s="115">
        <f t="shared" si="9"/>
        <v>94.664076782449726</v>
      </c>
      <c r="AF16" s="115">
        <f t="shared" si="10"/>
        <v>102.5971470732907</v>
      </c>
      <c r="AG16" s="115">
        <f t="shared" si="11"/>
        <v>113.75110326566637</v>
      </c>
      <c r="AH16" s="115">
        <f t="shared" si="12"/>
        <v>121.50234741784038</v>
      </c>
      <c r="AI16" s="115">
        <f t="shared" si="13"/>
        <v>93.034166606976569</v>
      </c>
      <c r="AJ16" s="115">
        <f t="shared" si="14"/>
        <v>102.92803563377011</v>
      </c>
      <c r="AK16" s="115">
        <f t="shared" si="15"/>
        <v>118.28736674004057</v>
      </c>
      <c r="AL16" s="115">
        <f t="shared" si="16"/>
        <v>118.90287342673949</v>
      </c>
      <c r="AM16" s="115">
        <f t="shared" si="17"/>
        <v>105.75615651911166</v>
      </c>
      <c r="AN16" s="115">
        <f t="shared" si="18"/>
        <v>102.36346948141349</v>
      </c>
      <c r="AO16" s="115">
        <f t="shared" si="19"/>
        <v>108.16089653792275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10765</v>
      </c>
      <c r="D17" s="11">
        <v>8615.1</v>
      </c>
      <c r="E17" s="11">
        <v>10136</v>
      </c>
      <c r="F17" s="11">
        <v>19248</v>
      </c>
      <c r="G17" s="11">
        <v>4053.2</v>
      </c>
      <c r="H17" s="11">
        <v>7519.5</v>
      </c>
      <c r="I17" s="11">
        <v>18911</v>
      </c>
      <c r="J17" s="11">
        <v>4376.3999999999996</v>
      </c>
      <c r="K17" s="11">
        <v>4424.3</v>
      </c>
      <c r="L17" s="11">
        <v>10672</v>
      </c>
      <c r="M17" s="11">
        <v>6334.8</v>
      </c>
      <c r="N17" s="11">
        <v>13179</v>
      </c>
      <c r="O17" s="13">
        <v>2704.3</v>
      </c>
      <c r="P17" s="14">
        <v>78545</v>
      </c>
      <c r="Q17" s="15">
        <v>276.13</v>
      </c>
      <c r="R17" s="15">
        <v>14989</v>
      </c>
      <c r="S17" s="15">
        <v>23614</v>
      </c>
      <c r="T17" s="15">
        <v>25704</v>
      </c>
      <c r="U17" s="15">
        <v>29293</v>
      </c>
      <c r="V17" s="16">
        <f t="shared" si="0"/>
        <v>-74.530000000013388</v>
      </c>
      <c r="W17" s="115">
        <f t="shared" si="1"/>
        <v>100.34489187173752</v>
      </c>
      <c r="X17" s="115">
        <f t="shared" si="2"/>
        <v>113.08428389535723</v>
      </c>
      <c r="Y17" s="115">
        <f t="shared" si="3"/>
        <v>104.97970005799984</v>
      </c>
      <c r="Z17" s="115">
        <f t="shared" si="4"/>
        <v>107.09397429477549</v>
      </c>
      <c r="AA17" s="115">
        <f t="shared" si="5"/>
        <v>103.12174023661112</v>
      </c>
      <c r="AB17" s="115">
        <f t="shared" si="6"/>
        <v>122.86764705882354</v>
      </c>
      <c r="AC17" s="115">
        <f t="shared" si="7"/>
        <v>108.61524323703406</v>
      </c>
      <c r="AD17" s="115">
        <f t="shared" si="8"/>
        <v>104.65099595877471</v>
      </c>
      <c r="AE17" s="115">
        <f t="shared" si="9"/>
        <v>106.8026554013277</v>
      </c>
      <c r="AF17" s="115">
        <f t="shared" si="10"/>
        <v>102.33004123118228</v>
      </c>
      <c r="AG17" s="115">
        <f t="shared" si="11"/>
        <v>109.22822263604385</v>
      </c>
      <c r="AH17" s="115">
        <f t="shared" si="12"/>
        <v>101.8469860896445</v>
      </c>
      <c r="AI17" s="115">
        <f t="shared" si="13"/>
        <v>104.10363013434963</v>
      </c>
      <c r="AJ17" s="115">
        <f t="shared" si="14"/>
        <v>104.2651197366325</v>
      </c>
      <c r="AK17" s="115">
        <f t="shared" si="15"/>
        <v>100.75530905641101</v>
      </c>
      <c r="AL17" s="115">
        <f t="shared" si="16"/>
        <v>99.786964915784566</v>
      </c>
      <c r="AM17" s="115">
        <f t="shared" si="17"/>
        <v>112.44761904761904</v>
      </c>
      <c r="AN17" s="115">
        <f t="shared" si="18"/>
        <v>115.23873570948217</v>
      </c>
      <c r="AO17" s="115">
        <f t="shared" si="19"/>
        <v>108.39624037892244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12282</v>
      </c>
      <c r="D18" s="11">
        <v>8186.6</v>
      </c>
      <c r="E18" s="11">
        <v>10031</v>
      </c>
      <c r="F18" s="11">
        <v>19369</v>
      </c>
      <c r="G18" s="11">
        <v>4138.8</v>
      </c>
      <c r="H18" s="11">
        <v>6879.6</v>
      </c>
      <c r="I18" s="11">
        <v>22872</v>
      </c>
      <c r="J18" s="11">
        <v>4518</v>
      </c>
      <c r="K18" s="11">
        <v>5041.2</v>
      </c>
      <c r="L18" s="11">
        <v>10970</v>
      </c>
      <c r="M18" s="11">
        <v>9178.1</v>
      </c>
      <c r="N18" s="11">
        <v>20720</v>
      </c>
      <c r="O18" s="13">
        <v>2888.7</v>
      </c>
      <c r="P18" s="14">
        <v>86693</v>
      </c>
      <c r="Q18" s="15">
        <v>383.12</v>
      </c>
      <c r="R18" s="15">
        <v>19996</v>
      </c>
      <c r="S18" s="15">
        <v>21831</v>
      </c>
      <c r="T18" s="15">
        <v>30554</v>
      </c>
      <c r="U18" s="15">
        <v>31740</v>
      </c>
      <c r="V18" s="16">
        <f t="shared" si="0"/>
        <v>6985.8800000000047</v>
      </c>
      <c r="W18" s="115">
        <f t="shared" si="1"/>
        <v>114.09196470041803</v>
      </c>
      <c r="X18" s="115">
        <f t="shared" si="2"/>
        <v>95.026174971851745</v>
      </c>
      <c r="Y18" s="115">
        <f t="shared" si="3"/>
        <v>98.96408839779005</v>
      </c>
      <c r="Z18" s="115">
        <f t="shared" si="4"/>
        <v>100.62863674147964</v>
      </c>
      <c r="AA18" s="115">
        <f t="shared" si="5"/>
        <v>102.11191157603869</v>
      </c>
      <c r="AB18" s="115">
        <f t="shared" si="6"/>
        <v>91.490125673249551</v>
      </c>
      <c r="AC18" s="115">
        <f t="shared" si="7"/>
        <v>120.94548146581354</v>
      </c>
      <c r="AD18" s="115">
        <f t="shared" si="8"/>
        <v>103.2355360570332</v>
      </c>
      <c r="AE18" s="115">
        <f t="shared" si="9"/>
        <v>113.9434486811473</v>
      </c>
      <c r="AF18" s="115">
        <f t="shared" si="10"/>
        <v>102.79235382308845</v>
      </c>
      <c r="AG18" s="115">
        <f t="shared" si="11"/>
        <v>144.88381637936479</v>
      </c>
      <c r="AH18" s="115">
        <f t="shared" si="12"/>
        <v>157.21981940966688</v>
      </c>
      <c r="AI18" s="115">
        <f t="shared" si="13"/>
        <v>106.81877010686682</v>
      </c>
      <c r="AJ18" s="115">
        <f t="shared" si="14"/>
        <v>110.37367114393024</v>
      </c>
      <c r="AK18" s="115">
        <f t="shared" si="15"/>
        <v>138.7462427117662</v>
      </c>
      <c r="AL18" s="115">
        <f t="shared" si="16"/>
        <v>133.40449663086261</v>
      </c>
      <c r="AM18" s="115">
        <f t="shared" si="17"/>
        <v>92.449394427034818</v>
      </c>
      <c r="AN18" s="115">
        <f t="shared" si="18"/>
        <v>118.86865857454092</v>
      </c>
      <c r="AO18" s="115">
        <f t="shared" si="19"/>
        <v>108.35353156044106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9926.1</v>
      </c>
      <c r="D19" s="11">
        <v>7829.9</v>
      </c>
      <c r="E19" s="11">
        <v>9205</v>
      </c>
      <c r="F19" s="11">
        <v>16940</v>
      </c>
      <c r="G19" s="11">
        <v>3863.9</v>
      </c>
      <c r="H19" s="11">
        <v>5073.3999999999996</v>
      </c>
      <c r="I19" s="11">
        <v>16866</v>
      </c>
      <c r="J19" s="11">
        <v>4293.7</v>
      </c>
      <c r="K19" s="11">
        <v>5013.2</v>
      </c>
      <c r="L19" s="11">
        <v>11092</v>
      </c>
      <c r="M19" s="11">
        <v>5843.2</v>
      </c>
      <c r="N19" s="11">
        <v>11749</v>
      </c>
      <c r="O19" s="13">
        <v>2942.2</v>
      </c>
      <c r="P19" s="14">
        <v>78903</v>
      </c>
      <c r="Q19" s="15">
        <v>275.95999999999998</v>
      </c>
      <c r="R19" s="15">
        <v>13844</v>
      </c>
      <c r="S19" s="15">
        <v>20806</v>
      </c>
      <c r="T19" s="15">
        <v>25019</v>
      </c>
      <c r="U19" s="15">
        <v>26911</v>
      </c>
      <c r="V19" s="16">
        <f t="shared" si="0"/>
        <v>-5083.3600000000297</v>
      </c>
      <c r="W19" s="115">
        <f t="shared" si="1"/>
        <v>80.818270639960915</v>
      </c>
      <c r="X19" s="115">
        <f t="shared" si="2"/>
        <v>95.642879828011615</v>
      </c>
      <c r="Y19" s="115">
        <f t="shared" si="3"/>
        <v>91.765526866713188</v>
      </c>
      <c r="Z19" s="115">
        <f t="shared" si="4"/>
        <v>87.459342247921938</v>
      </c>
      <c r="AA19" s="115">
        <f t="shared" si="5"/>
        <v>93.357978157920158</v>
      </c>
      <c r="AB19" s="115">
        <f t="shared" si="6"/>
        <v>73.745566602709459</v>
      </c>
      <c r="AC19" s="115">
        <f t="shared" si="7"/>
        <v>73.740818467995808</v>
      </c>
      <c r="AD19" s="115">
        <f t="shared" si="8"/>
        <v>95.035413899955728</v>
      </c>
      <c r="AE19" s="115">
        <f t="shared" si="9"/>
        <v>99.444576688090137</v>
      </c>
      <c r="AF19" s="115">
        <f t="shared" si="10"/>
        <v>101.11212397447585</v>
      </c>
      <c r="AG19" s="115">
        <f t="shared" si="11"/>
        <v>63.66459288959588</v>
      </c>
      <c r="AH19" s="115">
        <f t="shared" si="12"/>
        <v>56.70366795366796</v>
      </c>
      <c r="AI19" s="115">
        <f t="shared" si="13"/>
        <v>101.85204417211895</v>
      </c>
      <c r="AJ19" s="115">
        <f t="shared" si="14"/>
        <v>91.014268741420878</v>
      </c>
      <c r="AK19" s="115">
        <f t="shared" si="15"/>
        <v>72.029651284192937</v>
      </c>
      <c r="AL19" s="115">
        <f t="shared" si="16"/>
        <v>69.233846769353875</v>
      </c>
      <c r="AM19" s="115">
        <f t="shared" si="17"/>
        <v>95.304841738811788</v>
      </c>
      <c r="AN19" s="115">
        <f t="shared" si="18"/>
        <v>81.88453230346272</v>
      </c>
      <c r="AO19" s="115">
        <f t="shared" si="19"/>
        <v>84.785759294265901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10495</v>
      </c>
      <c r="D20" s="11">
        <v>7941.8</v>
      </c>
      <c r="E20" s="11">
        <v>9040.9</v>
      </c>
      <c r="F20" s="11">
        <v>17597</v>
      </c>
      <c r="G20" s="11">
        <v>3962.7</v>
      </c>
      <c r="H20" s="11">
        <v>7834.4</v>
      </c>
      <c r="I20" s="11">
        <v>18466</v>
      </c>
      <c r="J20" s="11">
        <v>4356.3</v>
      </c>
      <c r="K20" s="11">
        <v>4659.5</v>
      </c>
      <c r="L20" s="11">
        <v>11331</v>
      </c>
      <c r="M20" s="11">
        <v>6779.6</v>
      </c>
      <c r="N20" s="11">
        <v>14388</v>
      </c>
      <c r="O20" s="13">
        <v>2808.6</v>
      </c>
      <c r="P20" s="14">
        <v>80819</v>
      </c>
      <c r="Q20" s="15">
        <v>337.92</v>
      </c>
      <c r="R20" s="15">
        <v>16488</v>
      </c>
      <c r="S20" s="15">
        <v>20102</v>
      </c>
      <c r="T20" s="15">
        <v>22659</v>
      </c>
      <c r="U20" s="15">
        <v>25615</v>
      </c>
      <c r="V20" s="16">
        <f t="shared" si="0"/>
        <v>-1042.1199999999808</v>
      </c>
      <c r="W20" s="115">
        <f t="shared" si="1"/>
        <v>105.73135471131663</v>
      </c>
      <c r="X20" s="115">
        <f t="shared" si="2"/>
        <v>101.42913702601565</v>
      </c>
      <c r="Y20" s="115">
        <f t="shared" si="3"/>
        <v>98.217273221075502</v>
      </c>
      <c r="Z20" s="115">
        <f t="shared" si="4"/>
        <v>103.87839433293979</v>
      </c>
      <c r="AA20" s="115">
        <f t="shared" si="5"/>
        <v>102.5570019928052</v>
      </c>
      <c r="AB20" s="115">
        <f t="shared" si="6"/>
        <v>154.42109827728942</v>
      </c>
      <c r="AC20" s="115">
        <f t="shared" si="7"/>
        <v>109.48654096999881</v>
      </c>
      <c r="AD20" s="115">
        <f t="shared" si="8"/>
        <v>101.45795001979646</v>
      </c>
      <c r="AE20" s="115">
        <f t="shared" si="9"/>
        <v>92.944626186866671</v>
      </c>
      <c r="AF20" s="115">
        <f t="shared" si="10"/>
        <v>102.15470609448252</v>
      </c>
      <c r="AG20" s="115">
        <f t="shared" si="11"/>
        <v>116.02546549835708</v>
      </c>
      <c r="AH20" s="115">
        <f t="shared" si="12"/>
        <v>122.46148608392204</v>
      </c>
      <c r="AI20" s="115">
        <f t="shared" si="13"/>
        <v>95.459180205288561</v>
      </c>
      <c r="AJ20" s="115">
        <f t="shared" si="14"/>
        <v>102.42829803683003</v>
      </c>
      <c r="AK20" s="115">
        <f t="shared" si="15"/>
        <v>122.45252935208002</v>
      </c>
      <c r="AL20" s="115">
        <f t="shared" si="16"/>
        <v>119.09852643744583</v>
      </c>
      <c r="AM20" s="115">
        <f t="shared" si="17"/>
        <v>96.61636066519273</v>
      </c>
      <c r="AN20" s="115">
        <f t="shared" si="18"/>
        <v>90.567168951596784</v>
      </c>
      <c r="AO20" s="115">
        <f t="shared" si="19"/>
        <v>95.18412545055925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10098</v>
      </c>
      <c r="D21" s="11">
        <v>9149</v>
      </c>
      <c r="E21" s="11">
        <v>9105.2999999999993</v>
      </c>
      <c r="F21" s="11">
        <v>19491</v>
      </c>
      <c r="G21" s="11">
        <v>4154.8</v>
      </c>
      <c r="H21" s="11">
        <v>7611.5</v>
      </c>
      <c r="I21" s="11">
        <v>20193</v>
      </c>
      <c r="J21" s="11">
        <v>4323.3999999999996</v>
      </c>
      <c r="K21" s="11">
        <v>4845.5</v>
      </c>
      <c r="L21" s="11">
        <v>11546</v>
      </c>
      <c r="M21" s="11">
        <v>7210.1</v>
      </c>
      <c r="N21" s="11">
        <v>14947</v>
      </c>
      <c r="O21" s="13">
        <v>2913.6</v>
      </c>
      <c r="P21" s="14">
        <v>82303</v>
      </c>
      <c r="Q21" s="15">
        <v>352.2</v>
      </c>
      <c r="R21" s="15">
        <v>16870</v>
      </c>
      <c r="S21" s="15">
        <v>20214</v>
      </c>
      <c r="T21" s="15">
        <v>22443</v>
      </c>
      <c r="U21" s="15">
        <v>28035</v>
      </c>
      <c r="V21" s="16">
        <f t="shared" si="0"/>
        <v>257</v>
      </c>
      <c r="W21" s="115">
        <f t="shared" si="1"/>
        <v>96.217246307765606</v>
      </c>
      <c r="X21" s="115">
        <f t="shared" si="2"/>
        <v>115.20058425042181</v>
      </c>
      <c r="Y21" s="115">
        <f t="shared" si="3"/>
        <v>100.71231846386975</v>
      </c>
      <c r="Z21" s="115">
        <f t="shared" si="4"/>
        <v>110.76319827243279</v>
      </c>
      <c r="AA21" s="115">
        <f t="shared" si="5"/>
        <v>104.84770484770485</v>
      </c>
      <c r="AB21" s="115">
        <f t="shared" si="6"/>
        <v>97.154855509037077</v>
      </c>
      <c r="AC21" s="115">
        <f t="shared" si="7"/>
        <v>109.35232318856276</v>
      </c>
      <c r="AD21" s="115">
        <f t="shared" si="8"/>
        <v>99.244771939489922</v>
      </c>
      <c r="AE21" s="115">
        <f t="shared" si="9"/>
        <v>103.99184461852128</v>
      </c>
      <c r="AF21" s="115">
        <f t="shared" si="10"/>
        <v>101.8974494748919</v>
      </c>
      <c r="AG21" s="115">
        <f t="shared" si="11"/>
        <v>106.34993214938935</v>
      </c>
      <c r="AH21" s="115">
        <f t="shared" si="12"/>
        <v>103.88518209619126</v>
      </c>
      <c r="AI21" s="115">
        <f t="shared" si="13"/>
        <v>103.73851741080966</v>
      </c>
      <c r="AJ21" s="115">
        <f t="shared" si="14"/>
        <v>101.83620188322054</v>
      </c>
      <c r="AK21" s="115">
        <f t="shared" si="15"/>
        <v>104.22585227272727</v>
      </c>
      <c r="AL21" s="115">
        <f t="shared" si="16"/>
        <v>102.31683648714215</v>
      </c>
      <c r="AM21" s="115">
        <f t="shared" si="17"/>
        <v>100.55715849169238</v>
      </c>
      <c r="AN21" s="115">
        <f t="shared" si="18"/>
        <v>99.04673639613398</v>
      </c>
      <c r="AO21" s="115">
        <f t="shared" si="19"/>
        <v>109.44758930314269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12532</v>
      </c>
      <c r="D22" s="11">
        <v>8634.2999999999993</v>
      </c>
      <c r="E22" s="11">
        <v>9882.7999999999993</v>
      </c>
      <c r="F22" s="11">
        <v>20108</v>
      </c>
      <c r="G22" s="11">
        <v>4358.6000000000004</v>
      </c>
      <c r="H22" s="11">
        <v>8498.7000000000007</v>
      </c>
      <c r="I22" s="11">
        <v>24175</v>
      </c>
      <c r="J22" s="11">
        <v>4606.6000000000004</v>
      </c>
      <c r="K22" s="11">
        <v>5033.7</v>
      </c>
      <c r="L22" s="11">
        <v>11889</v>
      </c>
      <c r="M22" s="11">
        <v>10008</v>
      </c>
      <c r="N22" s="11">
        <v>22738</v>
      </c>
      <c r="O22" s="13">
        <v>3222.6</v>
      </c>
      <c r="P22" s="14">
        <v>90174</v>
      </c>
      <c r="Q22" s="15">
        <v>459.93</v>
      </c>
      <c r="R22" s="15">
        <v>22036</v>
      </c>
      <c r="S22" s="15">
        <v>21260</v>
      </c>
      <c r="T22" s="15">
        <v>23832</v>
      </c>
      <c r="U22" s="15">
        <v>29723</v>
      </c>
      <c r="V22" s="16">
        <f t="shared" si="0"/>
        <v>5866.3700000000244</v>
      </c>
      <c r="W22" s="115">
        <f t="shared" si="1"/>
        <v>124.10378292731235</v>
      </c>
      <c r="X22" s="115">
        <f t="shared" si="2"/>
        <v>94.374248551754278</v>
      </c>
      <c r="Y22" s="115">
        <f t="shared" si="3"/>
        <v>108.53898279024305</v>
      </c>
      <c r="Z22" s="115">
        <f t="shared" si="4"/>
        <v>103.16556359345338</v>
      </c>
      <c r="AA22" s="115">
        <f t="shared" si="5"/>
        <v>104.90516992394339</v>
      </c>
      <c r="AB22" s="115">
        <f t="shared" si="6"/>
        <v>111.65604677133285</v>
      </c>
      <c r="AC22" s="115">
        <f t="shared" si="7"/>
        <v>119.71970484821472</v>
      </c>
      <c r="AD22" s="115">
        <f t="shared" si="8"/>
        <v>106.55040014803166</v>
      </c>
      <c r="AE22" s="115">
        <f t="shared" si="9"/>
        <v>103.88401609740995</v>
      </c>
      <c r="AF22" s="115">
        <f t="shared" si="10"/>
        <v>102.97072579248226</v>
      </c>
      <c r="AG22" s="115">
        <f t="shared" si="11"/>
        <v>138.80528702791918</v>
      </c>
      <c r="AH22" s="115">
        <f t="shared" si="12"/>
        <v>152.12417207466382</v>
      </c>
      <c r="AI22" s="115">
        <f t="shared" si="13"/>
        <v>110.60543657331137</v>
      </c>
      <c r="AJ22" s="115">
        <f t="shared" si="14"/>
        <v>109.56344240185656</v>
      </c>
      <c r="AK22" s="115">
        <f t="shared" si="15"/>
        <v>130.58773424190801</v>
      </c>
      <c r="AL22" s="115">
        <f t="shared" si="16"/>
        <v>130.62240663900414</v>
      </c>
      <c r="AM22" s="115">
        <f t="shared" si="17"/>
        <v>105.17463144355396</v>
      </c>
      <c r="AN22" s="115">
        <f t="shared" si="18"/>
        <v>106.18901216414918</v>
      </c>
      <c r="AO22" s="115">
        <f t="shared" si="19"/>
        <v>106.02104512216872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10628</v>
      </c>
      <c r="D23" s="11">
        <v>7935</v>
      </c>
      <c r="E23" s="11">
        <v>10086</v>
      </c>
      <c r="F23" s="11">
        <v>17414</v>
      </c>
      <c r="G23" s="11">
        <v>4280.8999999999996</v>
      </c>
      <c r="H23" s="11">
        <v>5853.7</v>
      </c>
      <c r="I23" s="11">
        <v>18384</v>
      </c>
      <c r="J23" s="11">
        <v>4428.3</v>
      </c>
      <c r="K23" s="11">
        <v>4995.2</v>
      </c>
      <c r="L23" s="11">
        <v>11979</v>
      </c>
      <c r="M23" s="11">
        <v>6686.8</v>
      </c>
      <c r="N23" s="11">
        <v>13345</v>
      </c>
      <c r="O23" s="13">
        <v>3310.1</v>
      </c>
      <c r="P23" s="14">
        <v>83443</v>
      </c>
      <c r="Q23" s="15">
        <v>305.20999999999998</v>
      </c>
      <c r="R23" s="15">
        <v>14854</v>
      </c>
      <c r="S23" s="15">
        <v>20735</v>
      </c>
      <c r="T23" s="15">
        <v>21982</v>
      </c>
      <c r="U23" s="15">
        <v>25234</v>
      </c>
      <c r="V23" s="16">
        <f t="shared" si="0"/>
        <v>-3263.2100000000064</v>
      </c>
      <c r="W23" s="115">
        <f t="shared" si="1"/>
        <v>84.806894350462812</v>
      </c>
      <c r="X23" s="115">
        <f t="shared" si="2"/>
        <v>91.900906848267965</v>
      </c>
      <c r="Y23" s="115">
        <f t="shared" si="3"/>
        <v>102.05609746225768</v>
      </c>
      <c r="Z23" s="115">
        <f t="shared" si="4"/>
        <v>86.602347324447976</v>
      </c>
      <c r="AA23" s="115">
        <f t="shared" si="5"/>
        <v>98.217317487266541</v>
      </c>
      <c r="AB23" s="115">
        <f t="shared" si="6"/>
        <v>68.877593043641966</v>
      </c>
      <c r="AC23" s="115">
        <f t="shared" si="7"/>
        <v>76.045501551189247</v>
      </c>
      <c r="AD23" s="115">
        <f t="shared" si="8"/>
        <v>96.129466417748446</v>
      </c>
      <c r="AE23" s="115">
        <f t="shared" si="9"/>
        <v>99.235155054929763</v>
      </c>
      <c r="AF23" s="115">
        <f t="shared" si="10"/>
        <v>100.75700227100681</v>
      </c>
      <c r="AG23" s="115">
        <f t="shared" si="11"/>
        <v>66.814548361310955</v>
      </c>
      <c r="AH23" s="115">
        <f t="shared" si="12"/>
        <v>58.690298179259393</v>
      </c>
      <c r="AI23" s="115">
        <f t="shared" si="13"/>
        <v>102.71519890771428</v>
      </c>
      <c r="AJ23" s="115">
        <f t="shared" si="14"/>
        <v>92.535542395812541</v>
      </c>
      <c r="AK23" s="115">
        <f t="shared" si="15"/>
        <v>66.360098275824569</v>
      </c>
      <c r="AL23" s="115">
        <f t="shared" si="16"/>
        <v>67.407878017789074</v>
      </c>
      <c r="AM23" s="115">
        <f t="shared" si="17"/>
        <v>97.530573847601133</v>
      </c>
      <c r="AN23" s="115">
        <f t="shared" si="18"/>
        <v>92.237327962403498</v>
      </c>
      <c r="AO23" s="115">
        <f t="shared" si="19"/>
        <v>84.897217642902802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11802</v>
      </c>
      <c r="D24" s="11">
        <v>8184.7</v>
      </c>
      <c r="E24" s="11">
        <v>11210</v>
      </c>
      <c r="F24" s="11">
        <v>18518</v>
      </c>
      <c r="G24" s="11">
        <v>4378.1000000000004</v>
      </c>
      <c r="H24" s="11">
        <v>6927.2</v>
      </c>
      <c r="I24" s="11">
        <v>19461</v>
      </c>
      <c r="J24" s="11">
        <v>4602.3</v>
      </c>
      <c r="K24" s="11">
        <v>5210.7</v>
      </c>
      <c r="L24" s="11">
        <v>12191</v>
      </c>
      <c r="M24" s="11">
        <v>7696.5</v>
      </c>
      <c r="N24" s="11">
        <v>15768</v>
      </c>
      <c r="O24" s="13">
        <v>3080.6</v>
      </c>
      <c r="P24" s="14">
        <v>86091</v>
      </c>
      <c r="Q24" s="15">
        <v>366.04</v>
      </c>
      <c r="R24" s="15">
        <v>17817</v>
      </c>
      <c r="S24" s="15">
        <v>22352</v>
      </c>
      <c r="T24" s="15">
        <v>23808</v>
      </c>
      <c r="U24" s="15">
        <v>28156</v>
      </c>
      <c r="V24" s="16">
        <f t="shared" si="0"/>
        <v>-1943.9399999999732</v>
      </c>
      <c r="W24" s="115">
        <f t="shared" si="1"/>
        <v>111.04629281144148</v>
      </c>
      <c r="X24" s="115">
        <f t="shared" si="2"/>
        <v>103.14681789540012</v>
      </c>
      <c r="Y24" s="115">
        <f t="shared" si="3"/>
        <v>111.14416022209002</v>
      </c>
      <c r="Z24" s="115">
        <f t="shared" si="4"/>
        <v>106.33972665671298</v>
      </c>
      <c r="AA24" s="115">
        <f t="shared" si="5"/>
        <v>102.27055058515735</v>
      </c>
      <c r="AB24" s="115">
        <f t="shared" si="6"/>
        <v>118.33882843329859</v>
      </c>
      <c r="AC24" s="115">
        <f t="shared" si="7"/>
        <v>105.85835509138381</v>
      </c>
      <c r="AD24" s="115">
        <f t="shared" si="8"/>
        <v>103.92927308447936</v>
      </c>
      <c r="AE24" s="115">
        <f t="shared" si="9"/>
        <v>104.31414157591288</v>
      </c>
      <c r="AF24" s="115">
        <f t="shared" si="10"/>
        <v>101.76976375323483</v>
      </c>
      <c r="AG24" s="115">
        <f t="shared" si="11"/>
        <v>115.09989830711251</v>
      </c>
      <c r="AH24" s="115">
        <f t="shared" si="12"/>
        <v>118.1566129636568</v>
      </c>
      <c r="AI24" s="115">
        <f t="shared" si="13"/>
        <v>93.06667472281805</v>
      </c>
      <c r="AJ24" s="115">
        <f t="shared" si="14"/>
        <v>103.17342377431299</v>
      </c>
      <c r="AK24" s="115">
        <f t="shared" si="15"/>
        <v>119.93053962845255</v>
      </c>
      <c r="AL24" s="115">
        <f t="shared" si="16"/>
        <v>119.94748889188098</v>
      </c>
      <c r="AM24" s="115">
        <f t="shared" si="17"/>
        <v>107.79840848806366</v>
      </c>
      <c r="AN24" s="115">
        <f t="shared" si="18"/>
        <v>108.30679646983896</v>
      </c>
      <c r="AO24" s="115">
        <f t="shared" si="19"/>
        <v>111.57961480542127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11714</v>
      </c>
      <c r="D25" s="11">
        <v>9132.7999999999993</v>
      </c>
      <c r="E25" s="11">
        <v>12036</v>
      </c>
      <c r="F25" s="11">
        <v>19540</v>
      </c>
      <c r="G25" s="11">
        <v>4530.7</v>
      </c>
      <c r="H25" s="11">
        <v>7409.5</v>
      </c>
      <c r="I25" s="11">
        <v>21173</v>
      </c>
      <c r="J25" s="11">
        <v>4650.5</v>
      </c>
      <c r="K25" s="11">
        <v>5446.1</v>
      </c>
      <c r="L25" s="11">
        <v>12446</v>
      </c>
      <c r="M25" s="11">
        <v>8099.8</v>
      </c>
      <c r="N25" s="11">
        <v>15802</v>
      </c>
      <c r="O25" s="13">
        <v>3242</v>
      </c>
      <c r="P25" s="14">
        <v>88944</v>
      </c>
      <c r="Q25" s="15">
        <v>372.44</v>
      </c>
      <c r="R25" s="15">
        <v>18025</v>
      </c>
      <c r="S25" s="15">
        <v>21622</v>
      </c>
      <c r="T25" s="15">
        <v>24764</v>
      </c>
      <c r="U25" s="15">
        <v>31190</v>
      </c>
      <c r="V25" s="16">
        <f t="shared" si="0"/>
        <v>-167.03999999997905</v>
      </c>
      <c r="W25" s="115">
        <f t="shared" si="1"/>
        <v>99.254363667175056</v>
      </c>
      <c r="X25" s="115">
        <f t="shared" si="2"/>
        <v>111.58380881400663</v>
      </c>
      <c r="Y25" s="115">
        <f t="shared" si="3"/>
        <v>107.36842105263158</v>
      </c>
      <c r="Z25" s="115">
        <f t="shared" si="4"/>
        <v>105.51895453072686</v>
      </c>
      <c r="AA25" s="115">
        <f t="shared" si="5"/>
        <v>103.48553025284939</v>
      </c>
      <c r="AB25" s="115">
        <f t="shared" si="6"/>
        <v>106.9624090541633</v>
      </c>
      <c r="AC25" s="115">
        <f t="shared" si="7"/>
        <v>108.79708134217152</v>
      </c>
      <c r="AD25" s="115">
        <f t="shared" si="8"/>
        <v>101.04730243573866</v>
      </c>
      <c r="AE25" s="115">
        <f t="shared" si="9"/>
        <v>104.51762719020479</v>
      </c>
      <c r="AF25" s="115">
        <f t="shared" si="10"/>
        <v>102.09170699696497</v>
      </c>
      <c r="AG25" s="115">
        <f t="shared" si="11"/>
        <v>105.24004417592411</v>
      </c>
      <c r="AH25" s="115">
        <f t="shared" si="12"/>
        <v>100.21562658548959</v>
      </c>
      <c r="AI25" s="115">
        <f t="shared" si="13"/>
        <v>105.23923910926443</v>
      </c>
      <c r="AJ25" s="115">
        <f t="shared" si="14"/>
        <v>103.31393525455623</v>
      </c>
      <c r="AK25" s="115">
        <f t="shared" si="15"/>
        <v>101.74844279313734</v>
      </c>
      <c r="AL25" s="115">
        <f t="shared" si="16"/>
        <v>101.16742436998372</v>
      </c>
      <c r="AM25" s="115">
        <f t="shared" si="17"/>
        <v>96.734073013600579</v>
      </c>
      <c r="AN25" s="115">
        <f t="shared" si="18"/>
        <v>104.0154569892473</v>
      </c>
      <c r="AO25" s="115">
        <f t="shared" si="19"/>
        <v>110.7756783634039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14304</v>
      </c>
      <c r="D26" s="11">
        <v>9158.4</v>
      </c>
      <c r="E26" s="11">
        <v>13773</v>
      </c>
      <c r="F26" s="11">
        <v>20517</v>
      </c>
      <c r="G26" s="11">
        <v>4620.3</v>
      </c>
      <c r="H26" s="11">
        <v>9585.5</v>
      </c>
      <c r="I26" s="11">
        <v>25906</v>
      </c>
      <c r="J26" s="11">
        <v>4890.8</v>
      </c>
      <c r="K26" s="11">
        <v>5744</v>
      </c>
      <c r="L26" s="11">
        <v>12739</v>
      </c>
      <c r="M26" s="11">
        <v>11085</v>
      </c>
      <c r="N26" s="11">
        <v>24705</v>
      </c>
      <c r="O26" s="13">
        <v>3454.3</v>
      </c>
      <c r="P26" s="14">
        <v>98698</v>
      </c>
      <c r="Q26" s="15">
        <v>500.31</v>
      </c>
      <c r="R26" s="15">
        <v>24167</v>
      </c>
      <c r="S26" s="15">
        <v>24195</v>
      </c>
      <c r="T26" s="15">
        <v>26963</v>
      </c>
      <c r="U26" s="15">
        <v>34508</v>
      </c>
      <c r="V26" s="16">
        <f t="shared" si="0"/>
        <v>5376.9899999999907</v>
      </c>
      <c r="W26" s="115">
        <f t="shared" si="1"/>
        <v>122.11029537305788</v>
      </c>
      <c r="X26" s="115">
        <f t="shared" si="2"/>
        <v>100.2803083391731</v>
      </c>
      <c r="Y26" s="115">
        <f t="shared" si="3"/>
        <v>114.43170488534398</v>
      </c>
      <c r="Z26" s="115">
        <f t="shared" si="4"/>
        <v>105</v>
      </c>
      <c r="AA26" s="115">
        <f t="shared" si="5"/>
        <v>101.97761935241796</v>
      </c>
      <c r="AB26" s="115">
        <f t="shared" si="6"/>
        <v>129.3677036237263</v>
      </c>
      <c r="AC26" s="115">
        <f t="shared" si="7"/>
        <v>122.35394134038636</v>
      </c>
      <c r="AD26" s="115">
        <f t="shared" si="8"/>
        <v>105.16718632405117</v>
      </c>
      <c r="AE26" s="115">
        <f t="shared" si="9"/>
        <v>105.46996933585501</v>
      </c>
      <c r="AF26" s="115">
        <f t="shared" si="10"/>
        <v>102.35417001446248</v>
      </c>
      <c r="AG26" s="115">
        <f t="shared" si="11"/>
        <v>136.85523099335785</v>
      </c>
      <c r="AH26" s="115">
        <f t="shared" si="12"/>
        <v>156.34096949753194</v>
      </c>
      <c r="AI26" s="115">
        <f t="shared" si="13"/>
        <v>106.54842689697719</v>
      </c>
      <c r="AJ26" s="115">
        <f t="shared" si="14"/>
        <v>110.96645080050369</v>
      </c>
      <c r="AK26" s="115">
        <f t="shared" si="15"/>
        <v>134.33304693373429</v>
      </c>
      <c r="AL26" s="115">
        <f t="shared" si="16"/>
        <v>134.07489597780858</v>
      </c>
      <c r="AM26" s="115">
        <f t="shared" si="17"/>
        <v>111.89991675145686</v>
      </c>
      <c r="AN26" s="115">
        <f t="shared" si="18"/>
        <v>108.87982555322242</v>
      </c>
      <c r="AO26" s="115">
        <f t="shared" si="19"/>
        <v>110.63802500801539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12472</v>
      </c>
      <c r="D27" s="11">
        <v>9055.4</v>
      </c>
      <c r="E27" s="11">
        <v>15593</v>
      </c>
      <c r="F27" s="11">
        <v>18619</v>
      </c>
      <c r="G27" s="11">
        <v>4652.2</v>
      </c>
      <c r="H27" s="11">
        <v>6414.7</v>
      </c>
      <c r="I27" s="11">
        <v>19837</v>
      </c>
      <c r="J27" s="11">
        <v>4678</v>
      </c>
      <c r="K27" s="11">
        <v>5857.3</v>
      </c>
      <c r="L27" s="11">
        <v>12835</v>
      </c>
      <c r="M27" s="11">
        <v>7633.4</v>
      </c>
      <c r="N27" s="11">
        <v>14518</v>
      </c>
      <c r="O27" s="13">
        <v>3559.9</v>
      </c>
      <c r="P27" s="14">
        <v>91455</v>
      </c>
      <c r="Q27" s="15">
        <v>348.76</v>
      </c>
      <c r="R27" s="15">
        <v>16158</v>
      </c>
      <c r="S27" s="15">
        <v>26718</v>
      </c>
      <c r="T27" s="15">
        <v>27153</v>
      </c>
      <c r="U27" s="15">
        <v>32271</v>
      </c>
      <c r="V27" s="16">
        <f t="shared" si="0"/>
        <v>-4072.8600000000151</v>
      </c>
      <c r="W27" s="115">
        <f t="shared" si="1"/>
        <v>87.192393736017891</v>
      </c>
      <c r="X27" s="115">
        <f t="shared" si="2"/>
        <v>98.875349406009789</v>
      </c>
      <c r="Y27" s="115">
        <f t="shared" si="3"/>
        <v>113.21425978363465</v>
      </c>
      <c r="Z27" s="115">
        <f t="shared" si="4"/>
        <v>90.749134863771502</v>
      </c>
      <c r="AA27" s="115">
        <f t="shared" si="5"/>
        <v>100.69043135727117</v>
      </c>
      <c r="AB27" s="115">
        <f t="shared" si="6"/>
        <v>66.920870064159416</v>
      </c>
      <c r="AC27" s="115">
        <f t="shared" si="7"/>
        <v>76.572994673048711</v>
      </c>
      <c r="AD27" s="115">
        <f t="shared" si="8"/>
        <v>95.648973583053902</v>
      </c>
      <c r="AE27" s="115">
        <f t="shared" si="9"/>
        <v>101.9724930362117</v>
      </c>
      <c r="AF27" s="115">
        <f t="shared" si="10"/>
        <v>100.75359133369966</v>
      </c>
      <c r="AG27" s="115">
        <f t="shared" si="11"/>
        <v>68.862426702751463</v>
      </c>
      <c r="AH27" s="115">
        <f t="shared" si="12"/>
        <v>58.765432098765437</v>
      </c>
      <c r="AI27" s="115">
        <f t="shared" si="13"/>
        <v>103.05705931737255</v>
      </c>
      <c r="AJ27" s="115">
        <f t="shared" si="14"/>
        <v>92.661452106425656</v>
      </c>
      <c r="AK27" s="115">
        <f t="shared" si="15"/>
        <v>69.708780556055245</v>
      </c>
      <c r="AL27" s="115">
        <f t="shared" si="16"/>
        <v>66.859767451483435</v>
      </c>
      <c r="AM27" s="115">
        <f t="shared" si="17"/>
        <v>110.42777433353999</v>
      </c>
      <c r="AN27" s="115">
        <f t="shared" si="18"/>
        <v>100.70466936171792</v>
      </c>
      <c r="AO27" s="115">
        <f t="shared" si="19"/>
        <v>93.517445230091582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13857</v>
      </c>
      <c r="D28" s="11">
        <v>9125.2999999999993</v>
      </c>
      <c r="E28" s="11">
        <v>17430</v>
      </c>
      <c r="F28" s="11">
        <v>19544</v>
      </c>
      <c r="G28" s="11">
        <v>4743.1000000000004</v>
      </c>
      <c r="H28" s="11">
        <v>8177.8</v>
      </c>
      <c r="I28" s="11">
        <v>21708</v>
      </c>
      <c r="J28" s="11">
        <v>4762.1000000000004</v>
      </c>
      <c r="K28" s="11">
        <v>5887.3</v>
      </c>
      <c r="L28" s="11">
        <v>13074</v>
      </c>
      <c r="M28" s="11">
        <v>8629.1</v>
      </c>
      <c r="N28" s="11">
        <v>16824</v>
      </c>
      <c r="O28" s="13">
        <v>3449.7</v>
      </c>
      <c r="P28" s="14">
        <v>96312</v>
      </c>
      <c r="Q28" s="15">
        <v>431.45</v>
      </c>
      <c r="R28" s="15">
        <v>19749</v>
      </c>
      <c r="S28" s="15">
        <v>29855</v>
      </c>
      <c r="T28" s="15">
        <v>30606</v>
      </c>
      <c r="U28" s="15">
        <v>33586</v>
      </c>
      <c r="V28" s="16">
        <f t="shared" si="0"/>
        <v>-2116.0499999999884</v>
      </c>
      <c r="W28" s="115">
        <f t="shared" si="1"/>
        <v>111.10487491982039</v>
      </c>
      <c r="X28" s="115">
        <f t="shared" si="2"/>
        <v>100.77191510038207</v>
      </c>
      <c r="Y28" s="115">
        <f t="shared" si="3"/>
        <v>111.78092733919067</v>
      </c>
      <c r="Z28" s="115">
        <f t="shared" si="4"/>
        <v>104.96804339653043</v>
      </c>
      <c r="AA28" s="115">
        <f t="shared" si="5"/>
        <v>101.95391427711623</v>
      </c>
      <c r="AB28" s="115">
        <f t="shared" si="6"/>
        <v>127.48530718505933</v>
      </c>
      <c r="AC28" s="115">
        <f t="shared" si="7"/>
        <v>109.43186973836769</v>
      </c>
      <c r="AD28" s="115">
        <f t="shared" si="8"/>
        <v>101.79777682770414</v>
      </c>
      <c r="AE28" s="115">
        <f t="shared" si="9"/>
        <v>100.51218138049956</v>
      </c>
      <c r="AF28" s="115">
        <f t="shared" si="10"/>
        <v>101.86209583171018</v>
      </c>
      <c r="AG28" s="115">
        <f t="shared" si="11"/>
        <v>113.04399088217572</v>
      </c>
      <c r="AH28" s="115">
        <f t="shared" si="12"/>
        <v>115.88373054139689</v>
      </c>
      <c r="AI28" s="115">
        <f t="shared" si="13"/>
        <v>96.904407427174917</v>
      </c>
      <c r="AJ28" s="115">
        <f t="shared" si="14"/>
        <v>105.31080859439068</v>
      </c>
      <c r="AK28" s="115">
        <f t="shared" si="15"/>
        <v>123.7097144167909</v>
      </c>
      <c r="AL28" s="115">
        <f t="shared" si="16"/>
        <v>122.22428518380988</v>
      </c>
      <c r="AM28" s="115">
        <f t="shared" si="17"/>
        <v>111.74114828954262</v>
      </c>
      <c r="AN28" s="115">
        <f t="shared" si="18"/>
        <v>112.71682686995912</v>
      </c>
      <c r="AO28" s="115">
        <f t="shared" si="19"/>
        <v>104.07486597874251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13934</v>
      </c>
      <c r="D29" s="11">
        <v>9932.2000000000007</v>
      </c>
      <c r="E29" s="11">
        <v>18420</v>
      </c>
      <c r="F29" s="11">
        <v>21652</v>
      </c>
      <c r="G29" s="11">
        <v>4914.8999999999996</v>
      </c>
      <c r="H29" s="11">
        <v>9247.6</v>
      </c>
      <c r="I29" s="11">
        <v>23585</v>
      </c>
      <c r="J29" s="11">
        <v>4940.2</v>
      </c>
      <c r="K29" s="11">
        <v>6056.4</v>
      </c>
      <c r="L29" s="11">
        <v>13344</v>
      </c>
      <c r="M29" s="11">
        <v>9333</v>
      </c>
      <c r="N29" s="11">
        <v>17165</v>
      </c>
      <c r="O29" s="13">
        <v>3703.9</v>
      </c>
      <c r="P29" s="14">
        <v>99306</v>
      </c>
      <c r="Q29" s="15">
        <v>449.76</v>
      </c>
      <c r="R29" s="15">
        <v>19951</v>
      </c>
      <c r="S29" s="15">
        <v>29282</v>
      </c>
      <c r="T29" s="15">
        <v>32036</v>
      </c>
      <c r="U29" s="15">
        <v>36697</v>
      </c>
      <c r="V29" s="16">
        <f t="shared" si="0"/>
        <v>2578.4399999999732</v>
      </c>
      <c r="W29" s="115">
        <f t="shared" si="1"/>
        <v>100.55567583170961</v>
      </c>
      <c r="X29" s="115">
        <f t="shared" si="2"/>
        <v>108.84244901537485</v>
      </c>
      <c r="Y29" s="115">
        <f t="shared" si="3"/>
        <v>105.67986230636832</v>
      </c>
      <c r="Z29" s="115">
        <f t="shared" si="4"/>
        <v>110.78591895210805</v>
      </c>
      <c r="AA29" s="115">
        <f t="shared" si="5"/>
        <v>103.62210368746176</v>
      </c>
      <c r="AB29" s="115">
        <f t="shared" si="6"/>
        <v>113.08175793000564</v>
      </c>
      <c r="AC29" s="115">
        <f t="shared" si="7"/>
        <v>108.64658190528837</v>
      </c>
      <c r="AD29" s="115">
        <f t="shared" si="8"/>
        <v>103.73994666218684</v>
      </c>
      <c r="AE29" s="115">
        <f t="shared" si="9"/>
        <v>102.87228440881218</v>
      </c>
      <c r="AF29" s="115">
        <f t="shared" si="10"/>
        <v>102.06516750803121</v>
      </c>
      <c r="AG29" s="115">
        <f t="shared" si="11"/>
        <v>108.15728175591892</v>
      </c>
      <c r="AH29" s="115">
        <f t="shared" si="12"/>
        <v>102.02686638135997</v>
      </c>
      <c r="AI29" s="115">
        <f t="shared" si="13"/>
        <v>107.36875670348147</v>
      </c>
      <c r="AJ29" s="115">
        <f t="shared" si="14"/>
        <v>103.10864689758286</v>
      </c>
      <c r="AK29" s="115">
        <f t="shared" si="15"/>
        <v>104.24382894889325</v>
      </c>
      <c r="AL29" s="115">
        <f t="shared" si="16"/>
        <v>101.02283659932148</v>
      </c>
      <c r="AM29" s="115">
        <f t="shared" si="17"/>
        <v>98.080723496901683</v>
      </c>
      <c r="AN29" s="115">
        <f t="shared" si="18"/>
        <v>104.6722864797752</v>
      </c>
      <c r="AO29" s="115">
        <f t="shared" si="19"/>
        <v>109.26278806645627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16478</v>
      </c>
      <c r="D30" s="11">
        <v>9596.1</v>
      </c>
      <c r="E30" s="11">
        <v>19105</v>
      </c>
      <c r="F30" s="11">
        <v>22001</v>
      </c>
      <c r="G30" s="11">
        <v>5008.8</v>
      </c>
      <c r="H30" s="11">
        <v>10625</v>
      </c>
      <c r="I30" s="11">
        <v>27892</v>
      </c>
      <c r="J30" s="11">
        <v>5231.8</v>
      </c>
      <c r="K30" s="11">
        <v>6555.1</v>
      </c>
      <c r="L30" s="11">
        <v>13714</v>
      </c>
      <c r="M30" s="11">
        <v>12680</v>
      </c>
      <c r="N30" s="11">
        <v>27176</v>
      </c>
      <c r="O30" s="13">
        <v>3796.5</v>
      </c>
      <c r="P30" s="14">
        <v>110820</v>
      </c>
      <c r="Q30" s="15">
        <v>600.04</v>
      </c>
      <c r="R30" s="15">
        <v>26777</v>
      </c>
      <c r="S30" s="15">
        <v>33471</v>
      </c>
      <c r="T30" s="15">
        <v>35210</v>
      </c>
      <c r="U30" s="15">
        <v>39795</v>
      </c>
      <c r="V30" s="16">
        <f t="shared" si="0"/>
        <v>3606.2600000000384</v>
      </c>
      <c r="W30" s="115">
        <f t="shared" si="1"/>
        <v>118.2574996411655</v>
      </c>
      <c r="X30" s="115">
        <f t="shared" si="2"/>
        <v>96.616056865548416</v>
      </c>
      <c r="Y30" s="115">
        <f t="shared" si="3"/>
        <v>103.71878393051031</v>
      </c>
      <c r="Z30" s="115">
        <f t="shared" si="4"/>
        <v>101.61186033622759</v>
      </c>
      <c r="AA30" s="115">
        <f t="shared" si="5"/>
        <v>101.91051699932858</v>
      </c>
      <c r="AB30" s="115">
        <f t="shared" si="6"/>
        <v>114.89467537523248</v>
      </c>
      <c r="AC30" s="115">
        <f t="shared" si="7"/>
        <v>118.2616069535722</v>
      </c>
      <c r="AD30" s="115">
        <f t="shared" si="8"/>
        <v>105.90259503663819</v>
      </c>
      <c r="AE30" s="115">
        <f t="shared" si="9"/>
        <v>108.23426457961827</v>
      </c>
      <c r="AF30" s="115">
        <f t="shared" si="10"/>
        <v>102.77278177458034</v>
      </c>
      <c r="AG30" s="115">
        <f t="shared" si="11"/>
        <v>135.86199507125255</v>
      </c>
      <c r="AH30" s="115">
        <f t="shared" si="12"/>
        <v>158.32216720069908</v>
      </c>
      <c r="AI30" s="115">
        <f t="shared" si="13"/>
        <v>102.50006749642269</v>
      </c>
      <c r="AJ30" s="115">
        <f t="shared" si="14"/>
        <v>111.59446559120295</v>
      </c>
      <c r="AK30" s="115">
        <f t="shared" si="15"/>
        <v>133.41337602276769</v>
      </c>
      <c r="AL30" s="115">
        <f t="shared" si="16"/>
        <v>134.21382386847779</v>
      </c>
      <c r="AM30" s="115">
        <f t="shared" si="17"/>
        <v>114.30571682262141</v>
      </c>
      <c r="AN30" s="115">
        <f t="shared" si="18"/>
        <v>109.90760394556125</v>
      </c>
      <c r="AO30" s="115">
        <f t="shared" si="19"/>
        <v>108.44210698422214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14024</v>
      </c>
      <c r="D31" s="11">
        <v>9212.9</v>
      </c>
      <c r="E31" s="11">
        <v>18668</v>
      </c>
      <c r="F31" s="11">
        <v>20345</v>
      </c>
      <c r="G31" s="11">
        <v>4952.8999999999996</v>
      </c>
      <c r="H31" s="11">
        <v>8642.7999999999993</v>
      </c>
      <c r="I31" s="11">
        <v>21784</v>
      </c>
      <c r="J31" s="11">
        <v>4961</v>
      </c>
      <c r="K31" s="11">
        <v>6710.6</v>
      </c>
      <c r="L31" s="11">
        <v>13807</v>
      </c>
      <c r="M31" s="11">
        <v>8845.7000000000007</v>
      </c>
      <c r="N31" s="11">
        <v>16053</v>
      </c>
      <c r="O31" s="13">
        <v>3857.5</v>
      </c>
      <c r="P31" s="14">
        <v>102700</v>
      </c>
      <c r="Q31" s="15">
        <v>442.55</v>
      </c>
      <c r="R31" s="15">
        <v>17385</v>
      </c>
      <c r="S31" s="15">
        <v>31541</v>
      </c>
      <c r="T31" s="15">
        <v>31493</v>
      </c>
      <c r="U31" s="15">
        <v>35418</v>
      </c>
      <c r="V31" s="16">
        <f t="shared" si="0"/>
        <v>-4129.1499999999651</v>
      </c>
      <c r="W31" s="115">
        <f t="shared" si="1"/>
        <v>85.107415948537451</v>
      </c>
      <c r="X31" s="115">
        <f t="shared" si="2"/>
        <v>96.006711059701331</v>
      </c>
      <c r="Y31" s="115">
        <f t="shared" si="3"/>
        <v>97.712640669981681</v>
      </c>
      <c r="Z31" s="115">
        <f t="shared" si="4"/>
        <v>92.473069405936087</v>
      </c>
      <c r="AA31" s="115">
        <f t="shared" si="5"/>
        <v>98.883964222967563</v>
      </c>
      <c r="AB31" s="115">
        <f t="shared" si="6"/>
        <v>81.343999999999994</v>
      </c>
      <c r="AC31" s="115">
        <f t="shared" si="7"/>
        <v>78.101247669582676</v>
      </c>
      <c r="AD31" s="115">
        <f t="shared" si="8"/>
        <v>94.82396116059482</v>
      </c>
      <c r="AE31" s="115">
        <f t="shared" si="9"/>
        <v>102.37219874601455</v>
      </c>
      <c r="AF31" s="115">
        <f t="shared" si="10"/>
        <v>100.67813912789849</v>
      </c>
      <c r="AG31" s="115">
        <f t="shared" si="11"/>
        <v>69.761041009463725</v>
      </c>
      <c r="AH31" s="115">
        <f t="shared" si="12"/>
        <v>59.070503385340004</v>
      </c>
      <c r="AI31" s="115">
        <f t="shared" si="13"/>
        <v>101.60674305281181</v>
      </c>
      <c r="AJ31" s="115">
        <f t="shared" si="14"/>
        <v>92.672802743187148</v>
      </c>
      <c r="AK31" s="115">
        <f t="shared" si="15"/>
        <v>73.753416438904082</v>
      </c>
      <c r="AL31" s="115">
        <f t="shared" si="16"/>
        <v>64.925122306457041</v>
      </c>
      <c r="AM31" s="115">
        <f t="shared" si="17"/>
        <v>94.233814346747934</v>
      </c>
      <c r="AN31" s="115">
        <f t="shared" si="18"/>
        <v>89.443339960238561</v>
      </c>
      <c r="AO31" s="115">
        <f t="shared" si="19"/>
        <v>89.001130795326048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14831</v>
      </c>
      <c r="D32" s="11">
        <v>9196.1</v>
      </c>
      <c r="E32" s="11">
        <v>18699</v>
      </c>
      <c r="F32" s="11">
        <v>21057</v>
      </c>
      <c r="G32" s="11">
        <v>5039.5</v>
      </c>
      <c r="H32" s="11">
        <v>11261</v>
      </c>
      <c r="I32" s="11">
        <v>23012</v>
      </c>
      <c r="J32" s="11">
        <v>5042.8999999999996</v>
      </c>
      <c r="K32" s="11">
        <v>6861.5</v>
      </c>
      <c r="L32" s="11">
        <v>14050</v>
      </c>
      <c r="M32" s="11">
        <v>9894.1</v>
      </c>
      <c r="N32" s="11">
        <v>18783</v>
      </c>
      <c r="O32" s="13">
        <v>3650</v>
      </c>
      <c r="P32" s="14">
        <v>105390</v>
      </c>
      <c r="Q32" s="15">
        <v>531.86</v>
      </c>
      <c r="R32" s="15">
        <v>21302</v>
      </c>
      <c r="S32" s="15">
        <v>31272</v>
      </c>
      <c r="T32" s="15">
        <v>33119</v>
      </c>
      <c r="U32" s="15">
        <v>35977</v>
      </c>
      <c r="V32" s="16">
        <f t="shared" si="0"/>
        <v>23.240000000019791</v>
      </c>
      <c r="W32" s="115">
        <f t="shared" si="1"/>
        <v>105.75442099258414</v>
      </c>
      <c r="X32" s="115">
        <f t="shared" si="2"/>
        <v>99.817646994974439</v>
      </c>
      <c r="Y32" s="115">
        <f t="shared" si="3"/>
        <v>100.16605956717378</v>
      </c>
      <c r="Z32" s="115">
        <f t="shared" si="4"/>
        <v>103.49963135905628</v>
      </c>
      <c r="AA32" s="115">
        <f t="shared" si="5"/>
        <v>101.74847059298592</v>
      </c>
      <c r="AB32" s="115">
        <f t="shared" si="6"/>
        <v>130.29342342759293</v>
      </c>
      <c r="AC32" s="115">
        <f t="shared" si="7"/>
        <v>105.63716489166362</v>
      </c>
      <c r="AD32" s="115">
        <f t="shared" si="8"/>
        <v>101.65087683934691</v>
      </c>
      <c r="AE32" s="115">
        <f t="shared" si="9"/>
        <v>102.24868119095163</v>
      </c>
      <c r="AF32" s="115">
        <f t="shared" si="10"/>
        <v>101.75997682335047</v>
      </c>
      <c r="AG32" s="115">
        <f t="shared" si="11"/>
        <v>111.85208632442883</v>
      </c>
      <c r="AH32" s="115">
        <f t="shared" si="12"/>
        <v>117.0061670715754</v>
      </c>
      <c r="AI32" s="115">
        <f t="shared" si="13"/>
        <v>94.620868438107593</v>
      </c>
      <c r="AJ32" s="115">
        <f t="shared" si="14"/>
        <v>102.61927945472249</v>
      </c>
      <c r="AK32" s="115">
        <f t="shared" si="15"/>
        <v>120.18077053440291</v>
      </c>
      <c r="AL32" s="115">
        <f t="shared" si="16"/>
        <v>122.53091745757838</v>
      </c>
      <c r="AM32" s="115">
        <f t="shared" si="17"/>
        <v>99.147141815414855</v>
      </c>
      <c r="AN32" s="115">
        <f t="shared" si="18"/>
        <v>105.16305210681737</v>
      </c>
      <c r="AO32" s="115">
        <f t="shared" si="19"/>
        <v>101.57829352306737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14369</v>
      </c>
      <c r="D33" s="11">
        <v>9654.5</v>
      </c>
      <c r="E33" s="11">
        <v>18449</v>
      </c>
      <c r="F33" s="11">
        <v>22906</v>
      </c>
      <c r="G33" s="11">
        <v>5206.3</v>
      </c>
      <c r="H33" s="11">
        <v>9197.6</v>
      </c>
      <c r="I33" s="11">
        <v>24467</v>
      </c>
      <c r="J33" s="11">
        <v>5156.3999999999996</v>
      </c>
      <c r="K33" s="11">
        <v>6826.6</v>
      </c>
      <c r="L33" s="11">
        <v>14363</v>
      </c>
      <c r="M33" s="11">
        <v>10427</v>
      </c>
      <c r="N33" s="11">
        <v>19487</v>
      </c>
      <c r="O33" s="13">
        <v>4095.6</v>
      </c>
      <c r="P33" s="14">
        <v>108190</v>
      </c>
      <c r="Q33" s="15">
        <v>536.61</v>
      </c>
      <c r="R33" s="15">
        <v>21416</v>
      </c>
      <c r="S33" s="15">
        <v>30542</v>
      </c>
      <c r="T33" s="15">
        <v>34445</v>
      </c>
      <c r="U33" s="15">
        <v>37282</v>
      </c>
      <c r="V33" s="16">
        <f t="shared" si="0"/>
        <v>1083.3900000000431</v>
      </c>
      <c r="W33" s="115">
        <f t="shared" si="1"/>
        <v>96.884903243206793</v>
      </c>
      <c r="X33" s="115">
        <f t="shared" si="2"/>
        <v>104.98472178423461</v>
      </c>
      <c r="Y33" s="115">
        <f t="shared" si="3"/>
        <v>98.663030108561955</v>
      </c>
      <c r="Z33" s="115">
        <f t="shared" si="4"/>
        <v>108.78092795744882</v>
      </c>
      <c r="AA33" s="115">
        <f t="shared" si="5"/>
        <v>103.3098521678738</v>
      </c>
      <c r="AB33" s="115">
        <f t="shared" si="6"/>
        <v>81.676582896723204</v>
      </c>
      <c r="AC33" s="115">
        <f t="shared" si="7"/>
        <v>106.32278811055103</v>
      </c>
      <c r="AD33" s="115">
        <f t="shared" si="8"/>
        <v>102.25068908762816</v>
      </c>
      <c r="AE33" s="115">
        <f t="shared" si="9"/>
        <v>99.491364861910668</v>
      </c>
      <c r="AF33" s="115">
        <f t="shared" si="10"/>
        <v>102.22775800711743</v>
      </c>
      <c r="AG33" s="115">
        <f t="shared" si="11"/>
        <v>105.38603814394436</v>
      </c>
      <c r="AH33" s="115">
        <f t="shared" si="12"/>
        <v>103.74807006335516</v>
      </c>
      <c r="AI33" s="115">
        <f t="shared" si="13"/>
        <v>112.20821917808219</v>
      </c>
      <c r="AJ33" s="115">
        <f t="shared" si="14"/>
        <v>102.65679855773793</v>
      </c>
      <c r="AK33" s="115">
        <f t="shared" si="15"/>
        <v>100.89309216711165</v>
      </c>
      <c r="AL33" s="115">
        <f t="shared" si="16"/>
        <v>100.53516101774483</v>
      </c>
      <c r="AM33" s="115">
        <f t="shared" si="17"/>
        <v>97.665643387055511</v>
      </c>
      <c r="AN33" s="115">
        <f t="shared" si="18"/>
        <v>104.00374407439838</v>
      </c>
      <c r="AO33" s="115">
        <f t="shared" si="19"/>
        <v>103.62731745281708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16925</v>
      </c>
      <c r="D34" s="11">
        <v>9145.5</v>
      </c>
      <c r="E34" s="11">
        <v>18743</v>
      </c>
      <c r="F34" s="11">
        <v>22934</v>
      </c>
      <c r="G34" s="11">
        <v>5267.2</v>
      </c>
      <c r="H34" s="11">
        <v>11284</v>
      </c>
      <c r="I34" s="11">
        <v>29245</v>
      </c>
      <c r="J34" s="11">
        <v>5541.7</v>
      </c>
      <c r="K34" s="11">
        <v>7134.3</v>
      </c>
      <c r="L34" s="11">
        <v>14708</v>
      </c>
      <c r="M34" s="11">
        <v>13911</v>
      </c>
      <c r="N34" s="11">
        <v>29840</v>
      </c>
      <c r="O34" s="13">
        <v>3982</v>
      </c>
      <c r="P34" s="14">
        <v>118970</v>
      </c>
      <c r="Q34" s="15">
        <v>689.98</v>
      </c>
      <c r="R34" s="15">
        <v>29712</v>
      </c>
      <c r="S34" s="15">
        <v>32023</v>
      </c>
      <c r="T34" s="15">
        <v>34404</v>
      </c>
      <c r="U34" s="15">
        <v>38652</v>
      </c>
      <c r="V34" s="16">
        <f t="shared" si="0"/>
        <v>3017.7200000000303</v>
      </c>
      <c r="W34" s="115">
        <f t="shared" si="1"/>
        <v>117.78829424455427</v>
      </c>
      <c r="X34" s="115">
        <f t="shared" si="2"/>
        <v>94.727847117924284</v>
      </c>
      <c r="Y34" s="115">
        <f t="shared" si="3"/>
        <v>101.59358230798416</v>
      </c>
      <c r="Z34" s="115">
        <f t="shared" si="4"/>
        <v>100.12223871474724</v>
      </c>
      <c r="AA34" s="115">
        <f t="shared" si="5"/>
        <v>101.16973666519409</v>
      </c>
      <c r="AB34" s="115">
        <f t="shared" si="6"/>
        <v>122.68417848134297</v>
      </c>
      <c r="AC34" s="115">
        <f t="shared" si="7"/>
        <v>119.52834430048638</v>
      </c>
      <c r="AD34" s="115">
        <f t="shared" si="8"/>
        <v>107.47226747343109</v>
      </c>
      <c r="AE34" s="115">
        <f t="shared" si="9"/>
        <v>104.50736823601791</v>
      </c>
      <c r="AF34" s="115">
        <f t="shared" si="10"/>
        <v>102.40200515212699</v>
      </c>
      <c r="AG34" s="115">
        <f t="shared" si="11"/>
        <v>133.41325405198043</v>
      </c>
      <c r="AH34" s="115">
        <f t="shared" si="12"/>
        <v>153.12772617642531</v>
      </c>
      <c r="AI34" s="115">
        <f t="shared" si="13"/>
        <v>97.226291630041999</v>
      </c>
      <c r="AJ34" s="115">
        <f t="shared" si="14"/>
        <v>109.96395230612809</v>
      </c>
      <c r="AK34" s="115">
        <f t="shared" si="15"/>
        <v>128.58127876856562</v>
      </c>
      <c r="AL34" s="115">
        <f t="shared" si="16"/>
        <v>138.73739260366082</v>
      </c>
      <c r="AM34" s="115">
        <f t="shared" si="17"/>
        <v>104.84906031039225</v>
      </c>
      <c r="AN34" s="115">
        <f t="shared" si="18"/>
        <v>99.880969661779645</v>
      </c>
      <c r="AO34" s="115">
        <f t="shared" si="19"/>
        <v>103.67469556354271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13806</v>
      </c>
      <c r="D35" s="11">
        <v>9034.1</v>
      </c>
      <c r="E35" s="11">
        <v>18310</v>
      </c>
      <c r="F35" s="11">
        <v>19960</v>
      </c>
      <c r="G35" s="11">
        <v>5229.7</v>
      </c>
      <c r="H35" s="11">
        <v>9837.7999999999993</v>
      </c>
      <c r="I35" s="11">
        <v>23332</v>
      </c>
      <c r="J35" s="11">
        <v>5283.8</v>
      </c>
      <c r="K35" s="11">
        <v>7446.4</v>
      </c>
      <c r="L35" s="11">
        <v>14777</v>
      </c>
      <c r="M35" s="11">
        <v>9569.4</v>
      </c>
      <c r="N35" s="11">
        <v>17891</v>
      </c>
      <c r="O35" s="13">
        <v>4102.5</v>
      </c>
      <c r="P35" s="14">
        <v>109500</v>
      </c>
      <c r="Q35" s="15">
        <v>470.4</v>
      </c>
      <c r="R35" s="15">
        <v>19228</v>
      </c>
      <c r="S35" s="15">
        <v>29483</v>
      </c>
      <c r="T35" s="15">
        <v>32232</v>
      </c>
      <c r="U35" s="15">
        <v>36233</v>
      </c>
      <c r="V35" s="16">
        <f t="shared" si="0"/>
        <v>-4102.6999999999825</v>
      </c>
      <c r="W35" s="115">
        <f t="shared" si="1"/>
        <v>81.57163958641064</v>
      </c>
      <c r="X35" s="115">
        <f t="shared" si="2"/>
        <v>98.781914602810133</v>
      </c>
      <c r="Y35" s="115">
        <f t="shared" si="3"/>
        <v>97.689804193565593</v>
      </c>
      <c r="Z35" s="115">
        <f t="shared" si="4"/>
        <v>87.032353710647953</v>
      </c>
      <c r="AA35" s="115">
        <f t="shared" si="5"/>
        <v>99.288046780072904</v>
      </c>
      <c r="AB35" s="115">
        <f t="shared" si="6"/>
        <v>87.18362282878411</v>
      </c>
      <c r="AC35" s="115">
        <f t="shared" si="7"/>
        <v>79.781159172508126</v>
      </c>
      <c r="AD35" s="115">
        <f t="shared" si="8"/>
        <v>95.346193406355468</v>
      </c>
      <c r="AE35" s="115">
        <f t="shared" si="9"/>
        <v>104.37464081970201</v>
      </c>
      <c r="AF35" s="115">
        <f t="shared" si="10"/>
        <v>100.46913244492792</v>
      </c>
      <c r="AG35" s="115">
        <f t="shared" si="11"/>
        <v>68.790166055639418</v>
      </c>
      <c r="AH35" s="115">
        <f t="shared" si="12"/>
        <v>59.956434316353892</v>
      </c>
      <c r="AI35" s="115">
        <f t="shared" si="13"/>
        <v>103.02611752887995</v>
      </c>
      <c r="AJ35" s="115">
        <f t="shared" si="14"/>
        <v>92.040010086576444</v>
      </c>
      <c r="AK35" s="115">
        <f t="shared" si="15"/>
        <v>68.175889156207433</v>
      </c>
      <c r="AL35" s="115">
        <f t="shared" si="16"/>
        <v>64.714593430263861</v>
      </c>
      <c r="AM35" s="115">
        <f t="shared" si="17"/>
        <v>92.068200980545228</v>
      </c>
      <c r="AN35" s="115">
        <f t="shared" si="18"/>
        <v>93.686780606906169</v>
      </c>
      <c r="AO35" s="115">
        <f t="shared" si="19"/>
        <v>93.741591638207595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14913</v>
      </c>
      <c r="D36" s="11">
        <v>9670.7000000000007</v>
      </c>
      <c r="E36" s="11">
        <v>18446</v>
      </c>
      <c r="F36" s="11">
        <v>22555</v>
      </c>
      <c r="G36" s="11">
        <v>5407</v>
      </c>
      <c r="H36" s="11">
        <v>12265</v>
      </c>
      <c r="I36" s="11">
        <v>25927</v>
      </c>
      <c r="J36" s="11">
        <v>5386</v>
      </c>
      <c r="K36" s="11">
        <v>7346.8</v>
      </c>
      <c r="L36" s="11">
        <v>15060</v>
      </c>
      <c r="M36" s="11">
        <v>10930</v>
      </c>
      <c r="N36" s="11">
        <v>21454</v>
      </c>
      <c r="O36" s="13">
        <v>3927.9</v>
      </c>
      <c r="P36" s="14">
        <v>113560</v>
      </c>
      <c r="Q36" s="15">
        <v>567.17999999999995</v>
      </c>
      <c r="R36" s="15">
        <v>24127</v>
      </c>
      <c r="S36" s="15">
        <v>33051</v>
      </c>
      <c r="T36" s="15">
        <v>35368</v>
      </c>
      <c r="U36" s="15">
        <v>37356</v>
      </c>
      <c r="V36" s="16">
        <f t="shared" si="0"/>
        <v>-4.7799999999988358</v>
      </c>
      <c r="W36" s="115">
        <f t="shared" ref="W36:W58" si="22">C36/C35*100</f>
        <v>108.01825293350717</v>
      </c>
      <c r="X36" s="115">
        <f t="shared" ref="X36:X58" si="23">D36/D35*100</f>
        <v>107.0466344184811</v>
      </c>
      <c r="Y36" s="115">
        <f t="shared" ref="Y36:Y58" si="24">E36/E35*100</f>
        <v>100.7427635172037</v>
      </c>
      <c r="Z36" s="115">
        <f t="shared" ref="Z36:Z58" si="25">F36/F35*100</f>
        <v>113.00100200400803</v>
      </c>
      <c r="AA36" s="115">
        <f t="shared" ref="AA36:AA58" si="26">G36/G35*100</f>
        <v>103.39025183088897</v>
      </c>
      <c r="AB36" s="115">
        <f t="shared" ref="AB36:AB58" si="27">H36/H35*100</f>
        <v>124.67218280509871</v>
      </c>
      <c r="AC36" s="115">
        <f t="shared" ref="AC36:AC58" si="28">I36/I35*100</f>
        <v>111.12206411794961</v>
      </c>
      <c r="AD36" s="115">
        <f t="shared" ref="AD36:AD58" si="29">J36/J35*100</f>
        <v>101.93421401264243</v>
      </c>
      <c r="AE36" s="115">
        <f t="shared" ref="AE36:AE58" si="30">K36/K35*100</f>
        <v>98.662440911044271</v>
      </c>
      <c r="AF36" s="115">
        <f t="shared" ref="AF36:AF58" si="31">L36/L35*100</f>
        <v>101.91513839074237</v>
      </c>
      <c r="AG36" s="115">
        <f t="shared" ref="AG36:AG58" si="32">M36/M35*100</f>
        <v>114.21823729805422</v>
      </c>
      <c r="AH36" s="115">
        <f t="shared" ref="AH36:AH58" si="33">N36/N35*100</f>
        <v>119.91504108210833</v>
      </c>
      <c r="AI36" s="115">
        <f t="shared" ref="AI36:AI58" si="34">O36/O35*100</f>
        <v>95.744058500914079</v>
      </c>
      <c r="AJ36" s="115">
        <f t="shared" ref="AJ36:AJ58" si="35">P36/P35*100</f>
        <v>103.70776255707763</v>
      </c>
      <c r="AK36" s="115">
        <f t="shared" ref="AK36:AK58" si="36">Q36/Q35*100</f>
        <v>120.57397959183673</v>
      </c>
      <c r="AL36" s="115">
        <f t="shared" ref="AL36:AL58" si="37">R36/R35*100</f>
        <v>125.47846889952152</v>
      </c>
      <c r="AM36" s="115">
        <f t="shared" ref="AM36:AM58" si="38">S36/S35*100</f>
        <v>112.10188922429876</v>
      </c>
      <c r="AN36" s="115">
        <f t="shared" ref="AN36:AN58" si="39">T36/T35*100</f>
        <v>109.7294614048151</v>
      </c>
      <c r="AO36" s="115">
        <f t="shared" ref="AO36:AO58" si="40">U36/U35*100</f>
        <v>103.0993845389562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14427</v>
      </c>
      <c r="D37" s="11">
        <v>10061</v>
      </c>
      <c r="E37" s="11">
        <v>18229</v>
      </c>
      <c r="F37" s="11">
        <v>23765</v>
      </c>
      <c r="G37" s="11">
        <v>5532.5</v>
      </c>
      <c r="H37" s="11">
        <v>12874</v>
      </c>
      <c r="I37" s="11">
        <v>27565</v>
      </c>
      <c r="J37" s="11">
        <v>5559.6</v>
      </c>
      <c r="K37" s="11">
        <v>7087.4</v>
      </c>
      <c r="L37" s="11">
        <v>15343</v>
      </c>
      <c r="M37" s="11">
        <v>11734</v>
      </c>
      <c r="N37" s="11">
        <v>21905</v>
      </c>
      <c r="O37" s="13">
        <v>4315.5</v>
      </c>
      <c r="P37" s="14">
        <v>115590</v>
      </c>
      <c r="Q37" s="15">
        <v>591.69000000000005</v>
      </c>
      <c r="R37" s="15">
        <v>24263</v>
      </c>
      <c r="S37" s="15">
        <v>32070</v>
      </c>
      <c r="T37" s="15">
        <v>36957</v>
      </c>
      <c r="U37" s="15">
        <v>38921</v>
      </c>
      <c r="V37" s="16">
        <f t="shared" si="0"/>
        <v>3919.3099999999977</v>
      </c>
      <c r="W37" s="115">
        <f t="shared" si="22"/>
        <v>96.741098370549182</v>
      </c>
      <c r="X37" s="115">
        <f t="shared" si="23"/>
        <v>104.03590226147021</v>
      </c>
      <c r="Y37" s="115">
        <f t="shared" si="24"/>
        <v>98.823593190935696</v>
      </c>
      <c r="Z37" s="115">
        <f t="shared" si="25"/>
        <v>105.36466415428951</v>
      </c>
      <c r="AA37" s="115">
        <f t="shared" si="26"/>
        <v>102.3210652857407</v>
      </c>
      <c r="AB37" s="115">
        <f t="shared" si="27"/>
        <v>104.96534855279249</v>
      </c>
      <c r="AC37" s="115">
        <f t="shared" si="28"/>
        <v>106.31773826512902</v>
      </c>
      <c r="AD37" s="115">
        <f t="shared" si="29"/>
        <v>103.22317118455256</v>
      </c>
      <c r="AE37" s="115">
        <f t="shared" si="30"/>
        <v>96.469211085098266</v>
      </c>
      <c r="AF37" s="115">
        <f t="shared" si="31"/>
        <v>101.87915006640107</v>
      </c>
      <c r="AG37" s="115">
        <f t="shared" si="32"/>
        <v>107.355901189387</v>
      </c>
      <c r="AH37" s="115">
        <f t="shared" si="33"/>
        <v>102.10217208912091</v>
      </c>
      <c r="AI37" s="115">
        <f t="shared" si="34"/>
        <v>109.86786832658673</v>
      </c>
      <c r="AJ37" s="115">
        <f t="shared" si="35"/>
        <v>101.78760126805213</v>
      </c>
      <c r="AK37" s="115">
        <f t="shared" si="36"/>
        <v>104.3213794562573</v>
      </c>
      <c r="AL37" s="115">
        <f t="shared" si="37"/>
        <v>100.56368383968169</v>
      </c>
      <c r="AM37" s="115">
        <f t="shared" si="38"/>
        <v>97.031859852954526</v>
      </c>
      <c r="AN37" s="115">
        <f t="shared" si="39"/>
        <v>104.49276181859308</v>
      </c>
      <c r="AO37" s="115">
        <f t="shared" si="40"/>
        <v>104.18942070885532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17612</v>
      </c>
      <c r="D38" s="11">
        <v>9743.5</v>
      </c>
      <c r="E38" s="11">
        <v>18355</v>
      </c>
      <c r="F38" s="11">
        <v>24141</v>
      </c>
      <c r="G38" s="11">
        <v>5597.8</v>
      </c>
      <c r="H38" s="11">
        <v>13342</v>
      </c>
      <c r="I38" s="11">
        <v>32985</v>
      </c>
      <c r="J38" s="11">
        <v>5862.6</v>
      </c>
      <c r="K38" s="11">
        <v>7738.4</v>
      </c>
      <c r="L38" s="11">
        <v>15741</v>
      </c>
      <c r="M38" s="11">
        <v>15789</v>
      </c>
      <c r="N38" s="11">
        <v>32365</v>
      </c>
      <c r="O38" s="13">
        <v>4554.1000000000004</v>
      </c>
      <c r="P38" s="14">
        <v>126900</v>
      </c>
      <c r="Q38" s="15">
        <v>805.74</v>
      </c>
      <c r="R38" s="15">
        <v>33051</v>
      </c>
      <c r="S38" s="15">
        <v>34549</v>
      </c>
      <c r="T38" s="15">
        <v>37548</v>
      </c>
      <c r="U38" s="15">
        <v>45894</v>
      </c>
      <c r="V38" s="16">
        <f t="shared" si="0"/>
        <v>174.6600000000326</v>
      </c>
      <c r="W38" s="115">
        <f t="shared" si="22"/>
        <v>122.07666181465309</v>
      </c>
      <c r="X38" s="115">
        <f t="shared" si="23"/>
        <v>96.844250074545272</v>
      </c>
      <c r="Y38" s="115">
        <f t="shared" si="24"/>
        <v>100.69120631960064</v>
      </c>
      <c r="Z38" s="115">
        <f t="shared" si="25"/>
        <v>101.58215863665055</v>
      </c>
      <c r="AA38" s="115">
        <f t="shared" si="26"/>
        <v>101.1802982376864</v>
      </c>
      <c r="AB38" s="115">
        <f t="shared" si="27"/>
        <v>103.63523380456733</v>
      </c>
      <c r="AC38" s="115">
        <f t="shared" si="28"/>
        <v>119.66261563577001</v>
      </c>
      <c r="AD38" s="115">
        <f t="shared" si="29"/>
        <v>105.45003237642996</v>
      </c>
      <c r="AE38" s="115">
        <f t="shared" si="30"/>
        <v>109.18531478398283</v>
      </c>
      <c r="AF38" s="115">
        <f t="shared" si="31"/>
        <v>102.5940168154859</v>
      </c>
      <c r="AG38" s="115">
        <f t="shared" si="32"/>
        <v>134.55769558547809</v>
      </c>
      <c r="AH38" s="115">
        <f t="shared" si="33"/>
        <v>147.7516548733166</v>
      </c>
      <c r="AI38" s="115">
        <f t="shared" si="34"/>
        <v>105.52890742671765</v>
      </c>
      <c r="AJ38" s="115">
        <f t="shared" si="35"/>
        <v>109.78458344147417</v>
      </c>
      <c r="AK38" s="115">
        <f t="shared" si="36"/>
        <v>136.17603812807383</v>
      </c>
      <c r="AL38" s="115">
        <f t="shared" si="37"/>
        <v>136.21975847999011</v>
      </c>
      <c r="AM38" s="115">
        <f t="shared" si="38"/>
        <v>107.72996570003117</v>
      </c>
      <c r="AN38" s="115">
        <f t="shared" si="39"/>
        <v>101.59915577563115</v>
      </c>
      <c r="AO38" s="115">
        <f t="shared" si="40"/>
        <v>117.91577811464249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15167</v>
      </c>
      <c r="D39" s="11">
        <v>9843.2000000000007</v>
      </c>
      <c r="E39" s="11">
        <v>17366</v>
      </c>
      <c r="F39" s="11">
        <v>21584</v>
      </c>
      <c r="G39" s="11">
        <v>5540.1</v>
      </c>
      <c r="H39" s="11">
        <v>12554</v>
      </c>
      <c r="I39" s="11">
        <v>26111</v>
      </c>
      <c r="J39" s="11">
        <v>5648.9</v>
      </c>
      <c r="K39" s="11">
        <v>7816.9</v>
      </c>
      <c r="L39" s="11">
        <v>15850</v>
      </c>
      <c r="M39" s="11">
        <v>11375</v>
      </c>
      <c r="N39" s="11">
        <v>19703</v>
      </c>
      <c r="O39" s="13">
        <v>4587.8</v>
      </c>
      <c r="P39" s="14">
        <v>116710</v>
      </c>
      <c r="Q39" s="15">
        <v>624.36</v>
      </c>
      <c r="R39" s="15">
        <v>20847</v>
      </c>
      <c r="S39" s="15">
        <v>31088</v>
      </c>
      <c r="T39" s="15">
        <v>36492</v>
      </c>
      <c r="U39" s="15">
        <v>42088</v>
      </c>
      <c r="V39" s="16">
        <f t="shared" si="0"/>
        <v>-1718.460000000021</v>
      </c>
      <c r="W39" s="115">
        <f t="shared" si="22"/>
        <v>86.117419940949361</v>
      </c>
      <c r="X39" s="115">
        <f t="shared" si="23"/>
        <v>101.02324626674192</v>
      </c>
      <c r="Y39" s="115">
        <f t="shared" si="24"/>
        <v>94.611822391718874</v>
      </c>
      <c r="Z39" s="115">
        <f t="shared" si="25"/>
        <v>89.408060975104604</v>
      </c>
      <c r="AA39" s="115">
        <f t="shared" si="26"/>
        <v>98.969237914895132</v>
      </c>
      <c r="AB39" s="115">
        <f t="shared" si="27"/>
        <v>94.093839004646981</v>
      </c>
      <c r="AC39" s="115">
        <f t="shared" si="28"/>
        <v>79.160224344398969</v>
      </c>
      <c r="AD39" s="115">
        <f t="shared" si="29"/>
        <v>96.354859618599249</v>
      </c>
      <c r="AE39" s="115">
        <f t="shared" si="30"/>
        <v>101.01442158585753</v>
      </c>
      <c r="AF39" s="115">
        <f t="shared" si="31"/>
        <v>100.69245918302524</v>
      </c>
      <c r="AG39" s="115">
        <f t="shared" si="32"/>
        <v>72.043827981506112</v>
      </c>
      <c r="AH39" s="115">
        <f t="shared" si="33"/>
        <v>60.877491116947326</v>
      </c>
      <c r="AI39" s="115">
        <f t="shared" si="34"/>
        <v>100.73999253419994</v>
      </c>
      <c r="AJ39" s="115">
        <f t="shared" si="35"/>
        <v>91.970055161544522</v>
      </c>
      <c r="AK39" s="115">
        <f t="shared" si="36"/>
        <v>77.48901630799017</v>
      </c>
      <c r="AL39" s="115">
        <f t="shared" si="37"/>
        <v>63.075247345012251</v>
      </c>
      <c r="AM39" s="115">
        <f t="shared" si="38"/>
        <v>89.982343917334788</v>
      </c>
      <c r="AN39" s="115">
        <f t="shared" si="39"/>
        <v>97.187599872163631</v>
      </c>
      <c r="AO39" s="115">
        <f t="shared" si="40"/>
        <v>91.706976946877589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16624</v>
      </c>
      <c r="D40" s="11">
        <v>10081</v>
      </c>
      <c r="E40" s="11">
        <v>16283</v>
      </c>
      <c r="F40" s="11">
        <v>22625</v>
      </c>
      <c r="G40" s="11">
        <v>5682.6</v>
      </c>
      <c r="H40" s="11">
        <v>13939</v>
      </c>
      <c r="I40" s="11">
        <v>28140</v>
      </c>
      <c r="J40" s="11">
        <v>5774.7</v>
      </c>
      <c r="K40" s="11">
        <v>7842</v>
      </c>
      <c r="L40" s="11">
        <v>16101</v>
      </c>
      <c r="M40" s="11">
        <v>12801</v>
      </c>
      <c r="N40" s="11">
        <v>22788</v>
      </c>
      <c r="O40" s="13">
        <v>4123.3999999999996</v>
      </c>
      <c r="P40" s="14">
        <v>121500</v>
      </c>
      <c r="Q40" s="15">
        <v>746.32</v>
      </c>
      <c r="R40" s="15">
        <v>23890</v>
      </c>
      <c r="S40" s="15">
        <v>30837</v>
      </c>
      <c r="T40" s="15">
        <v>38890</v>
      </c>
      <c r="U40" s="15">
        <v>43438</v>
      </c>
      <c r="V40" s="16">
        <f t="shared" si="0"/>
        <v>1283.3799999999756</v>
      </c>
      <c r="W40" s="115">
        <f t="shared" si="22"/>
        <v>109.60638227731259</v>
      </c>
      <c r="X40" s="115">
        <f t="shared" si="23"/>
        <v>102.41588101430428</v>
      </c>
      <c r="Y40" s="115">
        <f t="shared" si="24"/>
        <v>93.763676148796506</v>
      </c>
      <c r="Z40" s="115">
        <f t="shared" si="25"/>
        <v>104.82301704966642</v>
      </c>
      <c r="AA40" s="115">
        <f t="shared" si="26"/>
        <v>102.57215573726106</v>
      </c>
      <c r="AB40" s="115">
        <f t="shared" si="27"/>
        <v>111.03234028994741</v>
      </c>
      <c r="AC40" s="115">
        <f t="shared" si="28"/>
        <v>107.77067136455901</v>
      </c>
      <c r="AD40" s="115">
        <f t="shared" si="29"/>
        <v>102.22698224433076</v>
      </c>
      <c r="AE40" s="115">
        <f t="shared" si="30"/>
        <v>100.32109915695482</v>
      </c>
      <c r="AF40" s="115">
        <f t="shared" si="31"/>
        <v>101.58359621451105</v>
      </c>
      <c r="AG40" s="115">
        <f t="shared" si="32"/>
        <v>112.53626373626373</v>
      </c>
      <c r="AH40" s="115">
        <f t="shared" si="33"/>
        <v>115.65751408414961</v>
      </c>
      <c r="AI40" s="115">
        <f t="shared" si="34"/>
        <v>89.877501198831681</v>
      </c>
      <c r="AJ40" s="115">
        <f t="shared" si="35"/>
        <v>104.10418987233314</v>
      </c>
      <c r="AK40" s="115">
        <f t="shared" si="36"/>
        <v>119.53360240886668</v>
      </c>
      <c r="AL40" s="115">
        <f t="shared" si="37"/>
        <v>114.59682448313906</v>
      </c>
      <c r="AM40" s="115">
        <f t="shared" si="38"/>
        <v>99.192614513638702</v>
      </c>
      <c r="AN40" s="115">
        <f t="shared" si="39"/>
        <v>106.57130329935329</v>
      </c>
      <c r="AO40" s="115">
        <f t="shared" si="40"/>
        <v>103.20756510169169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16547</v>
      </c>
      <c r="D41" s="11">
        <v>10841</v>
      </c>
      <c r="E41" s="11">
        <v>15640</v>
      </c>
      <c r="F41" s="11">
        <v>24444</v>
      </c>
      <c r="G41" s="11">
        <v>5842</v>
      </c>
      <c r="H41" s="11">
        <v>14683</v>
      </c>
      <c r="I41" s="11">
        <v>30191</v>
      </c>
      <c r="J41" s="11">
        <v>5759.3</v>
      </c>
      <c r="K41" s="11">
        <v>7921.8</v>
      </c>
      <c r="L41" s="11">
        <v>16421</v>
      </c>
      <c r="M41" s="11">
        <v>13523</v>
      </c>
      <c r="N41" s="11">
        <v>24042</v>
      </c>
      <c r="O41" s="13">
        <v>4614.8999999999996</v>
      </c>
      <c r="P41" s="14">
        <v>124020</v>
      </c>
      <c r="Q41" s="15">
        <v>756.4</v>
      </c>
      <c r="R41" s="15">
        <v>24908</v>
      </c>
      <c r="S41" s="15">
        <v>32207</v>
      </c>
      <c r="T41" s="15">
        <v>39136</v>
      </c>
      <c r="U41" s="15">
        <v>48033</v>
      </c>
      <c r="V41" s="16">
        <f t="shared" si="0"/>
        <v>-318.39999999999418</v>
      </c>
      <c r="W41" s="115">
        <f t="shared" si="22"/>
        <v>99.53681424446583</v>
      </c>
      <c r="X41" s="115">
        <f t="shared" si="23"/>
        <v>107.53893462950104</v>
      </c>
      <c r="Y41" s="115">
        <f t="shared" si="24"/>
        <v>96.051096235337468</v>
      </c>
      <c r="Z41" s="115">
        <f t="shared" si="25"/>
        <v>108.03977900552486</v>
      </c>
      <c r="AA41" s="115">
        <f t="shared" si="26"/>
        <v>102.80505402456622</v>
      </c>
      <c r="AB41" s="115">
        <f t="shared" si="27"/>
        <v>105.33754214793028</v>
      </c>
      <c r="AC41" s="115">
        <f t="shared" si="28"/>
        <v>107.28855721393036</v>
      </c>
      <c r="AD41" s="115">
        <f t="shared" si="29"/>
        <v>99.733319479799817</v>
      </c>
      <c r="AE41" s="115">
        <f t="shared" si="30"/>
        <v>101.01759755164498</v>
      </c>
      <c r="AF41" s="115">
        <f t="shared" si="31"/>
        <v>101.98745419539159</v>
      </c>
      <c r="AG41" s="115">
        <f t="shared" si="32"/>
        <v>105.64018436059683</v>
      </c>
      <c r="AH41" s="115">
        <f t="shared" si="33"/>
        <v>105.50289626119009</v>
      </c>
      <c r="AI41" s="115">
        <f t="shared" si="34"/>
        <v>111.91977494300819</v>
      </c>
      <c r="AJ41" s="115">
        <f t="shared" si="35"/>
        <v>102.07407407407408</v>
      </c>
      <c r="AK41" s="115">
        <f t="shared" si="36"/>
        <v>101.35062707685709</v>
      </c>
      <c r="AL41" s="115">
        <f t="shared" si="37"/>
        <v>104.26119715362077</v>
      </c>
      <c r="AM41" s="115">
        <f t="shared" si="38"/>
        <v>104.44271492038783</v>
      </c>
      <c r="AN41" s="115">
        <f t="shared" si="39"/>
        <v>100.6325533556184</v>
      </c>
      <c r="AO41" s="115">
        <f t="shared" si="40"/>
        <v>110.57829550163451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19813</v>
      </c>
      <c r="D42" s="11">
        <v>10790</v>
      </c>
      <c r="E42" s="11">
        <v>14985</v>
      </c>
      <c r="F42" s="11">
        <v>24950</v>
      </c>
      <c r="G42" s="11">
        <v>5882.3</v>
      </c>
      <c r="H42" s="11">
        <v>14393</v>
      </c>
      <c r="I42" s="11">
        <v>36235</v>
      </c>
      <c r="J42" s="11">
        <v>6153.1</v>
      </c>
      <c r="K42" s="11">
        <v>8258.2999999999993</v>
      </c>
      <c r="L42" s="11">
        <v>16822</v>
      </c>
      <c r="M42" s="11">
        <v>17517</v>
      </c>
      <c r="N42" s="11">
        <v>35926</v>
      </c>
      <c r="O42" s="13">
        <v>4757.8999999999996</v>
      </c>
      <c r="P42" s="14">
        <v>138000</v>
      </c>
      <c r="Q42" s="15">
        <v>938.92</v>
      </c>
      <c r="R42" s="15">
        <v>39020</v>
      </c>
      <c r="S42" s="15">
        <v>32775</v>
      </c>
      <c r="T42" s="15">
        <v>44568</v>
      </c>
      <c r="U42" s="15">
        <v>49564</v>
      </c>
      <c r="V42" s="16">
        <f t="shared" si="0"/>
        <v>752.67999999996391</v>
      </c>
      <c r="W42" s="115">
        <f t="shared" si="22"/>
        <v>119.73771680667191</v>
      </c>
      <c r="X42" s="115">
        <f t="shared" si="23"/>
        <v>99.529563693386208</v>
      </c>
      <c r="Y42" s="115">
        <f t="shared" si="24"/>
        <v>95.812020460358056</v>
      </c>
      <c r="Z42" s="115">
        <f t="shared" si="25"/>
        <v>102.07003763704793</v>
      </c>
      <c r="AA42" s="115">
        <f t="shared" si="26"/>
        <v>100.68983224922971</v>
      </c>
      <c r="AB42" s="115">
        <f t="shared" si="27"/>
        <v>98.024926786079135</v>
      </c>
      <c r="AC42" s="115">
        <f t="shared" si="28"/>
        <v>120.01921102315261</v>
      </c>
      <c r="AD42" s="115">
        <f t="shared" si="29"/>
        <v>106.83763651832687</v>
      </c>
      <c r="AE42" s="115">
        <f t="shared" si="30"/>
        <v>104.24777197101666</v>
      </c>
      <c r="AF42" s="115">
        <f t="shared" si="31"/>
        <v>102.44199500639427</v>
      </c>
      <c r="AG42" s="115">
        <f t="shared" si="32"/>
        <v>129.53486652370037</v>
      </c>
      <c r="AH42" s="115">
        <f t="shared" si="33"/>
        <v>149.43016387987689</v>
      </c>
      <c r="AI42" s="115">
        <f t="shared" si="34"/>
        <v>103.09865869249603</v>
      </c>
      <c r="AJ42" s="115">
        <f t="shared" si="35"/>
        <v>111.27237542331882</v>
      </c>
      <c r="AK42" s="115">
        <f t="shared" si="36"/>
        <v>124.13008989952405</v>
      </c>
      <c r="AL42" s="115">
        <f t="shared" si="37"/>
        <v>156.65649590493013</v>
      </c>
      <c r="AM42" s="115">
        <f t="shared" si="38"/>
        <v>101.76359176576521</v>
      </c>
      <c r="AN42" s="115">
        <f t="shared" si="39"/>
        <v>113.87980376124285</v>
      </c>
      <c r="AO42" s="115">
        <f t="shared" si="40"/>
        <v>103.18739200133243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17057</v>
      </c>
      <c r="D43" s="11">
        <v>10995</v>
      </c>
      <c r="E43" s="11">
        <v>13195</v>
      </c>
      <c r="F43" s="11">
        <v>22459</v>
      </c>
      <c r="G43" s="11">
        <v>5802</v>
      </c>
      <c r="H43" s="11">
        <v>13161</v>
      </c>
      <c r="I43" s="11">
        <v>29081</v>
      </c>
      <c r="J43" s="11">
        <v>5752.1</v>
      </c>
      <c r="K43" s="11">
        <v>8825.7000000000007</v>
      </c>
      <c r="L43" s="11">
        <v>16896</v>
      </c>
      <c r="M43" s="11">
        <v>12195</v>
      </c>
      <c r="N43" s="11">
        <v>22100</v>
      </c>
      <c r="O43" s="13">
        <v>4718.2</v>
      </c>
      <c r="P43" s="14">
        <v>127230</v>
      </c>
      <c r="Q43" s="15">
        <v>663.9</v>
      </c>
      <c r="R43" s="15">
        <v>22447</v>
      </c>
      <c r="S43" s="15">
        <v>29114</v>
      </c>
      <c r="T43" s="15">
        <v>40920</v>
      </c>
      <c r="U43" s="15">
        <v>45095</v>
      </c>
      <c r="V43" s="16">
        <f t="shared" si="0"/>
        <v>-1392.8999999999942</v>
      </c>
      <c r="W43" s="115">
        <f t="shared" si="22"/>
        <v>86.089940947862516</v>
      </c>
      <c r="X43" s="115">
        <f t="shared" si="23"/>
        <v>101.89990732159406</v>
      </c>
      <c r="Y43" s="115">
        <f t="shared" si="24"/>
        <v>88.05472138805473</v>
      </c>
      <c r="Z43" s="115">
        <f t="shared" si="25"/>
        <v>90.016032064128254</v>
      </c>
      <c r="AA43" s="115">
        <f t="shared" si="26"/>
        <v>98.634887713989428</v>
      </c>
      <c r="AB43" s="115">
        <f t="shared" si="27"/>
        <v>91.440283471131806</v>
      </c>
      <c r="AC43" s="115">
        <f t="shared" si="28"/>
        <v>80.256657927418246</v>
      </c>
      <c r="AD43" s="115">
        <f t="shared" si="29"/>
        <v>93.482959808876828</v>
      </c>
      <c r="AE43" s="115">
        <f t="shared" si="30"/>
        <v>106.87066345373748</v>
      </c>
      <c r="AF43" s="115">
        <f t="shared" si="31"/>
        <v>100.43990013078113</v>
      </c>
      <c r="AG43" s="115">
        <f t="shared" si="32"/>
        <v>69.618085288576808</v>
      </c>
      <c r="AH43" s="115">
        <f t="shared" si="33"/>
        <v>61.515337081779208</v>
      </c>
      <c r="AI43" s="115">
        <f t="shared" si="34"/>
        <v>99.165598268143512</v>
      </c>
      <c r="AJ43" s="115">
        <f t="shared" si="35"/>
        <v>92.195652173913047</v>
      </c>
      <c r="AK43" s="115">
        <f t="shared" si="36"/>
        <v>70.708899586759259</v>
      </c>
      <c r="AL43" s="115">
        <f t="shared" si="37"/>
        <v>57.52690927729369</v>
      </c>
      <c r="AM43" s="115">
        <f t="shared" si="38"/>
        <v>88.829900839054147</v>
      </c>
      <c r="AN43" s="115">
        <f t="shared" si="39"/>
        <v>91.81475498115239</v>
      </c>
      <c r="AO43" s="115">
        <f t="shared" si="40"/>
        <v>90.9833750302639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18073</v>
      </c>
      <c r="D44" s="11">
        <v>11413</v>
      </c>
      <c r="E44" s="11">
        <v>12271</v>
      </c>
      <c r="F44" s="11">
        <v>23879</v>
      </c>
      <c r="G44" s="11">
        <v>5974.3</v>
      </c>
      <c r="H44" s="11">
        <v>14967</v>
      </c>
      <c r="I44" s="11">
        <v>31331</v>
      </c>
      <c r="J44" s="11">
        <v>5841.3</v>
      </c>
      <c r="K44" s="11">
        <v>8702</v>
      </c>
      <c r="L44" s="11">
        <v>17193</v>
      </c>
      <c r="M44" s="11">
        <v>13363</v>
      </c>
      <c r="N44" s="11">
        <v>26184</v>
      </c>
      <c r="O44" s="13">
        <v>4370.5</v>
      </c>
      <c r="P44" s="14">
        <v>132370</v>
      </c>
      <c r="Q44" s="15">
        <v>751.98</v>
      </c>
      <c r="R44" s="15">
        <v>27470</v>
      </c>
      <c r="S44" s="15">
        <v>30420</v>
      </c>
      <c r="T44" s="15">
        <v>42449</v>
      </c>
      <c r="U44" s="15">
        <v>44431</v>
      </c>
      <c r="V44" s="16">
        <f t="shared" si="0"/>
        <v>568.11999999999534</v>
      </c>
      <c r="W44" s="115">
        <f t="shared" si="22"/>
        <v>105.95649879814739</v>
      </c>
      <c r="X44" s="115">
        <f t="shared" si="23"/>
        <v>103.80172805820828</v>
      </c>
      <c r="Y44" s="115">
        <f t="shared" si="24"/>
        <v>92.9973474801061</v>
      </c>
      <c r="Z44" s="115">
        <f t="shared" si="25"/>
        <v>106.32263235228638</v>
      </c>
      <c r="AA44" s="115">
        <f t="shared" si="26"/>
        <v>102.96966563254051</v>
      </c>
      <c r="AB44" s="115">
        <f t="shared" si="27"/>
        <v>113.72236152268064</v>
      </c>
      <c r="AC44" s="115">
        <f t="shared" si="28"/>
        <v>107.73701041917403</v>
      </c>
      <c r="AD44" s="115">
        <f t="shared" si="29"/>
        <v>101.55073799134229</v>
      </c>
      <c r="AE44" s="115">
        <f t="shared" si="30"/>
        <v>98.598411457448137</v>
      </c>
      <c r="AF44" s="115">
        <f t="shared" si="31"/>
        <v>101.7578125</v>
      </c>
      <c r="AG44" s="115">
        <f t="shared" si="32"/>
        <v>109.57769577695777</v>
      </c>
      <c r="AH44" s="115">
        <f t="shared" si="33"/>
        <v>118.47963800904976</v>
      </c>
      <c r="AI44" s="115">
        <f t="shared" si="34"/>
        <v>92.630664236361326</v>
      </c>
      <c r="AJ44" s="115">
        <f t="shared" si="35"/>
        <v>104.03992769001023</v>
      </c>
      <c r="AK44" s="115">
        <f t="shared" si="36"/>
        <v>113.26705829191144</v>
      </c>
      <c r="AL44" s="115">
        <f t="shared" si="37"/>
        <v>122.37715507640219</v>
      </c>
      <c r="AM44" s="115">
        <f t="shared" si="38"/>
        <v>104.48581438483204</v>
      </c>
      <c r="AN44" s="115">
        <f t="shared" si="39"/>
        <v>103.73655913978494</v>
      </c>
      <c r="AO44" s="115">
        <f t="shared" si="40"/>
        <v>98.527552943785352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18176</v>
      </c>
      <c r="D45" s="11">
        <v>12817</v>
      </c>
      <c r="E45" s="11">
        <v>11129</v>
      </c>
      <c r="F45" s="11">
        <v>26238</v>
      </c>
      <c r="G45" s="11">
        <v>6314.2</v>
      </c>
      <c r="H45" s="11">
        <v>14681</v>
      </c>
      <c r="I45" s="11">
        <v>34161</v>
      </c>
      <c r="J45" s="11">
        <v>6005.5</v>
      </c>
      <c r="K45" s="11">
        <v>8716.6</v>
      </c>
      <c r="L45" s="11">
        <v>17561</v>
      </c>
      <c r="M45" s="11">
        <v>14417</v>
      </c>
      <c r="N45" s="11">
        <v>28801</v>
      </c>
      <c r="O45" s="13">
        <v>4832.1000000000004</v>
      </c>
      <c r="P45" s="14">
        <v>136990</v>
      </c>
      <c r="Q45" s="15">
        <v>763.42</v>
      </c>
      <c r="R45" s="15">
        <v>29995</v>
      </c>
      <c r="S45" s="15">
        <v>32604</v>
      </c>
      <c r="T45" s="15">
        <v>50006</v>
      </c>
      <c r="U45" s="15">
        <v>49419</v>
      </c>
      <c r="V45" s="16">
        <f t="shared" si="0"/>
        <v>4083.9799999999814</v>
      </c>
      <c r="W45" s="115">
        <f t="shared" si="22"/>
        <v>100.56991091683727</v>
      </c>
      <c r="X45" s="115">
        <f t="shared" si="23"/>
        <v>112.30176114956629</v>
      </c>
      <c r="Y45" s="115">
        <f t="shared" si="24"/>
        <v>90.693505011816484</v>
      </c>
      <c r="Z45" s="115">
        <f t="shared" si="25"/>
        <v>109.87897315632983</v>
      </c>
      <c r="AA45" s="115">
        <f t="shared" si="26"/>
        <v>105.68936946587884</v>
      </c>
      <c r="AB45" s="115">
        <f t="shared" si="27"/>
        <v>98.089129418053048</v>
      </c>
      <c r="AC45" s="115">
        <f t="shared" si="28"/>
        <v>109.03258753311418</v>
      </c>
      <c r="AD45" s="115">
        <f t="shared" si="29"/>
        <v>102.81101809528701</v>
      </c>
      <c r="AE45" s="115">
        <f t="shared" si="30"/>
        <v>100.16777752240864</v>
      </c>
      <c r="AF45" s="115">
        <f t="shared" si="31"/>
        <v>102.14040597917757</v>
      </c>
      <c r="AG45" s="115">
        <f t="shared" si="32"/>
        <v>107.88745042280925</v>
      </c>
      <c r="AH45" s="115">
        <f t="shared" si="33"/>
        <v>109.9946532233425</v>
      </c>
      <c r="AI45" s="115">
        <f t="shared" si="34"/>
        <v>110.56172062693057</v>
      </c>
      <c r="AJ45" s="115">
        <f t="shared" si="35"/>
        <v>103.49021681649921</v>
      </c>
      <c r="AK45" s="115">
        <f t="shared" si="36"/>
        <v>101.52131705630467</v>
      </c>
      <c r="AL45" s="115">
        <f t="shared" si="37"/>
        <v>109.19184564979977</v>
      </c>
      <c r="AM45" s="115">
        <f t="shared" si="38"/>
        <v>107.17948717948718</v>
      </c>
      <c r="AN45" s="115">
        <f t="shared" si="39"/>
        <v>117.80253951800985</v>
      </c>
      <c r="AO45" s="115">
        <f t="shared" si="40"/>
        <v>111.22639598478538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20843</v>
      </c>
      <c r="D46" s="11">
        <v>12900</v>
      </c>
      <c r="E46" s="11">
        <v>11033</v>
      </c>
      <c r="F46" s="11">
        <v>27213</v>
      </c>
      <c r="G46" s="11">
        <v>6508.5</v>
      </c>
      <c r="H46" s="11">
        <v>15233</v>
      </c>
      <c r="I46" s="11">
        <v>40856</v>
      </c>
      <c r="J46" s="11">
        <v>6362.2</v>
      </c>
      <c r="K46" s="11">
        <v>8451.7000000000007</v>
      </c>
      <c r="L46" s="11">
        <v>18175</v>
      </c>
      <c r="M46" s="11">
        <v>17417</v>
      </c>
      <c r="N46" s="11">
        <v>34992</v>
      </c>
      <c r="O46" s="13">
        <v>5061.2</v>
      </c>
      <c r="P46" s="14">
        <v>151250</v>
      </c>
      <c r="Q46" s="15">
        <v>990.7</v>
      </c>
      <c r="R46" s="15">
        <v>39276</v>
      </c>
      <c r="S46" s="15">
        <v>33798</v>
      </c>
      <c r="T46" s="15">
        <v>49375</v>
      </c>
      <c r="U46" s="15">
        <v>52359</v>
      </c>
      <c r="V46" s="16">
        <f t="shared" si="0"/>
        <v>-3253.0999999999767</v>
      </c>
      <c r="W46" s="115">
        <f t="shared" si="22"/>
        <v>114.6731954225352</v>
      </c>
      <c r="X46" s="115">
        <f t="shared" si="23"/>
        <v>100.64757743621753</v>
      </c>
      <c r="Y46" s="115">
        <f t="shared" si="24"/>
        <v>99.13738880402552</v>
      </c>
      <c r="Z46" s="115">
        <f t="shared" si="25"/>
        <v>103.7159844500343</v>
      </c>
      <c r="AA46" s="115">
        <f t="shared" si="26"/>
        <v>103.07719109309177</v>
      </c>
      <c r="AB46" s="115">
        <f t="shared" si="27"/>
        <v>103.75996185545944</v>
      </c>
      <c r="AC46" s="115">
        <f t="shared" si="28"/>
        <v>119.59837241298557</v>
      </c>
      <c r="AD46" s="115">
        <f t="shared" si="29"/>
        <v>105.93955540754307</v>
      </c>
      <c r="AE46" s="115">
        <f t="shared" si="30"/>
        <v>96.960971020810874</v>
      </c>
      <c r="AF46" s="115">
        <f t="shared" si="31"/>
        <v>103.49638403279995</v>
      </c>
      <c r="AG46" s="115">
        <f t="shared" si="32"/>
        <v>120.80876742734273</v>
      </c>
      <c r="AH46" s="115">
        <f t="shared" si="33"/>
        <v>121.4957813964793</v>
      </c>
      <c r="AI46" s="115">
        <f t="shared" si="34"/>
        <v>104.74120982595558</v>
      </c>
      <c r="AJ46" s="115">
        <f t="shared" si="35"/>
        <v>110.40951894298854</v>
      </c>
      <c r="AK46" s="115">
        <f t="shared" si="36"/>
        <v>129.77129234235417</v>
      </c>
      <c r="AL46" s="115">
        <f t="shared" si="37"/>
        <v>130.94182363727288</v>
      </c>
      <c r="AM46" s="115">
        <f t="shared" si="38"/>
        <v>103.66212734633787</v>
      </c>
      <c r="AN46" s="115">
        <f t="shared" si="39"/>
        <v>98.738151421829372</v>
      </c>
      <c r="AO46" s="115">
        <f t="shared" si="40"/>
        <v>105.94912887755721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17579</v>
      </c>
      <c r="D47" s="11">
        <v>13164</v>
      </c>
      <c r="E47" s="11">
        <v>10242</v>
      </c>
      <c r="F47" s="11">
        <v>24571</v>
      </c>
      <c r="G47" s="11">
        <v>6595.6</v>
      </c>
      <c r="H47" s="11">
        <v>14839</v>
      </c>
      <c r="I47" s="11">
        <v>33805</v>
      </c>
      <c r="J47" s="11">
        <v>5990.6</v>
      </c>
      <c r="K47" s="11">
        <v>8609.4</v>
      </c>
      <c r="L47" s="11">
        <v>18240</v>
      </c>
      <c r="M47" s="11">
        <v>12628</v>
      </c>
      <c r="N47" s="11">
        <v>23628</v>
      </c>
      <c r="O47" s="13">
        <v>5062.8999999999996</v>
      </c>
      <c r="P47" s="14">
        <v>140830</v>
      </c>
      <c r="Q47" s="15">
        <v>736.34</v>
      </c>
      <c r="R47" s="15">
        <v>22895</v>
      </c>
      <c r="S47" s="15">
        <v>29792</v>
      </c>
      <c r="T47" s="15">
        <v>46207</v>
      </c>
      <c r="U47" s="15">
        <v>45858</v>
      </c>
      <c r="V47" s="16">
        <f t="shared" si="0"/>
        <v>1050.1600000000035</v>
      </c>
      <c r="W47" s="115">
        <f t="shared" si="22"/>
        <v>84.340066209278902</v>
      </c>
      <c r="X47" s="115">
        <f t="shared" si="23"/>
        <v>102.04651162790697</v>
      </c>
      <c r="Y47" s="115">
        <f t="shared" si="24"/>
        <v>92.830599111755646</v>
      </c>
      <c r="Z47" s="115">
        <f t="shared" si="25"/>
        <v>90.29140484327344</v>
      </c>
      <c r="AA47" s="115">
        <f t="shared" si="26"/>
        <v>101.33824998079434</v>
      </c>
      <c r="AB47" s="115">
        <f t="shared" si="27"/>
        <v>97.413510142453887</v>
      </c>
      <c r="AC47" s="115">
        <f t="shared" si="28"/>
        <v>82.741824946152349</v>
      </c>
      <c r="AD47" s="115">
        <f t="shared" si="29"/>
        <v>94.15925308855428</v>
      </c>
      <c r="AE47" s="115">
        <f t="shared" si="30"/>
        <v>101.86589680182682</v>
      </c>
      <c r="AF47" s="115">
        <f t="shared" si="31"/>
        <v>100.35763411279231</v>
      </c>
      <c r="AG47" s="115">
        <f t="shared" si="32"/>
        <v>72.503875523913422</v>
      </c>
      <c r="AH47" s="115">
        <f t="shared" si="33"/>
        <v>67.524005486968449</v>
      </c>
      <c r="AI47" s="115">
        <f t="shared" si="34"/>
        <v>100.03358887220422</v>
      </c>
      <c r="AJ47" s="115">
        <f t="shared" si="35"/>
        <v>93.110743801652902</v>
      </c>
      <c r="AK47" s="115">
        <f t="shared" si="36"/>
        <v>74.325224588674672</v>
      </c>
      <c r="AL47" s="115">
        <f t="shared" si="37"/>
        <v>58.292595987371421</v>
      </c>
      <c r="AM47" s="115">
        <f t="shared" si="38"/>
        <v>88.147227646606311</v>
      </c>
      <c r="AN47" s="115">
        <f t="shared" si="39"/>
        <v>93.583797468354433</v>
      </c>
      <c r="AO47" s="115">
        <f t="shared" si="40"/>
        <v>87.583796481980187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18025</v>
      </c>
      <c r="D48" s="11">
        <v>13812</v>
      </c>
      <c r="E48" s="11">
        <v>9886.7000000000007</v>
      </c>
      <c r="F48" s="11">
        <v>26354</v>
      </c>
      <c r="G48" s="11">
        <v>6751.5</v>
      </c>
      <c r="H48" s="11">
        <v>16294</v>
      </c>
      <c r="I48" s="11">
        <v>35658</v>
      </c>
      <c r="J48" s="11">
        <v>6156.3</v>
      </c>
      <c r="K48" s="11">
        <v>8304.4</v>
      </c>
      <c r="L48" s="11">
        <v>18719</v>
      </c>
      <c r="M48" s="11">
        <v>14034</v>
      </c>
      <c r="N48" s="11">
        <v>29233</v>
      </c>
      <c r="O48" s="13">
        <v>4786.5</v>
      </c>
      <c r="P48" s="14">
        <v>143890</v>
      </c>
      <c r="Q48" s="15">
        <v>861.45</v>
      </c>
      <c r="R48" s="15">
        <v>29304</v>
      </c>
      <c r="S48" s="15">
        <v>30186</v>
      </c>
      <c r="T48" s="15">
        <v>45729</v>
      </c>
      <c r="U48" s="15">
        <v>49336</v>
      </c>
      <c r="V48" s="16">
        <f t="shared" si="0"/>
        <v>165.94999999998254</v>
      </c>
      <c r="W48" s="115">
        <f t="shared" si="22"/>
        <v>102.53711815234085</v>
      </c>
      <c r="X48" s="115">
        <f t="shared" si="23"/>
        <v>104.922515952598</v>
      </c>
      <c r="Y48" s="115">
        <f t="shared" si="24"/>
        <v>96.530950986135537</v>
      </c>
      <c r="Z48" s="115">
        <f t="shared" si="25"/>
        <v>107.25652191607993</v>
      </c>
      <c r="AA48" s="115">
        <f t="shared" si="26"/>
        <v>102.36369701012795</v>
      </c>
      <c r="AB48" s="115">
        <f t="shared" si="27"/>
        <v>109.80524294089898</v>
      </c>
      <c r="AC48" s="115">
        <f t="shared" si="28"/>
        <v>105.4814376571513</v>
      </c>
      <c r="AD48" s="115">
        <f t="shared" si="29"/>
        <v>102.76600006677128</v>
      </c>
      <c r="AE48" s="115">
        <f t="shared" si="30"/>
        <v>96.457360559388576</v>
      </c>
      <c r="AF48" s="115">
        <f t="shared" si="31"/>
        <v>102.62609649122807</v>
      </c>
      <c r="AG48" s="115">
        <f t="shared" si="32"/>
        <v>111.13398796325626</v>
      </c>
      <c r="AH48" s="115">
        <f t="shared" si="33"/>
        <v>123.72185542576604</v>
      </c>
      <c r="AI48" s="115">
        <f t="shared" si="34"/>
        <v>94.54067826739616</v>
      </c>
      <c r="AJ48" s="115">
        <f t="shared" si="35"/>
        <v>102.17283249307675</v>
      </c>
      <c r="AK48" s="115">
        <f t="shared" si="36"/>
        <v>116.99079229703671</v>
      </c>
      <c r="AL48" s="115">
        <f t="shared" si="37"/>
        <v>127.99301157457961</v>
      </c>
      <c r="AM48" s="115">
        <f t="shared" si="38"/>
        <v>101.32250268528465</v>
      </c>
      <c r="AN48" s="115">
        <f t="shared" si="39"/>
        <v>98.965524704049173</v>
      </c>
      <c r="AO48" s="115">
        <f t="shared" si="40"/>
        <v>107.5842819137337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19128</v>
      </c>
      <c r="D49" s="11">
        <v>15010</v>
      </c>
      <c r="E49" s="11">
        <v>10140</v>
      </c>
      <c r="F49" s="11">
        <v>27230</v>
      </c>
      <c r="G49" s="11">
        <v>7065.2</v>
      </c>
      <c r="H49" s="11">
        <v>16652</v>
      </c>
      <c r="I49" s="11">
        <v>38245</v>
      </c>
      <c r="J49" s="11">
        <v>6319.5</v>
      </c>
      <c r="K49" s="11">
        <v>8517.9</v>
      </c>
      <c r="L49" s="11">
        <v>19074</v>
      </c>
      <c r="M49" s="11">
        <v>14754</v>
      </c>
      <c r="N49" s="11">
        <v>30182</v>
      </c>
      <c r="O49" s="13">
        <v>5237.3</v>
      </c>
      <c r="P49" s="14">
        <v>147400</v>
      </c>
      <c r="Q49" s="15">
        <v>846.49</v>
      </c>
      <c r="R49" s="15">
        <v>29809</v>
      </c>
      <c r="S49" s="15">
        <v>30754</v>
      </c>
      <c r="T49" s="15">
        <v>45677</v>
      </c>
      <c r="U49" s="15">
        <v>50565</v>
      </c>
      <c r="V49" s="16">
        <f t="shared" si="0"/>
        <v>3857.4100000000035</v>
      </c>
      <c r="W49" s="115">
        <f t="shared" si="22"/>
        <v>106.11927877947296</v>
      </c>
      <c r="X49" s="115">
        <f t="shared" si="23"/>
        <v>108.67361714451202</v>
      </c>
      <c r="Y49" s="115">
        <f t="shared" si="24"/>
        <v>102.56202777468719</v>
      </c>
      <c r="Z49" s="115">
        <f t="shared" si="25"/>
        <v>103.32397359034682</v>
      </c>
      <c r="AA49" s="115">
        <f t="shared" si="26"/>
        <v>104.64637487965638</v>
      </c>
      <c r="AB49" s="115">
        <f t="shared" si="27"/>
        <v>102.19712777709586</v>
      </c>
      <c r="AC49" s="115">
        <f t="shared" si="28"/>
        <v>107.25503393347917</v>
      </c>
      <c r="AD49" s="115">
        <f t="shared" si="29"/>
        <v>102.65094293650408</v>
      </c>
      <c r="AE49" s="115">
        <f t="shared" si="30"/>
        <v>102.5709262559607</v>
      </c>
      <c r="AF49" s="115">
        <f t="shared" si="31"/>
        <v>101.89646882846306</v>
      </c>
      <c r="AG49" s="115">
        <f t="shared" si="32"/>
        <v>105.13039760581444</v>
      </c>
      <c r="AH49" s="115">
        <f t="shared" si="33"/>
        <v>103.24633120103992</v>
      </c>
      <c r="AI49" s="115">
        <f t="shared" si="34"/>
        <v>109.41815522824612</v>
      </c>
      <c r="AJ49" s="115">
        <f t="shared" si="35"/>
        <v>102.4393634025992</v>
      </c>
      <c r="AK49" s="115">
        <f t="shared" si="36"/>
        <v>98.263393116257475</v>
      </c>
      <c r="AL49" s="115">
        <f t="shared" si="37"/>
        <v>101.72331422331422</v>
      </c>
      <c r="AM49" s="115">
        <f t="shared" si="38"/>
        <v>101.88166699794607</v>
      </c>
      <c r="AN49" s="115">
        <f t="shared" si="39"/>
        <v>99.886286601500146</v>
      </c>
      <c r="AO49" s="115">
        <f t="shared" si="40"/>
        <v>102.49108156315876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21330</v>
      </c>
      <c r="D50" s="11">
        <v>15079</v>
      </c>
      <c r="E50" s="11">
        <v>10731</v>
      </c>
      <c r="F50" s="11">
        <v>28070</v>
      </c>
      <c r="G50" s="11">
        <v>7211.8</v>
      </c>
      <c r="H50" s="11">
        <v>16540</v>
      </c>
      <c r="I50" s="11">
        <v>44976</v>
      </c>
      <c r="J50" s="11">
        <v>6655.6</v>
      </c>
      <c r="K50" s="11">
        <v>8892.2999999999993</v>
      </c>
      <c r="L50" s="11">
        <v>19613</v>
      </c>
      <c r="M50" s="11">
        <v>18227</v>
      </c>
      <c r="N50" s="11">
        <v>40468</v>
      </c>
      <c r="O50" s="13">
        <v>5464.3</v>
      </c>
      <c r="P50" s="14">
        <v>160900</v>
      </c>
      <c r="Q50" s="15">
        <v>1063.7</v>
      </c>
      <c r="R50" s="15">
        <v>43597</v>
      </c>
      <c r="S50" s="15">
        <v>36392</v>
      </c>
      <c r="T50" s="15">
        <v>47975</v>
      </c>
      <c r="U50" s="15">
        <v>54356</v>
      </c>
      <c r="V50" s="16">
        <f t="shared" si="0"/>
        <v>-5075.7000000000407</v>
      </c>
      <c r="W50" s="115">
        <f t="shared" si="22"/>
        <v>111.51191969887077</v>
      </c>
      <c r="X50" s="115">
        <f t="shared" si="23"/>
        <v>100.45969353764157</v>
      </c>
      <c r="Y50" s="115">
        <f t="shared" si="24"/>
        <v>105.82840236686391</v>
      </c>
      <c r="Z50" s="115">
        <f t="shared" si="25"/>
        <v>103.08483290488432</v>
      </c>
      <c r="AA50" s="115">
        <f t="shared" si="26"/>
        <v>102.07495895374512</v>
      </c>
      <c r="AB50" s="115">
        <f t="shared" si="27"/>
        <v>99.327408119144849</v>
      </c>
      <c r="AC50" s="115">
        <f t="shared" si="28"/>
        <v>117.59968623349457</v>
      </c>
      <c r="AD50" s="115">
        <f t="shared" si="29"/>
        <v>105.31845873882429</v>
      </c>
      <c r="AE50" s="115">
        <f t="shared" si="30"/>
        <v>104.39544958264359</v>
      </c>
      <c r="AF50" s="115">
        <f t="shared" si="31"/>
        <v>102.82583621683968</v>
      </c>
      <c r="AG50" s="115">
        <f t="shared" si="32"/>
        <v>123.53937915141657</v>
      </c>
      <c r="AH50" s="115">
        <f t="shared" si="33"/>
        <v>134.07991518123384</v>
      </c>
      <c r="AI50" s="115">
        <f t="shared" si="34"/>
        <v>104.33429438832987</v>
      </c>
      <c r="AJ50" s="115">
        <f t="shared" si="35"/>
        <v>109.15875169606512</v>
      </c>
      <c r="AK50" s="115">
        <f t="shared" si="36"/>
        <v>125.66007867783435</v>
      </c>
      <c r="AL50" s="115">
        <f t="shared" si="37"/>
        <v>146.25448689992956</v>
      </c>
      <c r="AM50" s="115">
        <f t="shared" si="38"/>
        <v>118.33257462443909</v>
      </c>
      <c r="AN50" s="115">
        <f t="shared" si="39"/>
        <v>105.03097839175078</v>
      </c>
      <c r="AO50" s="115">
        <f t="shared" si="40"/>
        <v>107.49728072777613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18981</v>
      </c>
      <c r="D51" s="11">
        <v>14539</v>
      </c>
      <c r="E51" s="11">
        <v>10624</v>
      </c>
      <c r="F51" s="11">
        <v>24975</v>
      </c>
      <c r="G51" s="11">
        <v>7110.5</v>
      </c>
      <c r="H51" s="11">
        <v>14711</v>
      </c>
      <c r="I51" s="11">
        <v>36454</v>
      </c>
      <c r="J51" s="11">
        <v>6376.7</v>
      </c>
      <c r="K51" s="11">
        <v>9142.2999999999993</v>
      </c>
      <c r="L51" s="11">
        <v>19674</v>
      </c>
      <c r="M51" s="11">
        <v>13381</v>
      </c>
      <c r="N51" s="11">
        <v>26232</v>
      </c>
      <c r="O51" s="13">
        <v>5490.3</v>
      </c>
      <c r="P51" s="14">
        <v>147510</v>
      </c>
      <c r="Q51" s="15">
        <v>758.42</v>
      </c>
      <c r="R51" s="15">
        <v>24497</v>
      </c>
      <c r="S51" s="15">
        <v>32485</v>
      </c>
      <c r="T51" s="15">
        <v>44414</v>
      </c>
      <c r="U51" s="15">
        <v>47269</v>
      </c>
      <c r="V51" s="16">
        <f t="shared" si="0"/>
        <v>-414.62000000002445</v>
      </c>
      <c r="W51" s="115">
        <f t="shared" si="22"/>
        <v>88.987341772151893</v>
      </c>
      <c r="X51" s="115">
        <f t="shared" si="23"/>
        <v>96.418860667152998</v>
      </c>
      <c r="Y51" s="115">
        <f t="shared" si="24"/>
        <v>99.002888826763581</v>
      </c>
      <c r="Z51" s="115">
        <f t="shared" si="25"/>
        <v>88.973993587459915</v>
      </c>
      <c r="AA51" s="115">
        <f t="shared" si="26"/>
        <v>98.595357608364068</v>
      </c>
      <c r="AB51" s="115">
        <f t="shared" si="27"/>
        <v>88.941958887545354</v>
      </c>
      <c r="AC51" s="115">
        <f t="shared" si="28"/>
        <v>81.052116684453935</v>
      </c>
      <c r="AD51" s="115">
        <f t="shared" si="29"/>
        <v>95.809543842779007</v>
      </c>
      <c r="AE51" s="115">
        <f t="shared" si="30"/>
        <v>102.8114211171463</v>
      </c>
      <c r="AF51" s="115">
        <f t="shared" si="31"/>
        <v>100.31101820221282</v>
      </c>
      <c r="AG51" s="115">
        <f t="shared" si="32"/>
        <v>73.413068524716081</v>
      </c>
      <c r="AH51" s="115">
        <f t="shared" si="33"/>
        <v>64.821587427102898</v>
      </c>
      <c r="AI51" s="115">
        <f t="shared" si="34"/>
        <v>100.47581574950131</v>
      </c>
      <c r="AJ51" s="115">
        <f t="shared" si="35"/>
        <v>91.678060907395903</v>
      </c>
      <c r="AK51" s="115">
        <f t="shared" si="36"/>
        <v>71.300178621791858</v>
      </c>
      <c r="AL51" s="115">
        <f t="shared" si="37"/>
        <v>56.189646076564905</v>
      </c>
      <c r="AM51" s="115">
        <f t="shared" si="38"/>
        <v>89.264123983293032</v>
      </c>
      <c r="AN51" s="115">
        <f t="shared" si="39"/>
        <v>92.577384054194894</v>
      </c>
      <c r="AO51" s="115">
        <f t="shared" si="40"/>
        <v>86.961880933107665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20131</v>
      </c>
      <c r="D52" s="11">
        <v>14223</v>
      </c>
      <c r="E52" s="11">
        <v>11459</v>
      </c>
      <c r="F52" s="11">
        <v>25122</v>
      </c>
      <c r="G52" s="11">
        <v>7266.5</v>
      </c>
      <c r="H52" s="11">
        <v>16552</v>
      </c>
      <c r="I52" s="11">
        <v>38495</v>
      </c>
      <c r="J52" s="11">
        <v>6604.3</v>
      </c>
      <c r="K52" s="11">
        <v>9688</v>
      </c>
      <c r="L52" s="11">
        <v>19995</v>
      </c>
      <c r="M52" s="11">
        <v>14921</v>
      </c>
      <c r="N52" s="11">
        <v>32257</v>
      </c>
      <c r="O52" s="13">
        <v>5202.1000000000004</v>
      </c>
      <c r="P52" s="14">
        <v>152910</v>
      </c>
      <c r="Q52" s="15">
        <v>859.82</v>
      </c>
      <c r="R52" s="15">
        <v>31757</v>
      </c>
      <c r="S52" s="15">
        <v>32919</v>
      </c>
      <c r="T52" s="15">
        <v>46046</v>
      </c>
      <c r="U52" s="15">
        <v>46850</v>
      </c>
      <c r="V52" s="16">
        <f t="shared" si="0"/>
        <v>2666.0799999999872</v>
      </c>
      <c r="W52" s="115">
        <f t="shared" si="22"/>
        <v>106.0586902692166</v>
      </c>
      <c r="X52" s="115">
        <f t="shared" si="23"/>
        <v>97.826535525139278</v>
      </c>
      <c r="Y52" s="115">
        <f t="shared" si="24"/>
        <v>107.85956325301204</v>
      </c>
      <c r="Z52" s="115">
        <f t="shared" si="25"/>
        <v>100.58858858858859</v>
      </c>
      <c r="AA52" s="115">
        <f t="shared" si="26"/>
        <v>102.19393854159343</v>
      </c>
      <c r="AB52" s="115">
        <f t="shared" si="27"/>
        <v>112.51444497314935</v>
      </c>
      <c r="AC52" s="115">
        <f t="shared" si="28"/>
        <v>105.59883689032755</v>
      </c>
      <c r="AD52" s="115">
        <f t="shared" si="29"/>
        <v>103.56924427995673</v>
      </c>
      <c r="AE52" s="115">
        <f t="shared" si="30"/>
        <v>105.96895748334664</v>
      </c>
      <c r="AF52" s="115">
        <f t="shared" si="31"/>
        <v>101.63159499847514</v>
      </c>
      <c r="AG52" s="115">
        <f t="shared" si="32"/>
        <v>111.50885584037067</v>
      </c>
      <c r="AH52" s="115">
        <f t="shared" si="33"/>
        <v>122.96813052759987</v>
      </c>
      <c r="AI52" s="115">
        <f t="shared" si="34"/>
        <v>94.750742218093734</v>
      </c>
      <c r="AJ52" s="115">
        <f t="shared" si="35"/>
        <v>103.6607687614399</v>
      </c>
      <c r="AK52" s="115">
        <f t="shared" si="36"/>
        <v>113.36990058279055</v>
      </c>
      <c r="AL52" s="115">
        <f t="shared" si="37"/>
        <v>129.63628199371351</v>
      </c>
      <c r="AM52" s="115">
        <f t="shared" si="38"/>
        <v>101.33600123133755</v>
      </c>
      <c r="AN52" s="115">
        <f t="shared" si="39"/>
        <v>103.67451704417525</v>
      </c>
      <c r="AO52" s="115">
        <f t="shared" si="40"/>
        <v>99.113583955658044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21574</v>
      </c>
      <c r="D53" s="11">
        <v>15221</v>
      </c>
      <c r="E53" s="11">
        <v>12132</v>
      </c>
      <c r="F53" s="11">
        <v>27128</v>
      </c>
      <c r="G53" s="11">
        <v>7600.5</v>
      </c>
      <c r="H53" s="11">
        <v>16522</v>
      </c>
      <c r="I53" s="11">
        <v>41551</v>
      </c>
      <c r="J53" s="11">
        <v>6664.6</v>
      </c>
      <c r="K53" s="11">
        <v>9754</v>
      </c>
      <c r="L53" s="11">
        <v>20362</v>
      </c>
      <c r="M53" s="11">
        <v>15602</v>
      </c>
      <c r="N53" s="11">
        <v>32924</v>
      </c>
      <c r="O53" s="13">
        <v>5651</v>
      </c>
      <c r="P53" s="14">
        <v>156240</v>
      </c>
      <c r="Q53" s="15">
        <v>842.26</v>
      </c>
      <c r="R53" s="15">
        <v>32658</v>
      </c>
      <c r="S53" s="15">
        <v>34655</v>
      </c>
      <c r="T53" s="15">
        <v>47048</v>
      </c>
      <c r="U53" s="15">
        <v>51638</v>
      </c>
      <c r="V53" s="16">
        <f t="shared" si="0"/>
        <v>3700.8399999999965</v>
      </c>
      <c r="W53" s="115">
        <f t="shared" si="22"/>
        <v>107.16804927723412</v>
      </c>
      <c r="X53" s="115">
        <f t="shared" si="23"/>
        <v>107.01680376854389</v>
      </c>
      <c r="Y53" s="115">
        <f t="shared" si="24"/>
        <v>105.8731128370713</v>
      </c>
      <c r="Z53" s="115">
        <f t="shared" si="25"/>
        <v>107.98503303877081</v>
      </c>
      <c r="AA53" s="115">
        <f t="shared" si="26"/>
        <v>104.59643569806647</v>
      </c>
      <c r="AB53" s="115">
        <f t="shared" si="27"/>
        <v>99.818753020782992</v>
      </c>
      <c r="AC53" s="115">
        <f t="shared" si="28"/>
        <v>107.93869333679697</v>
      </c>
      <c r="AD53" s="115">
        <f t="shared" si="29"/>
        <v>100.91304150326303</v>
      </c>
      <c r="AE53" s="115">
        <f t="shared" si="30"/>
        <v>100.68125516102396</v>
      </c>
      <c r="AF53" s="115">
        <f t="shared" si="31"/>
        <v>101.83545886471619</v>
      </c>
      <c r="AG53" s="115">
        <f t="shared" si="32"/>
        <v>104.56403726291803</v>
      </c>
      <c r="AH53" s="115">
        <f t="shared" si="33"/>
        <v>102.0677682363518</v>
      </c>
      <c r="AI53" s="115">
        <f t="shared" si="34"/>
        <v>108.62920743545874</v>
      </c>
      <c r="AJ53" s="115">
        <f t="shared" si="35"/>
        <v>102.17775161859916</v>
      </c>
      <c r="AK53" s="115">
        <f t="shared" si="36"/>
        <v>97.957712079272397</v>
      </c>
      <c r="AL53" s="115">
        <f t="shared" si="37"/>
        <v>102.83716975784867</v>
      </c>
      <c r="AM53" s="115">
        <f t="shared" si="38"/>
        <v>105.27355022935083</v>
      </c>
      <c r="AN53" s="115">
        <f t="shared" si="39"/>
        <v>102.17608478478044</v>
      </c>
      <c r="AO53" s="115">
        <f t="shared" si="40"/>
        <v>110.21985058697972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23880</v>
      </c>
      <c r="D54" s="11">
        <v>14832</v>
      </c>
      <c r="E54" s="11">
        <v>13323</v>
      </c>
      <c r="F54" s="11">
        <v>27798</v>
      </c>
      <c r="G54" s="11">
        <v>7811.5</v>
      </c>
      <c r="H54" s="11">
        <v>16689</v>
      </c>
      <c r="I54" s="11">
        <v>46551</v>
      </c>
      <c r="J54" s="11">
        <v>7175.4</v>
      </c>
      <c r="K54" s="11">
        <v>10476</v>
      </c>
      <c r="L54" s="11">
        <v>20945</v>
      </c>
      <c r="M54" s="11">
        <v>18994</v>
      </c>
      <c r="N54" s="11">
        <v>43822</v>
      </c>
      <c r="O54" s="13">
        <v>5882.6</v>
      </c>
      <c r="P54" s="14">
        <v>170420</v>
      </c>
      <c r="Q54" s="15">
        <v>1100.5</v>
      </c>
      <c r="R54" s="15">
        <v>48060</v>
      </c>
      <c r="S54" s="15">
        <v>39349</v>
      </c>
      <c r="T54" s="15">
        <v>47853</v>
      </c>
      <c r="U54" s="15">
        <v>53059</v>
      </c>
      <c r="V54" s="16">
        <f t="shared" si="0"/>
        <v>-5956</v>
      </c>
      <c r="W54" s="115">
        <f t="shared" si="22"/>
        <v>110.68879206452212</v>
      </c>
      <c r="X54" s="115">
        <f t="shared" si="23"/>
        <v>97.444320346889171</v>
      </c>
      <c r="Y54" s="115">
        <f t="shared" si="24"/>
        <v>109.8170128585559</v>
      </c>
      <c r="Z54" s="115">
        <f t="shared" si="25"/>
        <v>102.46977292833972</v>
      </c>
      <c r="AA54" s="115">
        <f t="shared" si="26"/>
        <v>102.77613314913492</v>
      </c>
      <c r="AB54" s="115">
        <f t="shared" si="27"/>
        <v>101.01077351410241</v>
      </c>
      <c r="AC54" s="115">
        <f t="shared" si="28"/>
        <v>112.03340473153473</v>
      </c>
      <c r="AD54" s="115">
        <f t="shared" si="29"/>
        <v>107.66437595654652</v>
      </c>
      <c r="AE54" s="115">
        <f t="shared" si="30"/>
        <v>107.40209144966168</v>
      </c>
      <c r="AF54" s="115">
        <f t="shared" si="31"/>
        <v>102.8631765052549</v>
      </c>
      <c r="AG54" s="115">
        <f t="shared" si="32"/>
        <v>121.74080246122291</v>
      </c>
      <c r="AH54" s="115">
        <f t="shared" si="33"/>
        <v>133.10047381849105</v>
      </c>
      <c r="AI54" s="115">
        <f t="shared" si="34"/>
        <v>104.09838966554592</v>
      </c>
      <c r="AJ54" s="115">
        <f t="shared" si="35"/>
        <v>109.07578084997441</v>
      </c>
      <c r="AK54" s="115">
        <f t="shared" si="36"/>
        <v>130.66036615771853</v>
      </c>
      <c r="AL54" s="115">
        <f t="shared" si="37"/>
        <v>147.16149182436155</v>
      </c>
      <c r="AM54" s="115">
        <f t="shared" si="38"/>
        <v>113.54494300966671</v>
      </c>
      <c r="AN54" s="115">
        <f t="shared" si="39"/>
        <v>101.71101853426288</v>
      </c>
      <c r="AO54" s="115">
        <f t="shared" si="40"/>
        <v>102.75184941322281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20934</v>
      </c>
      <c r="D55" s="11">
        <v>14887</v>
      </c>
      <c r="E55" s="11">
        <v>13344</v>
      </c>
      <c r="F55" s="11">
        <v>25039</v>
      </c>
      <c r="G55" s="11">
        <v>7792.1</v>
      </c>
      <c r="H55" s="11">
        <v>14816</v>
      </c>
      <c r="I55" s="11">
        <v>39781</v>
      </c>
      <c r="J55" s="11">
        <v>6758.4</v>
      </c>
      <c r="K55" s="11">
        <v>10187</v>
      </c>
      <c r="L55" s="11">
        <v>20952</v>
      </c>
      <c r="M55" s="11">
        <v>14408</v>
      </c>
      <c r="N55" s="11">
        <v>28916</v>
      </c>
      <c r="O55" s="13">
        <v>5438.5</v>
      </c>
      <c r="P55" s="14">
        <v>157530</v>
      </c>
      <c r="Q55" s="15">
        <v>822.54</v>
      </c>
      <c r="R55" s="15">
        <v>27048</v>
      </c>
      <c r="S55" s="15">
        <v>35111</v>
      </c>
      <c r="T55" s="15">
        <v>45100</v>
      </c>
      <c r="U55" s="15">
        <v>47079</v>
      </c>
      <c r="V55" s="16">
        <f t="shared" si="0"/>
        <v>762.45999999996275</v>
      </c>
      <c r="W55" s="115">
        <f t="shared" si="22"/>
        <v>87.663316582914575</v>
      </c>
      <c r="X55" s="115">
        <f t="shared" si="23"/>
        <v>100.37081984897517</v>
      </c>
      <c r="Y55" s="115">
        <f t="shared" si="24"/>
        <v>100.15762215717182</v>
      </c>
      <c r="Z55" s="115">
        <f t="shared" si="25"/>
        <v>90.07482552701633</v>
      </c>
      <c r="AA55" s="115">
        <f t="shared" si="26"/>
        <v>99.751648210971013</v>
      </c>
      <c r="AB55" s="115">
        <f t="shared" si="27"/>
        <v>88.777038768050815</v>
      </c>
      <c r="AC55" s="115">
        <f t="shared" si="28"/>
        <v>85.456810809649625</v>
      </c>
      <c r="AD55" s="115">
        <f t="shared" si="29"/>
        <v>94.188477297432897</v>
      </c>
      <c r="AE55" s="115">
        <f t="shared" si="30"/>
        <v>97.241313478426889</v>
      </c>
      <c r="AF55" s="115">
        <f t="shared" si="31"/>
        <v>100.03342086416806</v>
      </c>
      <c r="AG55" s="115">
        <f t="shared" si="32"/>
        <v>75.855533326313576</v>
      </c>
      <c r="AH55" s="115">
        <f t="shared" si="33"/>
        <v>65.985121628405821</v>
      </c>
      <c r="AI55" s="115">
        <f t="shared" si="34"/>
        <v>92.450617074082885</v>
      </c>
      <c r="AJ55" s="115">
        <f t="shared" si="35"/>
        <v>92.436333763642764</v>
      </c>
      <c r="AK55" s="115">
        <f t="shared" si="36"/>
        <v>74.742389822807809</v>
      </c>
      <c r="AL55" s="115">
        <f t="shared" si="37"/>
        <v>56.279650436953808</v>
      </c>
      <c r="AM55" s="115">
        <f t="shared" si="38"/>
        <v>89.229713588655372</v>
      </c>
      <c r="AN55" s="115">
        <f t="shared" si="39"/>
        <v>94.246964662612584</v>
      </c>
      <c r="AO55" s="115">
        <f t="shared" si="40"/>
        <v>88.729527507114724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22075</v>
      </c>
      <c r="D56" s="11">
        <v>15112</v>
      </c>
      <c r="E56" s="11">
        <v>14209</v>
      </c>
      <c r="F56" s="11">
        <v>27136</v>
      </c>
      <c r="G56" s="11">
        <v>8035.6</v>
      </c>
      <c r="H56" s="11">
        <v>15677</v>
      </c>
      <c r="I56" s="11">
        <v>41407</v>
      </c>
      <c r="J56" s="11">
        <v>6991</v>
      </c>
      <c r="K56" s="11">
        <v>10696</v>
      </c>
      <c r="L56" s="11">
        <v>21442</v>
      </c>
      <c r="M56" s="11">
        <v>16186</v>
      </c>
      <c r="N56" s="11">
        <v>35468</v>
      </c>
      <c r="O56" s="13">
        <v>5461.5</v>
      </c>
      <c r="P56" s="14">
        <v>163300</v>
      </c>
      <c r="Q56" s="15">
        <v>956.16</v>
      </c>
      <c r="R56" s="15">
        <v>35777</v>
      </c>
      <c r="S56" s="15">
        <v>37688</v>
      </c>
      <c r="T56" s="15">
        <v>49747</v>
      </c>
      <c r="U56" s="15">
        <v>50998</v>
      </c>
      <c r="V56" s="16">
        <f t="shared" si="0"/>
        <v>923.93999999997322</v>
      </c>
      <c r="W56" s="115">
        <f t="shared" si="22"/>
        <v>105.45046336103945</v>
      </c>
      <c r="X56" s="115">
        <f t="shared" si="23"/>
        <v>101.51138577282192</v>
      </c>
      <c r="Y56" s="115">
        <f t="shared" si="24"/>
        <v>106.48231414868106</v>
      </c>
      <c r="Z56" s="115">
        <f t="shared" si="25"/>
        <v>108.37493510124206</v>
      </c>
      <c r="AA56" s="115">
        <f t="shared" si="26"/>
        <v>103.12495989527855</v>
      </c>
      <c r="AB56" s="115">
        <f t="shared" si="27"/>
        <v>105.81128509719223</v>
      </c>
      <c r="AC56" s="115">
        <f t="shared" si="28"/>
        <v>104.08737839672206</v>
      </c>
      <c r="AD56" s="115">
        <f t="shared" si="29"/>
        <v>103.44164299242425</v>
      </c>
      <c r="AE56" s="115">
        <f t="shared" si="30"/>
        <v>104.99656424855208</v>
      </c>
      <c r="AF56" s="115">
        <f t="shared" si="31"/>
        <v>102.33867888507065</v>
      </c>
      <c r="AG56" s="115">
        <f t="shared" si="32"/>
        <v>112.34036646307605</v>
      </c>
      <c r="AH56" s="115">
        <f t="shared" si="33"/>
        <v>122.65873564808412</v>
      </c>
      <c r="AI56" s="115">
        <f t="shared" si="34"/>
        <v>100.42291072906133</v>
      </c>
      <c r="AJ56" s="115">
        <f t="shared" si="35"/>
        <v>103.66279438837047</v>
      </c>
      <c r="AK56" s="115">
        <f t="shared" si="36"/>
        <v>116.24480268436794</v>
      </c>
      <c r="AL56" s="115">
        <f t="shared" si="37"/>
        <v>132.27225672877847</v>
      </c>
      <c r="AM56" s="115">
        <f t="shared" si="38"/>
        <v>107.3395801885449</v>
      </c>
      <c r="AN56" s="115">
        <f t="shared" si="39"/>
        <v>110.30376940133037</v>
      </c>
      <c r="AO56" s="115">
        <f t="shared" si="40"/>
        <v>108.3243059538223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23027</v>
      </c>
      <c r="D57" s="11">
        <v>15981</v>
      </c>
      <c r="E57" s="11">
        <v>14835</v>
      </c>
      <c r="F57" s="11">
        <v>28653</v>
      </c>
      <c r="G57" s="11">
        <v>8360.1</v>
      </c>
      <c r="H57" s="11">
        <v>17361</v>
      </c>
      <c r="I57" s="11">
        <v>43693</v>
      </c>
      <c r="J57" s="11">
        <v>7121.2</v>
      </c>
      <c r="K57" s="11">
        <v>10672</v>
      </c>
      <c r="L57" s="11">
        <v>21974</v>
      </c>
      <c r="M57" s="11">
        <v>16768</v>
      </c>
      <c r="N57" s="11">
        <v>35832</v>
      </c>
      <c r="O57" s="13">
        <v>5861.3</v>
      </c>
      <c r="P57" s="14">
        <v>166740</v>
      </c>
      <c r="Q57" s="15">
        <v>934.79</v>
      </c>
      <c r="R57" s="15">
        <v>36717</v>
      </c>
      <c r="S57" s="15">
        <v>40164</v>
      </c>
      <c r="T57" s="15">
        <v>51188</v>
      </c>
      <c r="U57" s="15">
        <v>53920</v>
      </c>
      <c r="V57" s="16">
        <f t="shared" si="0"/>
        <v>2850.8099999999686</v>
      </c>
      <c r="W57" s="115">
        <f t="shared" si="22"/>
        <v>104.31257078142696</v>
      </c>
      <c r="X57" s="115">
        <f t="shared" si="23"/>
        <v>105.7503970354685</v>
      </c>
      <c r="Y57" s="115">
        <f t="shared" si="24"/>
        <v>104.40565838553029</v>
      </c>
      <c r="Z57" s="115">
        <f t="shared" si="25"/>
        <v>105.59035966981132</v>
      </c>
      <c r="AA57" s="115">
        <f t="shared" si="26"/>
        <v>104.03827965553288</v>
      </c>
      <c r="AB57" s="115">
        <f t="shared" si="27"/>
        <v>110.74185111947439</v>
      </c>
      <c r="AC57" s="115">
        <f t="shared" si="28"/>
        <v>105.52080566087861</v>
      </c>
      <c r="AD57" s="115">
        <f t="shared" si="29"/>
        <v>101.86239450722357</v>
      </c>
      <c r="AE57" s="115">
        <f t="shared" si="30"/>
        <v>99.775617053103957</v>
      </c>
      <c r="AF57" s="115">
        <f t="shared" si="31"/>
        <v>102.48111183658241</v>
      </c>
      <c r="AG57" s="115">
        <f t="shared" si="32"/>
        <v>103.59569998764364</v>
      </c>
      <c r="AH57" s="115">
        <f t="shared" si="33"/>
        <v>101.02627720762378</v>
      </c>
      <c r="AI57" s="115">
        <f t="shared" si="34"/>
        <v>107.3203332417834</v>
      </c>
      <c r="AJ57" s="115">
        <f t="shared" si="35"/>
        <v>102.106552357624</v>
      </c>
      <c r="AK57" s="115">
        <f t="shared" si="36"/>
        <v>97.765018406961175</v>
      </c>
      <c r="AL57" s="115">
        <f t="shared" si="37"/>
        <v>102.62738630964027</v>
      </c>
      <c r="AM57" s="115">
        <f t="shared" si="38"/>
        <v>106.56973041817024</v>
      </c>
      <c r="AN57" s="115">
        <f t="shared" si="39"/>
        <v>102.89665708484934</v>
      </c>
      <c r="AO57" s="115">
        <f t="shared" si="40"/>
        <v>105.72963645633162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25100</v>
      </c>
      <c r="D58" s="11">
        <v>15517</v>
      </c>
      <c r="E58" s="11">
        <v>15400</v>
      </c>
      <c r="F58" s="11">
        <v>29329</v>
      </c>
      <c r="G58" s="11">
        <v>8428.2000000000007</v>
      </c>
      <c r="H58" s="11">
        <v>17256</v>
      </c>
      <c r="I58" s="11">
        <v>48827</v>
      </c>
      <c r="J58" s="11">
        <v>7477.5</v>
      </c>
      <c r="K58" s="11">
        <v>11072</v>
      </c>
      <c r="L58" s="11">
        <v>22456</v>
      </c>
      <c r="M58" s="11">
        <v>20235</v>
      </c>
      <c r="N58" s="11">
        <v>47002</v>
      </c>
      <c r="O58" s="13">
        <v>6404.6</v>
      </c>
      <c r="P58" s="14">
        <v>181460</v>
      </c>
      <c r="Q58" s="15">
        <v>1122.5</v>
      </c>
      <c r="R58" s="15">
        <v>52791</v>
      </c>
      <c r="S58" s="15">
        <v>44093</v>
      </c>
      <c r="T58" s="15">
        <v>57796</v>
      </c>
      <c r="U58" s="15">
        <v>57370</v>
      </c>
      <c r="V58" s="16">
        <f t="shared" si="0"/>
        <v>-4536.2000000000116</v>
      </c>
      <c r="W58" s="115">
        <f t="shared" si="22"/>
        <v>109.00247535501802</v>
      </c>
      <c r="X58" s="115">
        <f t="shared" si="23"/>
        <v>97.096552155684876</v>
      </c>
      <c r="Y58" s="115">
        <f t="shared" si="24"/>
        <v>103.80856083586114</v>
      </c>
      <c r="Z58" s="115">
        <f t="shared" si="25"/>
        <v>102.3592643004223</v>
      </c>
      <c r="AA58" s="115">
        <f t="shared" si="26"/>
        <v>100.81458355761295</v>
      </c>
      <c r="AB58" s="115">
        <f t="shared" si="27"/>
        <v>99.395196129255226</v>
      </c>
      <c r="AC58" s="115">
        <f t="shared" si="28"/>
        <v>111.75016593046941</v>
      </c>
      <c r="AD58" s="115">
        <f t="shared" si="29"/>
        <v>105.0033702185025</v>
      </c>
      <c r="AE58" s="115">
        <f t="shared" si="30"/>
        <v>103.74812593703149</v>
      </c>
      <c r="AF58" s="115">
        <f t="shared" si="31"/>
        <v>102.19350141075816</v>
      </c>
      <c r="AG58" s="115">
        <f t="shared" si="32"/>
        <v>120.67628816793894</v>
      </c>
      <c r="AH58" s="115">
        <f t="shared" si="33"/>
        <v>131.17325295824963</v>
      </c>
      <c r="AI58" s="115">
        <f t="shared" si="34"/>
        <v>109.26927473427396</v>
      </c>
      <c r="AJ58" s="115">
        <f t="shared" si="35"/>
        <v>108.82811562912318</v>
      </c>
      <c r="AK58" s="115">
        <f t="shared" si="36"/>
        <v>120.08044587554426</v>
      </c>
      <c r="AL58" s="115">
        <f t="shared" si="37"/>
        <v>143.778086444971</v>
      </c>
      <c r="AM58" s="115">
        <f t="shared" si="38"/>
        <v>109.78239219201275</v>
      </c>
      <c r="AN58" s="115">
        <f t="shared" si="39"/>
        <v>112.90927561147144</v>
      </c>
      <c r="AO58" s="115">
        <f t="shared" si="40"/>
        <v>106.39836795252226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22037</v>
      </c>
      <c r="D59" s="11">
        <v>15379</v>
      </c>
      <c r="E59" s="11">
        <v>15009</v>
      </c>
      <c r="F59" s="11">
        <v>26229</v>
      </c>
      <c r="G59" s="11">
        <v>8218.2000000000007</v>
      </c>
      <c r="H59" s="11">
        <v>15122</v>
      </c>
      <c r="I59" s="11">
        <v>41507</v>
      </c>
      <c r="J59" s="11">
        <v>6962.9</v>
      </c>
      <c r="K59" s="11">
        <v>11155</v>
      </c>
      <c r="L59" s="11">
        <v>22551</v>
      </c>
      <c r="M59" s="11">
        <v>15363</v>
      </c>
      <c r="N59" s="11">
        <v>31276</v>
      </c>
      <c r="O59" s="13">
        <v>6465.4</v>
      </c>
      <c r="P59" s="23">
        <v>168530</v>
      </c>
      <c r="Q59" s="15">
        <v>895.47</v>
      </c>
      <c r="R59" s="15">
        <v>29298</v>
      </c>
      <c r="S59" s="15">
        <v>38672</v>
      </c>
      <c r="T59" s="15">
        <v>52795</v>
      </c>
      <c r="U59" s="15">
        <v>53118</v>
      </c>
      <c r="V59" s="16">
        <f t="shared" si="0"/>
        <v>-443.96999999997206</v>
      </c>
      <c r="W59" s="115">
        <f t="shared" ref="W59:AF62" si="41">C59/C58*100</f>
        <v>87.796812749003976</v>
      </c>
      <c r="X59" s="115">
        <f t="shared" si="41"/>
        <v>99.110652832377383</v>
      </c>
      <c r="Y59" s="115">
        <f t="shared" si="41"/>
        <v>97.461038961038966</v>
      </c>
      <c r="Z59" s="115">
        <f t="shared" si="41"/>
        <v>89.430256742473318</v>
      </c>
      <c r="AA59" s="115">
        <f t="shared" si="41"/>
        <v>97.508364775396885</v>
      </c>
      <c r="AB59" s="115">
        <f t="shared" si="41"/>
        <v>87.633286972647198</v>
      </c>
      <c r="AC59" s="115">
        <f t="shared" si="41"/>
        <v>85.008294591107386</v>
      </c>
      <c r="AD59" s="115">
        <f t="shared" si="41"/>
        <v>93.118020728853224</v>
      </c>
      <c r="AE59" s="115">
        <f t="shared" si="41"/>
        <v>100.7496387283237</v>
      </c>
      <c r="AF59" s="115">
        <f t="shared" si="41"/>
        <v>100.42304951905949</v>
      </c>
      <c r="AG59" s="115">
        <f t="shared" ref="AG59:AP62" si="42">M59/M58*100</f>
        <v>75.922905856189772</v>
      </c>
      <c r="AH59" s="115">
        <f t="shared" si="42"/>
        <v>66.541849283009242</v>
      </c>
      <c r="AI59" s="115">
        <f t="shared" si="42"/>
        <v>100.949317677919</v>
      </c>
      <c r="AJ59" s="115">
        <f t="shared" si="42"/>
        <v>92.874462691502259</v>
      </c>
      <c r="AK59" s="115">
        <f t="shared" si="42"/>
        <v>79.774610244988864</v>
      </c>
      <c r="AL59" s="115">
        <f t="shared" si="42"/>
        <v>55.49809626640905</v>
      </c>
      <c r="AM59" s="115">
        <f t="shared" si="42"/>
        <v>87.705531490259219</v>
      </c>
      <c r="AN59" s="115">
        <f t="shared" si="42"/>
        <v>91.347152052045118</v>
      </c>
      <c r="AO59" s="115">
        <f t="shared" si="42"/>
        <v>92.588460868049509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23192</v>
      </c>
      <c r="D60" s="11">
        <v>15387</v>
      </c>
      <c r="E60" s="11">
        <v>14884</v>
      </c>
      <c r="F60" s="11">
        <v>27381</v>
      </c>
      <c r="G60" s="11">
        <v>8284.6</v>
      </c>
      <c r="H60" s="11">
        <v>15247</v>
      </c>
      <c r="I60" s="11">
        <v>43535</v>
      </c>
      <c r="J60" s="11">
        <v>7132.1</v>
      </c>
      <c r="K60" s="11">
        <v>11397</v>
      </c>
      <c r="L60" s="11">
        <v>22840</v>
      </c>
      <c r="M60" s="11">
        <v>17143</v>
      </c>
      <c r="N60" s="11">
        <v>38721</v>
      </c>
      <c r="O60" s="13">
        <v>6590.2</v>
      </c>
      <c r="P60" s="23">
        <v>176670</v>
      </c>
      <c r="Q60" s="15">
        <v>1014.1</v>
      </c>
      <c r="R60" s="15">
        <v>39203</v>
      </c>
      <c r="S60" s="15">
        <v>42421</v>
      </c>
      <c r="T60" s="15">
        <v>57433</v>
      </c>
      <c r="U60" s="15">
        <v>54721</v>
      </c>
      <c r="V60" s="16">
        <f t="shared" si="0"/>
        <v>-4862.1999999999534</v>
      </c>
      <c r="W60" s="115">
        <f t="shared" si="41"/>
        <v>105.241185279303</v>
      </c>
      <c r="X60" s="115">
        <f t="shared" si="41"/>
        <v>100.05201898693024</v>
      </c>
      <c r="Y60" s="115">
        <f t="shared" si="41"/>
        <v>99.167166366846558</v>
      </c>
      <c r="Z60" s="115">
        <f t="shared" si="41"/>
        <v>104.39208509664874</v>
      </c>
      <c r="AA60" s="115">
        <f t="shared" si="41"/>
        <v>100.80796281424156</v>
      </c>
      <c r="AB60" s="115">
        <f t="shared" si="41"/>
        <v>100.82661023674117</v>
      </c>
      <c r="AC60" s="115">
        <f t="shared" si="41"/>
        <v>104.88592285638568</v>
      </c>
      <c r="AD60" s="115">
        <f t="shared" si="41"/>
        <v>102.43002197360296</v>
      </c>
      <c r="AE60" s="115">
        <f t="shared" si="41"/>
        <v>102.16943074854325</v>
      </c>
      <c r="AF60" s="115">
        <f t="shared" si="41"/>
        <v>101.28153962130281</v>
      </c>
      <c r="AG60" s="115">
        <f t="shared" si="42"/>
        <v>111.58627872160385</v>
      </c>
      <c r="AH60" s="115">
        <f t="shared" si="42"/>
        <v>123.804194909835</v>
      </c>
      <c r="AI60" s="115">
        <f t="shared" si="42"/>
        <v>101.93027500232003</v>
      </c>
      <c r="AJ60" s="115">
        <f t="shared" si="42"/>
        <v>104.83000059336615</v>
      </c>
      <c r="AK60" s="115">
        <f t="shared" si="42"/>
        <v>113.24779166247892</v>
      </c>
      <c r="AL60" s="115">
        <f t="shared" si="42"/>
        <v>133.80776844835825</v>
      </c>
      <c r="AM60" s="115">
        <f t="shared" si="42"/>
        <v>109.69435250310302</v>
      </c>
      <c r="AN60" s="115">
        <f t="shared" si="42"/>
        <v>108.78492281466048</v>
      </c>
      <c r="AO60" s="115">
        <f t="shared" si="42"/>
        <v>103.01780940547461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24412</v>
      </c>
      <c r="D61" s="11">
        <v>16374</v>
      </c>
      <c r="E61" s="11">
        <v>15124</v>
      </c>
      <c r="F61" s="11">
        <v>29164</v>
      </c>
      <c r="G61" s="11">
        <v>8519.2000000000007</v>
      </c>
      <c r="H61" s="11">
        <v>15641</v>
      </c>
      <c r="I61" s="11">
        <v>46765</v>
      </c>
      <c r="J61" s="11">
        <v>7095.6</v>
      </c>
      <c r="K61" s="11">
        <v>11750</v>
      </c>
      <c r="L61" s="11">
        <v>23064</v>
      </c>
      <c r="M61" s="11">
        <v>17622</v>
      </c>
      <c r="N61" s="11">
        <v>38919</v>
      </c>
      <c r="O61" s="13">
        <v>6889.2</v>
      </c>
      <c r="P61" s="23">
        <v>181330</v>
      </c>
      <c r="Q61" s="15">
        <v>997.74</v>
      </c>
      <c r="R61" s="15">
        <v>40045</v>
      </c>
      <c r="S61" s="15">
        <v>41905</v>
      </c>
      <c r="T61" s="15">
        <v>59797</v>
      </c>
      <c r="U61" s="15">
        <v>58038</v>
      </c>
      <c r="V61" s="16">
        <f t="shared" si="0"/>
        <v>-1179.7399999999616</v>
      </c>
      <c r="W61" s="115">
        <f t="shared" si="41"/>
        <v>105.26043463263196</v>
      </c>
      <c r="X61" s="115">
        <f t="shared" si="41"/>
        <v>106.41450575160849</v>
      </c>
      <c r="Y61" s="115">
        <f t="shared" si="41"/>
        <v>101.61246976619189</v>
      </c>
      <c r="Z61" s="115">
        <f t="shared" si="41"/>
        <v>106.51181476206129</v>
      </c>
      <c r="AA61" s="115">
        <f t="shared" si="41"/>
        <v>102.83176013325929</v>
      </c>
      <c r="AB61" s="115">
        <f t="shared" si="41"/>
        <v>102.58411490785073</v>
      </c>
      <c r="AC61" s="115">
        <f t="shared" si="41"/>
        <v>107.41931779028369</v>
      </c>
      <c r="AD61" s="115">
        <f t="shared" si="41"/>
        <v>99.488229273285569</v>
      </c>
      <c r="AE61" s="115">
        <f t="shared" si="41"/>
        <v>103.09730630867773</v>
      </c>
      <c r="AF61" s="115">
        <f t="shared" si="41"/>
        <v>100.98073555166376</v>
      </c>
      <c r="AG61" s="115">
        <f t="shared" si="42"/>
        <v>102.79414338213849</v>
      </c>
      <c r="AH61" s="115">
        <f t="shared" si="42"/>
        <v>100.51135042999924</v>
      </c>
      <c r="AI61" s="115">
        <f t="shared" si="42"/>
        <v>104.53703984704561</v>
      </c>
      <c r="AJ61" s="115">
        <f t="shared" si="42"/>
        <v>102.63768608139469</v>
      </c>
      <c r="AK61" s="115">
        <f t="shared" si="42"/>
        <v>98.386746869145057</v>
      </c>
      <c r="AL61" s="115">
        <f t="shared" si="42"/>
        <v>102.14779481162155</v>
      </c>
      <c r="AM61" s="115">
        <f t="shared" si="42"/>
        <v>98.783621319629432</v>
      </c>
      <c r="AN61" s="115">
        <f t="shared" si="42"/>
        <v>104.11610049971272</v>
      </c>
      <c r="AO61" s="115">
        <f t="shared" si="42"/>
        <v>106.06165822993002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26551</v>
      </c>
      <c r="D62" s="11">
        <v>15934</v>
      </c>
      <c r="E62" s="11">
        <v>15551</v>
      </c>
      <c r="F62" s="11">
        <v>29634</v>
      </c>
      <c r="G62" s="11">
        <v>8535</v>
      </c>
      <c r="H62" s="11">
        <v>16241</v>
      </c>
      <c r="I62" s="11">
        <v>51701</v>
      </c>
      <c r="J62" s="11">
        <v>7454.2</v>
      </c>
      <c r="K62" s="11">
        <v>11696</v>
      </c>
      <c r="L62" s="11">
        <v>23314</v>
      </c>
      <c r="M62" s="11">
        <v>20911</v>
      </c>
      <c r="N62" s="11">
        <v>50207</v>
      </c>
      <c r="O62" s="13">
        <v>7385.4</v>
      </c>
      <c r="P62" s="23">
        <v>197250</v>
      </c>
      <c r="Q62" s="15">
        <v>1165.5</v>
      </c>
      <c r="R62" s="15">
        <v>56916</v>
      </c>
      <c r="S62" s="15">
        <v>45214</v>
      </c>
      <c r="T62" s="15">
        <v>59909</v>
      </c>
      <c r="U62" s="15">
        <v>60184</v>
      </c>
      <c r="V62" s="16">
        <f t="shared" si="0"/>
        <v>-15705.899999999965</v>
      </c>
      <c r="W62" s="115">
        <f t="shared" si="41"/>
        <v>108.76208422087498</v>
      </c>
      <c r="X62" s="115">
        <f t="shared" si="41"/>
        <v>97.312812996213509</v>
      </c>
      <c r="Y62" s="115">
        <f t="shared" si="41"/>
        <v>102.82332716212643</v>
      </c>
      <c r="Z62" s="115">
        <f t="shared" si="41"/>
        <v>101.61157591551226</v>
      </c>
      <c r="AA62" s="115">
        <f t="shared" si="41"/>
        <v>100.18546342379567</v>
      </c>
      <c r="AB62" s="115">
        <f t="shared" si="41"/>
        <v>103.83607186241288</v>
      </c>
      <c r="AC62" s="115">
        <f t="shared" si="41"/>
        <v>110.5549021704266</v>
      </c>
      <c r="AD62" s="115">
        <f t="shared" si="41"/>
        <v>105.05383618016799</v>
      </c>
      <c r="AE62" s="115">
        <f t="shared" si="41"/>
        <v>99.540425531914892</v>
      </c>
      <c r="AF62" s="115">
        <f t="shared" si="41"/>
        <v>101.0839403399237</v>
      </c>
      <c r="AG62" s="115">
        <f t="shared" si="42"/>
        <v>118.66416978776529</v>
      </c>
      <c r="AH62" s="115">
        <f t="shared" si="42"/>
        <v>129.00382846424625</v>
      </c>
      <c r="AI62" s="115">
        <f t="shared" si="42"/>
        <v>107.20257794809267</v>
      </c>
      <c r="AJ62" s="115">
        <f t="shared" si="42"/>
        <v>108.77957315391826</v>
      </c>
      <c r="AK62" s="115">
        <f t="shared" si="42"/>
        <v>116.81399963918454</v>
      </c>
      <c r="AL62" s="115">
        <f t="shared" si="42"/>
        <v>142.1301036334124</v>
      </c>
      <c r="AM62" s="115">
        <f t="shared" si="42"/>
        <v>107.89643240663405</v>
      </c>
      <c r="AN62" s="115">
        <f t="shared" si="42"/>
        <v>100.1873003662391</v>
      </c>
      <c r="AO62" s="115">
        <f t="shared" si="42"/>
        <v>103.69757744925738</v>
      </c>
    </row>
    <row r="63" spans="1:41" x14ac:dyDescent="0.25">
      <c r="V63" s="16" cm="1">
        <f t="array" ref="V63">SUM(ABS(V7:V62))</f>
        <v>158175.16999999984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7361-C2B7-4B92-B117-22309B46A51E}">
  <dimension ref="A1:AO63"/>
  <sheetViews>
    <sheetView topLeftCell="G27" workbookViewId="0">
      <selection activeCell="V63" sqref="V63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6063.4</v>
      </c>
      <c r="D3" s="11">
        <v>6106.9</v>
      </c>
      <c r="E3" s="12">
        <v>4529.6000000000004</v>
      </c>
      <c r="F3" s="11">
        <v>11736</v>
      </c>
      <c r="G3" s="11">
        <v>2935.2</v>
      </c>
      <c r="H3" s="11">
        <v>4078.8</v>
      </c>
      <c r="I3" s="11">
        <v>12124</v>
      </c>
      <c r="J3" s="11">
        <v>2918.2</v>
      </c>
      <c r="K3" s="11">
        <v>2951.6</v>
      </c>
      <c r="L3" s="11">
        <v>7888.7</v>
      </c>
      <c r="M3" s="11">
        <v>3272.7</v>
      </c>
      <c r="N3" s="11">
        <v>9885.9</v>
      </c>
      <c r="O3" s="13">
        <v>1993.3</v>
      </c>
      <c r="P3" s="14">
        <v>52850</v>
      </c>
      <c r="Q3" s="15">
        <v>158.19</v>
      </c>
      <c r="R3" s="15">
        <v>9732</v>
      </c>
      <c r="S3" s="15">
        <v>12767</v>
      </c>
      <c r="T3" s="15">
        <v>15076</v>
      </c>
      <c r="U3" s="15">
        <v>17126</v>
      </c>
      <c r="V3" s="49">
        <f t="shared" ref="V3:V62" si="0">SUM(C3:O3)-SUM(P3:S3,U3)+T3</f>
        <v>-1072.890000000014</v>
      </c>
    </row>
    <row r="4" spans="1:41" x14ac:dyDescent="0.25">
      <c r="A4" s="8">
        <v>2005</v>
      </c>
      <c r="B4" s="9">
        <v>2</v>
      </c>
      <c r="C4" s="10">
        <v>7406.8</v>
      </c>
      <c r="D4" s="11">
        <v>6247.4</v>
      </c>
      <c r="E4" s="12">
        <v>5393.2</v>
      </c>
      <c r="F4" s="11">
        <v>13380</v>
      </c>
      <c r="G4" s="11">
        <v>2971.2</v>
      </c>
      <c r="H4" s="11">
        <v>1930.8</v>
      </c>
      <c r="I4" s="11">
        <v>13136</v>
      </c>
      <c r="J4" s="11">
        <v>3006.2</v>
      </c>
      <c r="K4" s="11">
        <v>2918.7</v>
      </c>
      <c r="L4" s="11">
        <v>8044.8</v>
      </c>
      <c r="M4" s="11">
        <v>3770.2</v>
      </c>
      <c r="N4" s="11">
        <v>10443</v>
      </c>
      <c r="O4" s="13">
        <v>1974.3</v>
      </c>
      <c r="P4" s="14">
        <v>55251</v>
      </c>
      <c r="Q4" s="15">
        <v>200.9</v>
      </c>
      <c r="R4" s="15">
        <v>11413</v>
      </c>
      <c r="S4" s="15">
        <v>14659</v>
      </c>
      <c r="T4" s="15">
        <v>17002</v>
      </c>
      <c r="U4" s="15">
        <v>16217</v>
      </c>
      <c r="V4" s="16">
        <f t="shared" si="0"/>
        <v>-116.29999999998836</v>
      </c>
      <c r="W4" s="115">
        <f t="shared" ref="W4:W35" si="1">C4/C3*100</f>
        <v>122.15588613649109</v>
      </c>
      <c r="X4" s="115">
        <f t="shared" ref="X4:X35" si="2">D4/D3*100</f>
        <v>102.30067628420312</v>
      </c>
      <c r="Y4" s="115">
        <f t="shared" ref="Y4:Y35" si="3">E4/E3*100</f>
        <v>119.06570116566584</v>
      </c>
      <c r="Z4" s="115">
        <f t="shared" ref="Z4:Z35" si="4">F4/F3*100</f>
        <v>114.0081799591002</v>
      </c>
      <c r="AA4" s="115">
        <f t="shared" ref="AA4:AA35" si="5">G4/G3*100</f>
        <v>101.22649223221588</v>
      </c>
      <c r="AB4" s="115">
        <f t="shared" ref="AB4:AB35" si="6">H4/H3*100</f>
        <v>47.337452191821122</v>
      </c>
      <c r="AC4" s="115">
        <f t="shared" ref="AC4:AC35" si="7">I4/I3*100</f>
        <v>108.34708017156053</v>
      </c>
      <c r="AD4" s="115">
        <f t="shared" ref="AD4:AD35" si="8">J4/J3*100</f>
        <v>103.01555753546707</v>
      </c>
      <c r="AE4" s="115">
        <f t="shared" ref="AE4:AE35" si="9">K4/K3*100</f>
        <v>98.885350318471339</v>
      </c>
      <c r="AF4" s="115">
        <f t="shared" ref="AF4:AF35" si="10">L4/L3*100</f>
        <v>101.97877977360021</v>
      </c>
      <c r="AG4" s="115">
        <f t="shared" ref="AG4:AG35" si="11">M4/M3*100</f>
        <v>115.2015155681853</v>
      </c>
      <c r="AH4" s="115">
        <f t="shared" ref="AH4:AH35" si="12">N4/N3*100</f>
        <v>105.63529875883835</v>
      </c>
      <c r="AI4" s="115">
        <f t="shared" ref="AI4:AI35" si="13">O4/O3*100</f>
        <v>99.046806802789348</v>
      </c>
      <c r="AJ4" s="115">
        <f t="shared" ref="AJ4:AJ35" si="14">P4/P3*100</f>
        <v>104.54304635761589</v>
      </c>
      <c r="AK4" s="115">
        <f t="shared" ref="AK4:AK35" si="15">Q4/Q3*100</f>
        <v>126.99917820342625</v>
      </c>
      <c r="AL4" s="115">
        <f t="shared" ref="AL4:AL35" si="16">R4/R3*100</f>
        <v>117.27291409782161</v>
      </c>
      <c r="AM4" s="115">
        <f t="shared" ref="AM4:AM35" si="17">S4/S3*100</f>
        <v>114.81945641105978</v>
      </c>
      <c r="AN4" s="115">
        <f t="shared" ref="AN4:AN35" si="18">T4/T3*100</f>
        <v>112.77527195542585</v>
      </c>
      <c r="AO4" s="115">
        <f t="shared" ref="AO4:AO35" si="19">U4/U3*100</f>
        <v>94.692280742730347</v>
      </c>
    </row>
    <row r="5" spans="1:41" x14ac:dyDescent="0.25">
      <c r="A5" s="8">
        <v>2005</v>
      </c>
      <c r="B5" s="9">
        <v>3</v>
      </c>
      <c r="C5" s="10">
        <v>7413.3</v>
      </c>
      <c r="D5" s="11">
        <v>6520</v>
      </c>
      <c r="E5" s="12">
        <v>5563.6</v>
      </c>
      <c r="F5" s="11">
        <v>14197</v>
      </c>
      <c r="G5" s="11">
        <v>3027.6</v>
      </c>
      <c r="H5" s="11">
        <v>2986</v>
      </c>
      <c r="I5" s="11">
        <v>13764</v>
      </c>
      <c r="J5" s="11">
        <v>3043.4</v>
      </c>
      <c r="K5" s="11">
        <v>3042.7</v>
      </c>
      <c r="L5" s="11">
        <v>8182.8</v>
      </c>
      <c r="M5" s="11">
        <v>3980.8</v>
      </c>
      <c r="N5" s="11">
        <v>10616</v>
      </c>
      <c r="O5" s="13">
        <v>2014.1</v>
      </c>
      <c r="P5" s="14">
        <v>56892</v>
      </c>
      <c r="Q5" s="15">
        <v>200.34</v>
      </c>
      <c r="R5" s="15">
        <v>11400</v>
      </c>
      <c r="S5" s="15">
        <v>15158</v>
      </c>
      <c r="T5" s="15">
        <v>17930</v>
      </c>
      <c r="U5" s="15">
        <v>17867</v>
      </c>
      <c r="V5" s="16">
        <f t="shared" si="0"/>
        <v>763.9600000000064</v>
      </c>
      <c r="W5" s="115">
        <f t="shared" si="1"/>
        <v>100.08775719609008</v>
      </c>
      <c r="X5" s="115">
        <f t="shared" si="2"/>
        <v>104.36341518071519</v>
      </c>
      <c r="Y5" s="115">
        <f t="shared" si="3"/>
        <v>103.15953422828747</v>
      </c>
      <c r="Z5" s="115">
        <f t="shared" si="4"/>
        <v>106.10612855007473</v>
      </c>
      <c r="AA5" s="115">
        <f t="shared" si="5"/>
        <v>101.89822294022616</v>
      </c>
      <c r="AB5" s="115">
        <f t="shared" si="6"/>
        <v>154.650921897659</v>
      </c>
      <c r="AC5" s="115">
        <f t="shared" si="7"/>
        <v>104.78075517661389</v>
      </c>
      <c r="AD5" s="115">
        <f t="shared" si="8"/>
        <v>101.23744261858828</v>
      </c>
      <c r="AE5" s="115">
        <f t="shared" si="9"/>
        <v>104.24846678315689</v>
      </c>
      <c r="AF5" s="115">
        <f t="shared" si="10"/>
        <v>101.7153937947494</v>
      </c>
      <c r="AG5" s="115">
        <f t="shared" si="11"/>
        <v>105.58591056177391</v>
      </c>
      <c r="AH5" s="115">
        <f t="shared" si="12"/>
        <v>101.65661208464999</v>
      </c>
      <c r="AI5" s="115">
        <f t="shared" si="13"/>
        <v>102.01590437116951</v>
      </c>
      <c r="AJ5" s="115">
        <f t="shared" si="14"/>
        <v>102.97008198946625</v>
      </c>
      <c r="AK5" s="115">
        <f t="shared" si="15"/>
        <v>99.721254355400688</v>
      </c>
      <c r="AL5" s="115">
        <f t="shared" si="16"/>
        <v>99.886094804170682</v>
      </c>
      <c r="AM5" s="115">
        <f t="shared" si="17"/>
        <v>103.40405211815266</v>
      </c>
      <c r="AN5" s="115">
        <f t="shared" si="18"/>
        <v>105.45818139042467</v>
      </c>
      <c r="AO5" s="115">
        <f t="shared" si="19"/>
        <v>110.17450823210211</v>
      </c>
    </row>
    <row r="6" spans="1:41" x14ac:dyDescent="0.25">
      <c r="A6" s="8">
        <v>2005</v>
      </c>
      <c r="B6" s="9">
        <v>4</v>
      </c>
      <c r="C6" s="10">
        <v>9377.5</v>
      </c>
      <c r="D6" s="11">
        <v>6565.8</v>
      </c>
      <c r="E6" s="12">
        <v>6586.6</v>
      </c>
      <c r="F6" s="11">
        <v>14729</v>
      </c>
      <c r="G6" s="11">
        <v>3101.1</v>
      </c>
      <c r="H6" s="11">
        <v>5418.4</v>
      </c>
      <c r="I6" s="11">
        <v>15893</v>
      </c>
      <c r="J6" s="11">
        <v>3305.2</v>
      </c>
      <c r="K6" s="11">
        <v>2932</v>
      </c>
      <c r="L6" s="11">
        <v>8439.6</v>
      </c>
      <c r="M6" s="11">
        <v>5660.3</v>
      </c>
      <c r="N6" s="11">
        <v>12405</v>
      </c>
      <c r="O6" s="13">
        <v>2087.3000000000002</v>
      </c>
      <c r="P6" s="14">
        <v>63532</v>
      </c>
      <c r="Q6" s="15">
        <v>281.57</v>
      </c>
      <c r="R6" s="15">
        <v>14622</v>
      </c>
      <c r="S6" s="15">
        <v>14771</v>
      </c>
      <c r="T6" s="15">
        <v>19110</v>
      </c>
      <c r="U6" s="15">
        <v>21979</v>
      </c>
      <c r="V6" s="16">
        <f t="shared" si="0"/>
        <v>425.23000000001048</v>
      </c>
      <c r="W6" s="115">
        <f t="shared" si="1"/>
        <v>126.4956227321166</v>
      </c>
      <c r="X6" s="115">
        <f t="shared" si="2"/>
        <v>100.70245398773005</v>
      </c>
      <c r="Y6" s="115">
        <f t="shared" si="3"/>
        <v>118.38737508088289</v>
      </c>
      <c r="Z6" s="115">
        <f t="shared" si="4"/>
        <v>103.74727055011621</v>
      </c>
      <c r="AA6" s="115">
        <f t="shared" si="5"/>
        <v>102.42766547760603</v>
      </c>
      <c r="AB6" s="115">
        <f t="shared" si="6"/>
        <v>181.46014735432016</v>
      </c>
      <c r="AC6" s="115">
        <f t="shared" si="7"/>
        <v>115.46788724208079</v>
      </c>
      <c r="AD6" s="115">
        <f t="shared" si="8"/>
        <v>108.60222119997371</v>
      </c>
      <c r="AE6" s="115">
        <f t="shared" si="9"/>
        <v>96.361783941893719</v>
      </c>
      <c r="AF6" s="115">
        <f t="shared" si="10"/>
        <v>103.13829007185804</v>
      </c>
      <c r="AG6" s="115">
        <f t="shared" si="11"/>
        <v>142.19001205787779</v>
      </c>
      <c r="AH6" s="115">
        <f t="shared" si="12"/>
        <v>116.85192162773173</v>
      </c>
      <c r="AI6" s="115">
        <f t="shared" si="13"/>
        <v>103.63437763765455</v>
      </c>
      <c r="AJ6" s="115">
        <f t="shared" si="14"/>
        <v>111.67123672924137</v>
      </c>
      <c r="AK6" s="115">
        <f t="shared" si="15"/>
        <v>140.54607167814714</v>
      </c>
      <c r="AL6" s="115">
        <f t="shared" si="16"/>
        <v>128.26315789473682</v>
      </c>
      <c r="AM6" s="115">
        <f t="shared" si="17"/>
        <v>97.446892729911596</v>
      </c>
      <c r="AN6" s="115">
        <f t="shared" si="18"/>
        <v>106.58114891243726</v>
      </c>
      <c r="AO6" s="115">
        <f t="shared" si="19"/>
        <v>123.014495998209</v>
      </c>
    </row>
    <row r="7" spans="1:41" x14ac:dyDescent="0.25">
      <c r="A7" s="8">
        <f>A3+1</f>
        <v>2006</v>
      </c>
      <c r="B7" s="9">
        <f>B3</f>
        <v>1</v>
      </c>
      <c r="C7" s="10">
        <v>7775</v>
      </c>
      <c r="D7" s="11">
        <v>6508</v>
      </c>
      <c r="E7" s="11">
        <v>6191.2</v>
      </c>
      <c r="F7" s="11">
        <v>13110</v>
      </c>
      <c r="G7" s="11">
        <v>3190.1</v>
      </c>
      <c r="H7" s="11">
        <v>4136.8999999999996</v>
      </c>
      <c r="I7" s="11">
        <v>13300</v>
      </c>
      <c r="J7" s="11">
        <v>3296.4</v>
      </c>
      <c r="K7" s="11">
        <v>3332.6</v>
      </c>
      <c r="L7" s="11">
        <v>8635.2000000000007</v>
      </c>
      <c r="M7" s="11">
        <v>3878.5</v>
      </c>
      <c r="N7" s="11">
        <v>10636</v>
      </c>
      <c r="O7" s="13">
        <v>2151.6999999999998</v>
      </c>
      <c r="P7" s="14">
        <v>58800</v>
      </c>
      <c r="Q7" s="15">
        <v>186.56</v>
      </c>
      <c r="R7" s="15">
        <v>10753</v>
      </c>
      <c r="S7" s="15">
        <v>14702</v>
      </c>
      <c r="T7" s="15">
        <v>17414</v>
      </c>
      <c r="U7" s="15">
        <v>19757</v>
      </c>
      <c r="V7" s="16">
        <f t="shared" si="0"/>
        <v>-642.9600000000064</v>
      </c>
      <c r="W7" s="115">
        <f t="shared" si="1"/>
        <v>82.911223673687019</v>
      </c>
      <c r="X7" s="115">
        <f t="shared" si="2"/>
        <v>99.119680770050863</v>
      </c>
      <c r="Y7" s="115">
        <f t="shared" si="3"/>
        <v>93.996902802659946</v>
      </c>
      <c r="Z7" s="115">
        <f t="shared" si="4"/>
        <v>89.008079299341432</v>
      </c>
      <c r="AA7" s="115">
        <f t="shared" si="5"/>
        <v>102.86994937280321</v>
      </c>
      <c r="AB7" s="115">
        <f t="shared" si="6"/>
        <v>76.349106747379309</v>
      </c>
      <c r="AC7" s="115">
        <f t="shared" si="7"/>
        <v>83.684641036934508</v>
      </c>
      <c r="AD7" s="115">
        <f t="shared" si="8"/>
        <v>99.733752874258755</v>
      </c>
      <c r="AE7" s="115">
        <f t="shared" si="9"/>
        <v>113.66302864938609</v>
      </c>
      <c r="AF7" s="115">
        <f t="shared" si="10"/>
        <v>102.31764538603724</v>
      </c>
      <c r="AG7" s="115">
        <f t="shared" si="11"/>
        <v>68.521103121742669</v>
      </c>
      <c r="AH7" s="115">
        <f t="shared" si="12"/>
        <v>85.73962112051592</v>
      </c>
      <c r="AI7" s="115">
        <f t="shared" si="13"/>
        <v>103.0853255401715</v>
      </c>
      <c r="AJ7" s="115">
        <f t="shared" si="14"/>
        <v>92.55178492728075</v>
      </c>
      <c r="AK7" s="115">
        <f t="shared" si="15"/>
        <v>66.257058635508045</v>
      </c>
      <c r="AL7" s="115">
        <f t="shared" si="16"/>
        <v>73.539871426617424</v>
      </c>
      <c r="AM7" s="115">
        <f t="shared" si="17"/>
        <v>99.532868458465913</v>
      </c>
      <c r="AN7" s="115">
        <f t="shared" si="18"/>
        <v>91.125065410779698</v>
      </c>
      <c r="AO7" s="115">
        <f t="shared" si="19"/>
        <v>89.89034987943036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8906.2999999999993</v>
      </c>
      <c r="D8" s="11">
        <v>6687.2</v>
      </c>
      <c r="E8" s="11">
        <v>6118.7</v>
      </c>
      <c r="F8" s="11">
        <v>14388</v>
      </c>
      <c r="G8" s="11">
        <v>3277.9</v>
      </c>
      <c r="H8" s="11">
        <v>2342.3000000000002</v>
      </c>
      <c r="I8" s="11">
        <v>14501</v>
      </c>
      <c r="J8" s="11">
        <v>3458.8</v>
      </c>
      <c r="K8" s="11">
        <v>2954.9</v>
      </c>
      <c r="L8" s="11">
        <v>8865.7999999999993</v>
      </c>
      <c r="M8" s="11">
        <v>4382.3999999999996</v>
      </c>
      <c r="N8" s="11">
        <v>11312</v>
      </c>
      <c r="O8" s="13">
        <v>2172.3000000000002</v>
      </c>
      <c r="P8" s="14">
        <v>61726</v>
      </c>
      <c r="Q8" s="15">
        <v>226.88</v>
      </c>
      <c r="R8" s="15">
        <v>12401</v>
      </c>
      <c r="S8" s="15">
        <v>17251</v>
      </c>
      <c r="T8" s="15">
        <v>20703</v>
      </c>
      <c r="U8" s="15">
        <v>19205</v>
      </c>
      <c r="V8" s="16">
        <f t="shared" si="0"/>
        <v>-739.27999999999884</v>
      </c>
      <c r="W8" s="115">
        <f t="shared" si="1"/>
        <v>114.55048231511253</v>
      </c>
      <c r="X8" s="115">
        <f t="shared" si="2"/>
        <v>102.75353411186232</v>
      </c>
      <c r="Y8" s="115">
        <f t="shared" si="3"/>
        <v>98.828983072748429</v>
      </c>
      <c r="Z8" s="115">
        <f t="shared" si="4"/>
        <v>109.7482837528604</v>
      </c>
      <c r="AA8" s="115">
        <f t="shared" si="5"/>
        <v>102.75226481928468</v>
      </c>
      <c r="AB8" s="115">
        <f t="shared" si="6"/>
        <v>56.619691073025699</v>
      </c>
      <c r="AC8" s="115">
        <f t="shared" si="7"/>
        <v>109.03007518796993</v>
      </c>
      <c r="AD8" s="115">
        <f t="shared" si="8"/>
        <v>104.92658657929863</v>
      </c>
      <c r="AE8" s="115">
        <f t="shared" si="9"/>
        <v>88.66650663145893</v>
      </c>
      <c r="AF8" s="115">
        <f t="shared" si="10"/>
        <v>102.67046507318879</v>
      </c>
      <c r="AG8" s="115">
        <f t="shared" si="11"/>
        <v>112.99213613510378</v>
      </c>
      <c r="AH8" s="115">
        <f t="shared" si="12"/>
        <v>106.35577284693494</v>
      </c>
      <c r="AI8" s="115">
        <f t="shared" si="13"/>
        <v>100.95738253473998</v>
      </c>
      <c r="AJ8" s="115">
        <f t="shared" si="14"/>
        <v>104.97619047619047</v>
      </c>
      <c r="AK8" s="115">
        <f t="shared" si="15"/>
        <v>121.6123499142367</v>
      </c>
      <c r="AL8" s="115">
        <f t="shared" si="16"/>
        <v>115.32595554728913</v>
      </c>
      <c r="AM8" s="115">
        <f t="shared" si="17"/>
        <v>117.33777717317371</v>
      </c>
      <c r="AN8" s="115">
        <f t="shared" si="18"/>
        <v>118.88710233145746</v>
      </c>
      <c r="AO8" s="115">
        <f t="shared" si="19"/>
        <v>97.206053550640277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8490.6</v>
      </c>
      <c r="D9" s="11">
        <v>7090.5</v>
      </c>
      <c r="E9" s="11">
        <v>6754.4</v>
      </c>
      <c r="F9" s="11">
        <v>16426</v>
      </c>
      <c r="G9" s="11">
        <v>3367.2</v>
      </c>
      <c r="H9" s="11">
        <v>4240.8999999999996</v>
      </c>
      <c r="I9" s="11">
        <v>15991</v>
      </c>
      <c r="J9" s="11">
        <v>3517</v>
      </c>
      <c r="K9" s="11">
        <v>3015.9</v>
      </c>
      <c r="L9" s="11">
        <v>9084.7999999999993</v>
      </c>
      <c r="M9" s="11">
        <v>4697.7</v>
      </c>
      <c r="N9" s="11">
        <v>11740</v>
      </c>
      <c r="O9" s="13">
        <v>2227.1</v>
      </c>
      <c r="P9" s="14">
        <v>64303</v>
      </c>
      <c r="Q9" s="15">
        <v>238.29</v>
      </c>
      <c r="R9" s="15">
        <v>12834</v>
      </c>
      <c r="S9" s="15">
        <v>18156</v>
      </c>
      <c r="T9" s="15">
        <v>22848</v>
      </c>
      <c r="U9" s="15">
        <v>22602</v>
      </c>
      <c r="V9" s="16">
        <f t="shared" si="0"/>
        <v>1357.8099999999977</v>
      </c>
      <c r="W9" s="115">
        <f t="shared" si="1"/>
        <v>95.332517431481108</v>
      </c>
      <c r="X9" s="115">
        <f t="shared" si="2"/>
        <v>106.03092475176456</v>
      </c>
      <c r="Y9" s="115">
        <f t="shared" si="3"/>
        <v>110.38946181378397</v>
      </c>
      <c r="Z9" s="115">
        <f t="shared" si="4"/>
        <v>114.16458159577425</v>
      </c>
      <c r="AA9" s="115">
        <f t="shared" si="5"/>
        <v>102.72430519539948</v>
      </c>
      <c r="AB9" s="115">
        <f t="shared" si="6"/>
        <v>181.05708064722705</v>
      </c>
      <c r="AC9" s="115">
        <f t="shared" si="7"/>
        <v>110.27515343769396</v>
      </c>
      <c r="AD9" s="115">
        <f t="shared" si="8"/>
        <v>101.68266450792183</v>
      </c>
      <c r="AE9" s="115">
        <f t="shared" si="9"/>
        <v>102.06436766049613</v>
      </c>
      <c r="AF9" s="115">
        <f t="shared" si="10"/>
        <v>102.47016625685217</v>
      </c>
      <c r="AG9" s="115">
        <f t="shared" si="11"/>
        <v>107.19468784227821</v>
      </c>
      <c r="AH9" s="115">
        <f t="shared" si="12"/>
        <v>103.78359264497878</v>
      </c>
      <c r="AI9" s="115">
        <f t="shared" si="13"/>
        <v>102.52267182249228</v>
      </c>
      <c r="AJ9" s="115">
        <f t="shared" si="14"/>
        <v>104.17490198619706</v>
      </c>
      <c r="AK9" s="115">
        <f t="shared" si="15"/>
        <v>105.02909026798308</v>
      </c>
      <c r="AL9" s="115">
        <f t="shared" si="16"/>
        <v>103.49165389887914</v>
      </c>
      <c r="AM9" s="115">
        <f t="shared" si="17"/>
        <v>105.24607269143817</v>
      </c>
      <c r="AN9" s="115">
        <f t="shared" si="18"/>
        <v>110.36081727285901</v>
      </c>
      <c r="AO9" s="115">
        <f t="shared" si="19"/>
        <v>117.68810205675607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10657</v>
      </c>
      <c r="D10" s="11">
        <v>7139.2</v>
      </c>
      <c r="E10" s="11">
        <v>7062.8</v>
      </c>
      <c r="F10" s="11">
        <v>17051</v>
      </c>
      <c r="G10" s="11">
        <v>3455.7</v>
      </c>
      <c r="H10" s="11">
        <v>6855.9</v>
      </c>
      <c r="I10" s="11">
        <v>18359</v>
      </c>
      <c r="J10" s="11">
        <v>3733.9</v>
      </c>
      <c r="K10" s="11">
        <v>3176.5</v>
      </c>
      <c r="L10" s="11">
        <v>9335.1</v>
      </c>
      <c r="M10" s="11">
        <v>6485.3</v>
      </c>
      <c r="N10" s="11">
        <v>13838</v>
      </c>
      <c r="O10" s="13">
        <v>2302.9</v>
      </c>
      <c r="P10" s="14">
        <v>71243</v>
      </c>
      <c r="Q10" s="15">
        <v>343.27</v>
      </c>
      <c r="R10" s="15">
        <v>16981</v>
      </c>
      <c r="S10" s="15">
        <v>17544</v>
      </c>
      <c r="T10" s="15">
        <v>22654</v>
      </c>
      <c r="U10" s="15">
        <v>25973</v>
      </c>
      <c r="V10" s="16">
        <f t="shared" si="0"/>
        <v>22.029999999984284</v>
      </c>
      <c r="W10" s="115">
        <f t="shared" si="1"/>
        <v>125.51527571667491</v>
      </c>
      <c r="X10" s="115">
        <f t="shared" si="2"/>
        <v>100.68683449686201</v>
      </c>
      <c r="Y10" s="115">
        <f t="shared" si="3"/>
        <v>104.56591259031151</v>
      </c>
      <c r="Z10" s="115">
        <f t="shared" si="4"/>
        <v>103.80494338244246</v>
      </c>
      <c r="AA10" s="115">
        <f t="shared" si="5"/>
        <v>102.62829650748398</v>
      </c>
      <c r="AB10" s="115">
        <f t="shared" si="6"/>
        <v>161.6614397887241</v>
      </c>
      <c r="AC10" s="115">
        <f t="shared" si="7"/>
        <v>114.80832968544807</v>
      </c>
      <c r="AD10" s="115">
        <f t="shared" si="8"/>
        <v>106.16718794427069</v>
      </c>
      <c r="AE10" s="115">
        <f t="shared" si="9"/>
        <v>105.32511024901356</v>
      </c>
      <c r="AF10" s="115">
        <f t="shared" si="10"/>
        <v>102.75515146178233</v>
      </c>
      <c r="AG10" s="115">
        <f t="shared" si="11"/>
        <v>138.05266406965112</v>
      </c>
      <c r="AH10" s="115">
        <f t="shared" si="12"/>
        <v>117.87052810902895</v>
      </c>
      <c r="AI10" s="115">
        <f t="shared" si="13"/>
        <v>103.40352925328904</v>
      </c>
      <c r="AJ10" s="115">
        <f t="shared" si="14"/>
        <v>110.79265353093946</v>
      </c>
      <c r="AK10" s="115">
        <f t="shared" si="15"/>
        <v>144.05556254983424</v>
      </c>
      <c r="AL10" s="115">
        <f t="shared" si="16"/>
        <v>132.31260713729156</v>
      </c>
      <c r="AM10" s="115">
        <f t="shared" si="17"/>
        <v>96.629213483146074</v>
      </c>
      <c r="AN10" s="115">
        <f t="shared" si="18"/>
        <v>99.150910364145659</v>
      </c>
      <c r="AO10" s="115">
        <f t="shared" si="19"/>
        <v>114.91460932660826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8815.6</v>
      </c>
      <c r="D11" s="11">
        <v>7083.7</v>
      </c>
      <c r="E11" s="11">
        <v>5336.3</v>
      </c>
      <c r="F11" s="11">
        <v>15368</v>
      </c>
      <c r="G11" s="11">
        <v>3551.1</v>
      </c>
      <c r="H11" s="11">
        <v>4755.2</v>
      </c>
      <c r="I11" s="11">
        <v>15718</v>
      </c>
      <c r="J11" s="11">
        <v>3772</v>
      </c>
      <c r="K11" s="11">
        <v>3597.6</v>
      </c>
      <c r="L11" s="11">
        <v>9472.2999999999993</v>
      </c>
      <c r="M11" s="11">
        <v>4635.1000000000004</v>
      </c>
      <c r="N11" s="11">
        <v>11798</v>
      </c>
      <c r="O11" s="13">
        <v>2410.6999999999998</v>
      </c>
      <c r="P11" s="14">
        <v>66280</v>
      </c>
      <c r="Q11" s="15">
        <v>218.46</v>
      </c>
      <c r="R11" s="15">
        <v>11735</v>
      </c>
      <c r="S11" s="15">
        <v>16139</v>
      </c>
      <c r="T11" s="15">
        <v>21238</v>
      </c>
      <c r="U11" s="15">
        <v>23930</v>
      </c>
      <c r="V11" s="16">
        <f t="shared" si="0"/>
        <v>-750.86000000000058</v>
      </c>
      <c r="W11" s="115">
        <f t="shared" si="1"/>
        <v>82.721216102092527</v>
      </c>
      <c r="X11" s="115">
        <f t="shared" si="2"/>
        <v>99.222601972209773</v>
      </c>
      <c r="Y11" s="115">
        <f t="shared" si="3"/>
        <v>75.555020671688283</v>
      </c>
      <c r="Z11" s="115">
        <f t="shared" si="4"/>
        <v>90.129611166500496</v>
      </c>
      <c r="AA11" s="115">
        <f t="shared" si="5"/>
        <v>102.76065630697109</v>
      </c>
      <c r="AB11" s="115">
        <f t="shared" si="6"/>
        <v>69.359238028559346</v>
      </c>
      <c r="AC11" s="115">
        <f t="shared" si="7"/>
        <v>85.614684895691482</v>
      </c>
      <c r="AD11" s="115">
        <f t="shared" si="8"/>
        <v>101.02038083505182</v>
      </c>
      <c r="AE11" s="115">
        <f t="shared" si="9"/>
        <v>113.25672910436013</v>
      </c>
      <c r="AF11" s="115">
        <f t="shared" si="10"/>
        <v>101.46972180265877</v>
      </c>
      <c r="AG11" s="115">
        <f t="shared" si="11"/>
        <v>71.470864879034124</v>
      </c>
      <c r="AH11" s="115">
        <f t="shared" si="12"/>
        <v>85.257985257985254</v>
      </c>
      <c r="AI11" s="115">
        <f t="shared" si="13"/>
        <v>104.68105432281037</v>
      </c>
      <c r="AJ11" s="115">
        <f t="shared" si="14"/>
        <v>93.033701556644161</v>
      </c>
      <c r="AK11" s="115">
        <f t="shared" si="15"/>
        <v>63.640865790776942</v>
      </c>
      <c r="AL11" s="115">
        <f t="shared" si="16"/>
        <v>69.106648607266948</v>
      </c>
      <c r="AM11" s="115">
        <f t="shared" si="17"/>
        <v>91.99156406748746</v>
      </c>
      <c r="AN11" s="115">
        <f t="shared" si="18"/>
        <v>93.749448221064711</v>
      </c>
      <c r="AO11" s="115">
        <f t="shared" si="19"/>
        <v>92.134139298502291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9781.2000000000007</v>
      </c>
      <c r="D12" s="11">
        <v>7247.4</v>
      </c>
      <c r="E12" s="11">
        <v>5706.9</v>
      </c>
      <c r="F12" s="11">
        <v>16485</v>
      </c>
      <c r="G12" s="11">
        <v>3644.3</v>
      </c>
      <c r="H12" s="11">
        <v>4228.8</v>
      </c>
      <c r="I12" s="11">
        <v>16838</v>
      </c>
      <c r="J12" s="11">
        <v>3901.5</v>
      </c>
      <c r="K12" s="11">
        <v>3617.8</v>
      </c>
      <c r="L12" s="11">
        <v>9649</v>
      </c>
      <c r="M12" s="11">
        <v>5189.7</v>
      </c>
      <c r="N12" s="11">
        <v>12533</v>
      </c>
      <c r="O12" s="13">
        <v>2433</v>
      </c>
      <c r="P12" s="14">
        <v>69186</v>
      </c>
      <c r="Q12" s="15">
        <v>263.75</v>
      </c>
      <c r="R12" s="15">
        <v>13645</v>
      </c>
      <c r="S12" s="15">
        <v>15616</v>
      </c>
      <c r="T12" s="15">
        <v>20905</v>
      </c>
      <c r="U12" s="15">
        <v>22284</v>
      </c>
      <c r="V12" s="16">
        <f t="shared" si="0"/>
        <v>1165.8500000000058</v>
      </c>
      <c r="W12" s="115">
        <f t="shared" si="1"/>
        <v>110.95331004129045</v>
      </c>
      <c r="X12" s="115">
        <f t="shared" si="2"/>
        <v>102.3109391984415</v>
      </c>
      <c r="Y12" s="115">
        <f t="shared" si="3"/>
        <v>106.94488690665816</v>
      </c>
      <c r="Z12" s="115">
        <f t="shared" si="4"/>
        <v>107.26834981780323</v>
      </c>
      <c r="AA12" s="115">
        <f t="shared" si="5"/>
        <v>102.62453887527809</v>
      </c>
      <c r="AB12" s="115">
        <f t="shared" si="6"/>
        <v>88.930013458950214</v>
      </c>
      <c r="AC12" s="115">
        <f t="shared" si="7"/>
        <v>107.12558849726427</v>
      </c>
      <c r="AD12" s="115">
        <f t="shared" si="8"/>
        <v>103.43319194061506</v>
      </c>
      <c r="AE12" s="115">
        <f t="shared" si="9"/>
        <v>100.56148543473427</v>
      </c>
      <c r="AF12" s="115">
        <f t="shared" si="10"/>
        <v>101.86543922806499</v>
      </c>
      <c r="AG12" s="115">
        <f t="shared" si="11"/>
        <v>111.96522189381027</v>
      </c>
      <c r="AH12" s="115">
        <f t="shared" si="12"/>
        <v>106.22986946940158</v>
      </c>
      <c r="AI12" s="115">
        <f t="shared" si="13"/>
        <v>100.92504251877048</v>
      </c>
      <c r="AJ12" s="115">
        <f t="shared" si="14"/>
        <v>104.38442969221484</v>
      </c>
      <c r="AK12" s="115">
        <f t="shared" si="15"/>
        <v>120.73148402453538</v>
      </c>
      <c r="AL12" s="115">
        <f t="shared" si="16"/>
        <v>116.27609714529186</v>
      </c>
      <c r="AM12" s="115">
        <f t="shared" si="17"/>
        <v>96.759402689138113</v>
      </c>
      <c r="AN12" s="115">
        <f t="shared" si="18"/>
        <v>98.432055749128921</v>
      </c>
      <c r="AO12" s="115">
        <f t="shared" si="19"/>
        <v>93.121604680317589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10282</v>
      </c>
      <c r="D13" s="11">
        <v>7685.8</v>
      </c>
      <c r="E13" s="11">
        <v>6667</v>
      </c>
      <c r="F13" s="11">
        <v>18103</v>
      </c>
      <c r="G13" s="11">
        <v>3736.7</v>
      </c>
      <c r="H13" s="11">
        <v>4844.3</v>
      </c>
      <c r="I13" s="11">
        <v>18105</v>
      </c>
      <c r="J13" s="11">
        <v>4063.6</v>
      </c>
      <c r="K13" s="11">
        <v>3599.6</v>
      </c>
      <c r="L13" s="11">
        <v>9837.6</v>
      </c>
      <c r="M13" s="11">
        <v>5676.6</v>
      </c>
      <c r="N13" s="11">
        <v>13058</v>
      </c>
      <c r="O13" s="13">
        <v>2497.9</v>
      </c>
      <c r="P13" s="14">
        <v>71708</v>
      </c>
      <c r="Q13" s="15">
        <v>278.27</v>
      </c>
      <c r="R13" s="15">
        <v>14425</v>
      </c>
      <c r="S13" s="15">
        <v>18165</v>
      </c>
      <c r="T13" s="15">
        <v>22528</v>
      </c>
      <c r="U13" s="15">
        <v>25689</v>
      </c>
      <c r="V13" s="16">
        <f t="shared" si="0"/>
        <v>419.8300000000163</v>
      </c>
      <c r="W13" s="115">
        <f t="shared" si="1"/>
        <v>105.12002617265775</v>
      </c>
      <c r="X13" s="115">
        <f t="shared" si="2"/>
        <v>106.0490658718989</v>
      </c>
      <c r="Y13" s="115">
        <f t="shared" si="3"/>
        <v>116.82349436646867</v>
      </c>
      <c r="Z13" s="115">
        <f t="shared" si="4"/>
        <v>109.81498331816803</v>
      </c>
      <c r="AA13" s="115">
        <f t="shared" si="5"/>
        <v>102.53546634470267</v>
      </c>
      <c r="AB13" s="115">
        <f t="shared" si="6"/>
        <v>114.55495648883844</v>
      </c>
      <c r="AC13" s="115">
        <f t="shared" si="7"/>
        <v>107.52464663261669</v>
      </c>
      <c r="AD13" s="115">
        <f t="shared" si="8"/>
        <v>104.15481225169808</v>
      </c>
      <c r="AE13" s="115">
        <f t="shared" si="9"/>
        <v>99.496931837028029</v>
      </c>
      <c r="AF13" s="115">
        <f t="shared" si="10"/>
        <v>101.9546066949943</v>
      </c>
      <c r="AG13" s="115">
        <f t="shared" si="11"/>
        <v>109.38204520492516</v>
      </c>
      <c r="AH13" s="115">
        <f t="shared" si="12"/>
        <v>104.18894119524455</v>
      </c>
      <c r="AI13" s="115">
        <f t="shared" si="13"/>
        <v>102.66748869708179</v>
      </c>
      <c r="AJ13" s="115">
        <f t="shared" si="14"/>
        <v>103.64524614806463</v>
      </c>
      <c r="AK13" s="115">
        <f t="shared" si="15"/>
        <v>105.50521327014218</v>
      </c>
      <c r="AL13" s="115">
        <f t="shared" si="16"/>
        <v>105.71637962623672</v>
      </c>
      <c r="AM13" s="115">
        <f t="shared" si="17"/>
        <v>116.32300204918033</v>
      </c>
      <c r="AN13" s="115">
        <f t="shared" si="18"/>
        <v>107.76369289643625</v>
      </c>
      <c r="AO13" s="115">
        <f t="shared" si="19"/>
        <v>115.28002154011847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11964</v>
      </c>
      <c r="D14" s="11">
        <v>7698.1</v>
      </c>
      <c r="E14" s="11">
        <v>8732.7999999999993</v>
      </c>
      <c r="F14" s="11">
        <v>19265</v>
      </c>
      <c r="G14" s="11">
        <v>3824.9</v>
      </c>
      <c r="H14" s="11">
        <v>6782.7</v>
      </c>
      <c r="I14" s="11">
        <v>20732</v>
      </c>
      <c r="J14" s="11">
        <v>4187.8999999999996</v>
      </c>
      <c r="K14" s="11">
        <v>4079</v>
      </c>
      <c r="L14" s="11">
        <v>10097</v>
      </c>
      <c r="M14" s="11">
        <v>7566.6</v>
      </c>
      <c r="N14" s="11">
        <v>15234</v>
      </c>
      <c r="O14" s="13">
        <v>2614.3000000000002</v>
      </c>
      <c r="P14" s="14">
        <v>78986</v>
      </c>
      <c r="Q14" s="15">
        <v>384.53</v>
      </c>
      <c r="R14" s="15">
        <v>19030</v>
      </c>
      <c r="S14" s="15">
        <v>20497</v>
      </c>
      <c r="T14" s="15">
        <v>23883</v>
      </c>
      <c r="U14" s="15">
        <v>28600</v>
      </c>
      <c r="V14" s="16">
        <f t="shared" si="0"/>
        <v>-836.22999999999593</v>
      </c>
      <c r="W14" s="115">
        <f t="shared" si="1"/>
        <v>116.3586850807236</v>
      </c>
      <c r="X14" s="115">
        <f t="shared" si="2"/>
        <v>100.16003538993989</v>
      </c>
      <c r="Y14" s="115">
        <f t="shared" si="3"/>
        <v>130.98545072746361</v>
      </c>
      <c r="Z14" s="115">
        <f t="shared" si="4"/>
        <v>106.41882560901507</v>
      </c>
      <c r="AA14" s="115">
        <f t="shared" si="5"/>
        <v>102.36037145074532</v>
      </c>
      <c r="AB14" s="115">
        <f t="shared" si="6"/>
        <v>140.01403711578556</v>
      </c>
      <c r="AC14" s="115">
        <f t="shared" si="7"/>
        <v>114.50980392156862</v>
      </c>
      <c r="AD14" s="115">
        <f t="shared" si="8"/>
        <v>103.05886406142338</v>
      </c>
      <c r="AE14" s="115">
        <f t="shared" si="9"/>
        <v>113.31814646071786</v>
      </c>
      <c r="AF14" s="115">
        <f t="shared" si="10"/>
        <v>102.63682198910303</v>
      </c>
      <c r="AG14" s="115">
        <f t="shared" si="11"/>
        <v>133.29457774019659</v>
      </c>
      <c r="AH14" s="115">
        <f t="shared" si="12"/>
        <v>116.66411395313219</v>
      </c>
      <c r="AI14" s="115">
        <f t="shared" si="13"/>
        <v>104.65991432803557</v>
      </c>
      <c r="AJ14" s="115">
        <f t="shared" si="14"/>
        <v>110.1494951748759</v>
      </c>
      <c r="AK14" s="115">
        <f t="shared" si="15"/>
        <v>138.18593452402342</v>
      </c>
      <c r="AL14" s="115">
        <f t="shared" si="16"/>
        <v>131.92374350086655</v>
      </c>
      <c r="AM14" s="115">
        <f t="shared" si="17"/>
        <v>112.83787503440684</v>
      </c>
      <c r="AN14" s="115">
        <f t="shared" si="18"/>
        <v>106.01473721590908</v>
      </c>
      <c r="AO14" s="115">
        <f t="shared" si="19"/>
        <v>111.33169839230798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9953</v>
      </c>
      <c r="D15" s="11">
        <v>7641.8</v>
      </c>
      <c r="E15" s="11">
        <v>8809.7999999999993</v>
      </c>
      <c r="F15" s="11">
        <v>16936</v>
      </c>
      <c r="G15" s="11">
        <v>3915.3</v>
      </c>
      <c r="H15" s="11">
        <v>4770.8999999999996</v>
      </c>
      <c r="I15" s="11">
        <v>17263</v>
      </c>
      <c r="J15" s="11">
        <v>4148.5</v>
      </c>
      <c r="K15" s="11">
        <v>4375.6000000000004</v>
      </c>
      <c r="L15" s="11">
        <v>10183</v>
      </c>
      <c r="M15" s="11">
        <v>5490.2</v>
      </c>
      <c r="N15" s="11">
        <v>13041</v>
      </c>
      <c r="O15" s="13">
        <v>2685.7</v>
      </c>
      <c r="P15" s="14">
        <v>73189</v>
      </c>
      <c r="Q15" s="15">
        <v>218.19</v>
      </c>
      <c r="R15" s="15">
        <v>12705</v>
      </c>
      <c r="S15" s="15">
        <v>19857</v>
      </c>
      <c r="T15" s="15">
        <v>21790</v>
      </c>
      <c r="U15" s="15">
        <v>25373</v>
      </c>
      <c r="V15" s="16">
        <f t="shared" si="0"/>
        <v>-338.38999999999942</v>
      </c>
      <c r="W15" s="115">
        <f t="shared" si="1"/>
        <v>83.191240387830163</v>
      </c>
      <c r="X15" s="115">
        <f t="shared" si="2"/>
        <v>99.268650706018363</v>
      </c>
      <c r="Y15" s="115">
        <f t="shared" si="3"/>
        <v>100.88173323561745</v>
      </c>
      <c r="Z15" s="115">
        <f t="shared" si="4"/>
        <v>87.910718920321827</v>
      </c>
      <c r="AA15" s="115">
        <f t="shared" si="5"/>
        <v>102.36346048262699</v>
      </c>
      <c r="AB15" s="115">
        <f t="shared" si="6"/>
        <v>70.339245433234552</v>
      </c>
      <c r="AC15" s="115">
        <f t="shared" si="7"/>
        <v>83.267412695350188</v>
      </c>
      <c r="AD15" s="115">
        <f t="shared" si="8"/>
        <v>99.059194345614756</v>
      </c>
      <c r="AE15" s="115">
        <f t="shared" si="9"/>
        <v>107.27139004658007</v>
      </c>
      <c r="AF15" s="115">
        <f t="shared" si="10"/>
        <v>100.8517381400416</v>
      </c>
      <c r="AG15" s="115">
        <f t="shared" si="11"/>
        <v>72.558348531705121</v>
      </c>
      <c r="AH15" s="115">
        <f t="shared" si="12"/>
        <v>85.604568727845603</v>
      </c>
      <c r="AI15" s="115">
        <f t="shared" si="13"/>
        <v>102.73113261676163</v>
      </c>
      <c r="AJ15" s="115">
        <f t="shared" si="14"/>
        <v>92.660724685387279</v>
      </c>
      <c r="AK15" s="115">
        <f t="shared" si="15"/>
        <v>56.741996723272571</v>
      </c>
      <c r="AL15" s="115">
        <f t="shared" si="16"/>
        <v>66.763005780346816</v>
      </c>
      <c r="AM15" s="115">
        <f t="shared" si="17"/>
        <v>96.877591842708682</v>
      </c>
      <c r="AN15" s="115">
        <f t="shared" si="18"/>
        <v>91.236444332789006</v>
      </c>
      <c r="AO15" s="115">
        <f t="shared" si="19"/>
        <v>88.716783216783213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10737</v>
      </c>
      <c r="D16" s="11">
        <v>7794</v>
      </c>
      <c r="E16" s="11">
        <v>9542.1</v>
      </c>
      <c r="F16" s="11">
        <v>18023</v>
      </c>
      <c r="G16" s="11">
        <v>3970</v>
      </c>
      <c r="H16" s="11">
        <v>6119.3</v>
      </c>
      <c r="I16" s="11">
        <v>17933</v>
      </c>
      <c r="J16" s="11">
        <v>4236.2</v>
      </c>
      <c r="K16" s="11">
        <v>4140.7</v>
      </c>
      <c r="L16" s="11">
        <v>10432</v>
      </c>
      <c r="M16" s="11">
        <v>6029.1</v>
      </c>
      <c r="N16" s="11">
        <v>13858</v>
      </c>
      <c r="O16" s="13">
        <v>2695.2</v>
      </c>
      <c r="P16" s="14">
        <v>75332</v>
      </c>
      <c r="Q16" s="15">
        <v>271.63</v>
      </c>
      <c r="R16" s="15">
        <v>15033</v>
      </c>
      <c r="S16" s="15">
        <v>21000</v>
      </c>
      <c r="T16" s="15">
        <v>22305</v>
      </c>
      <c r="U16" s="15">
        <v>27229</v>
      </c>
      <c r="V16" s="16">
        <f t="shared" si="0"/>
        <v>-1051.0300000000134</v>
      </c>
      <c r="W16" s="115">
        <f t="shared" si="1"/>
        <v>107.87702200341604</v>
      </c>
      <c r="X16" s="115">
        <f t="shared" si="2"/>
        <v>101.99167735350309</v>
      </c>
      <c r="Y16" s="115">
        <f t="shared" si="3"/>
        <v>108.31233399169109</v>
      </c>
      <c r="Z16" s="115">
        <f t="shared" si="4"/>
        <v>106.41828058573452</v>
      </c>
      <c r="AA16" s="115">
        <f t="shared" si="5"/>
        <v>101.39708323755524</v>
      </c>
      <c r="AB16" s="115">
        <f t="shared" si="6"/>
        <v>128.2630111718963</v>
      </c>
      <c r="AC16" s="115">
        <f t="shared" si="7"/>
        <v>103.88113305914383</v>
      </c>
      <c r="AD16" s="115">
        <f t="shared" si="8"/>
        <v>102.11401711461974</v>
      </c>
      <c r="AE16" s="115">
        <f t="shared" si="9"/>
        <v>94.631593381479092</v>
      </c>
      <c r="AF16" s="115">
        <f t="shared" si="10"/>
        <v>102.44525189040559</v>
      </c>
      <c r="AG16" s="115">
        <f t="shared" si="11"/>
        <v>109.81567156023462</v>
      </c>
      <c r="AH16" s="115">
        <f t="shared" si="12"/>
        <v>106.26485698949466</v>
      </c>
      <c r="AI16" s="115">
        <f t="shared" si="13"/>
        <v>100.3537252857728</v>
      </c>
      <c r="AJ16" s="115">
        <f t="shared" si="14"/>
        <v>102.92803563377011</v>
      </c>
      <c r="AK16" s="115">
        <f t="shared" si="15"/>
        <v>124.49241486777578</v>
      </c>
      <c r="AL16" s="115">
        <f t="shared" si="16"/>
        <v>118.32349468713106</v>
      </c>
      <c r="AM16" s="115">
        <f t="shared" si="17"/>
        <v>105.75615651911166</v>
      </c>
      <c r="AN16" s="115">
        <f t="shared" si="18"/>
        <v>102.36346948141349</v>
      </c>
      <c r="AO16" s="115">
        <f t="shared" si="19"/>
        <v>107.31486225515312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10774</v>
      </c>
      <c r="D17" s="11">
        <v>8235.5</v>
      </c>
      <c r="E17" s="11">
        <v>10231</v>
      </c>
      <c r="F17" s="11">
        <v>19091</v>
      </c>
      <c r="G17" s="11">
        <v>4000</v>
      </c>
      <c r="H17" s="11">
        <v>7517.7</v>
      </c>
      <c r="I17" s="11">
        <v>18955</v>
      </c>
      <c r="J17" s="11">
        <v>4335.3999999999996</v>
      </c>
      <c r="K17" s="11">
        <v>4424.1000000000004</v>
      </c>
      <c r="L17" s="11">
        <v>10672</v>
      </c>
      <c r="M17" s="11">
        <v>6454.1</v>
      </c>
      <c r="N17" s="11">
        <v>14184</v>
      </c>
      <c r="O17" s="13">
        <v>2761.4</v>
      </c>
      <c r="P17" s="14">
        <v>78545</v>
      </c>
      <c r="Q17" s="15">
        <v>271.70999999999998</v>
      </c>
      <c r="R17" s="15">
        <v>15012</v>
      </c>
      <c r="S17" s="15">
        <v>23614</v>
      </c>
      <c r="T17" s="15">
        <v>25704</v>
      </c>
      <c r="U17" s="15">
        <v>29200</v>
      </c>
      <c r="V17" s="16">
        <f t="shared" si="0"/>
        <v>696.48999999997613</v>
      </c>
      <c r="W17" s="115">
        <f t="shared" si="1"/>
        <v>100.34460277544939</v>
      </c>
      <c r="X17" s="115">
        <f t="shared" si="2"/>
        <v>105.66461380549141</v>
      </c>
      <c r="Y17" s="115">
        <f t="shared" si="3"/>
        <v>107.21958478741576</v>
      </c>
      <c r="Z17" s="115">
        <f t="shared" si="4"/>
        <v>105.92576152693781</v>
      </c>
      <c r="AA17" s="115">
        <f t="shared" si="5"/>
        <v>100.75566750629723</v>
      </c>
      <c r="AB17" s="115">
        <f t="shared" si="6"/>
        <v>122.85228702629385</v>
      </c>
      <c r="AC17" s="115">
        <f t="shared" si="7"/>
        <v>105.69899068755926</v>
      </c>
      <c r="AD17" s="115">
        <f t="shared" si="8"/>
        <v>102.34172135404371</v>
      </c>
      <c r="AE17" s="115">
        <f t="shared" si="9"/>
        <v>106.84425338710848</v>
      </c>
      <c r="AF17" s="115">
        <f t="shared" si="10"/>
        <v>102.30061349693251</v>
      </c>
      <c r="AG17" s="115">
        <f t="shared" si="11"/>
        <v>107.04914498017945</v>
      </c>
      <c r="AH17" s="115">
        <f t="shared" si="12"/>
        <v>102.35243180834175</v>
      </c>
      <c r="AI17" s="115">
        <f t="shared" si="13"/>
        <v>102.45621846245179</v>
      </c>
      <c r="AJ17" s="115">
        <f t="shared" si="14"/>
        <v>104.2651197366325</v>
      </c>
      <c r="AK17" s="115">
        <f t="shared" si="15"/>
        <v>100.02945182785406</v>
      </c>
      <c r="AL17" s="115">
        <f t="shared" si="16"/>
        <v>99.86030732388744</v>
      </c>
      <c r="AM17" s="115">
        <f t="shared" si="17"/>
        <v>112.44761904761904</v>
      </c>
      <c r="AN17" s="115">
        <f t="shared" si="18"/>
        <v>115.23873570948217</v>
      </c>
      <c r="AO17" s="115">
        <f t="shared" si="19"/>
        <v>107.23860589812332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12236</v>
      </c>
      <c r="D18" s="11">
        <v>8197.7000000000007</v>
      </c>
      <c r="E18" s="11">
        <v>10092</v>
      </c>
      <c r="F18" s="11">
        <v>19213</v>
      </c>
      <c r="G18" s="11">
        <v>4010.7</v>
      </c>
      <c r="H18" s="11">
        <v>6880.2</v>
      </c>
      <c r="I18" s="11">
        <v>21483</v>
      </c>
      <c r="J18" s="11">
        <v>4403.8999999999996</v>
      </c>
      <c r="K18" s="11">
        <v>5043.5</v>
      </c>
      <c r="L18" s="11">
        <v>10949</v>
      </c>
      <c r="M18" s="11">
        <v>8437.7000000000007</v>
      </c>
      <c r="N18" s="11">
        <v>16406</v>
      </c>
      <c r="O18" s="13">
        <v>2840.7</v>
      </c>
      <c r="P18" s="14">
        <v>86693</v>
      </c>
      <c r="Q18" s="15">
        <v>403.47</v>
      </c>
      <c r="R18" s="15">
        <v>19888</v>
      </c>
      <c r="S18" s="15">
        <v>21831</v>
      </c>
      <c r="T18" s="15">
        <v>30554</v>
      </c>
      <c r="U18" s="15">
        <v>31241</v>
      </c>
      <c r="V18" s="16">
        <f t="shared" si="0"/>
        <v>690.92999999997846</v>
      </c>
      <c r="W18" s="115">
        <f t="shared" si="1"/>
        <v>113.56970484499722</v>
      </c>
      <c r="X18" s="115">
        <f t="shared" si="2"/>
        <v>99.54101147471313</v>
      </c>
      <c r="Y18" s="115">
        <f t="shared" si="3"/>
        <v>98.641384028931682</v>
      </c>
      <c r="Z18" s="115">
        <f t="shared" si="4"/>
        <v>100.6390445759782</v>
      </c>
      <c r="AA18" s="115">
        <f t="shared" si="5"/>
        <v>100.2675</v>
      </c>
      <c r="AB18" s="115">
        <f t="shared" si="6"/>
        <v>91.520012769863129</v>
      </c>
      <c r="AC18" s="115">
        <f t="shared" si="7"/>
        <v>113.33685043524136</v>
      </c>
      <c r="AD18" s="115">
        <f t="shared" si="8"/>
        <v>101.58001568482725</v>
      </c>
      <c r="AE18" s="115">
        <f t="shared" si="9"/>
        <v>114.00058769015166</v>
      </c>
      <c r="AF18" s="115">
        <f t="shared" si="10"/>
        <v>102.5955772113943</v>
      </c>
      <c r="AG18" s="115">
        <f t="shared" si="11"/>
        <v>130.7339520614803</v>
      </c>
      <c r="AH18" s="115">
        <f t="shared" si="12"/>
        <v>115.66553863508177</v>
      </c>
      <c r="AI18" s="115">
        <f t="shared" si="13"/>
        <v>102.87173173028172</v>
      </c>
      <c r="AJ18" s="115">
        <f t="shared" si="14"/>
        <v>110.37367114393024</v>
      </c>
      <c r="AK18" s="115">
        <f t="shared" si="15"/>
        <v>148.49287843656842</v>
      </c>
      <c r="AL18" s="115">
        <f t="shared" si="16"/>
        <v>132.48068212096987</v>
      </c>
      <c r="AM18" s="115">
        <f t="shared" si="17"/>
        <v>92.449394427034818</v>
      </c>
      <c r="AN18" s="115">
        <f t="shared" si="18"/>
        <v>118.86865857454092</v>
      </c>
      <c r="AO18" s="115">
        <f t="shared" si="19"/>
        <v>106.98972602739727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9946.9</v>
      </c>
      <c r="D19" s="11">
        <v>8165.3</v>
      </c>
      <c r="E19" s="11">
        <v>8903.6</v>
      </c>
      <c r="F19" s="11">
        <v>17240</v>
      </c>
      <c r="G19" s="11">
        <v>4029.6</v>
      </c>
      <c r="H19" s="11">
        <v>5073.3</v>
      </c>
      <c r="I19" s="11">
        <v>17897</v>
      </c>
      <c r="J19" s="11">
        <v>4324.7</v>
      </c>
      <c r="K19" s="11">
        <v>5014.1000000000004</v>
      </c>
      <c r="L19" s="11">
        <v>11111</v>
      </c>
      <c r="M19" s="11">
        <v>6251.5</v>
      </c>
      <c r="N19" s="11">
        <v>14420</v>
      </c>
      <c r="O19" s="13">
        <v>2894.3</v>
      </c>
      <c r="P19" s="14">
        <v>78903</v>
      </c>
      <c r="Q19" s="15">
        <v>259.87</v>
      </c>
      <c r="R19" s="15">
        <v>13927</v>
      </c>
      <c r="S19" s="15">
        <v>20806</v>
      </c>
      <c r="T19" s="15">
        <v>25019</v>
      </c>
      <c r="U19" s="15">
        <v>27066</v>
      </c>
      <c r="V19" s="16">
        <f t="shared" si="0"/>
        <v>-671.56999999997788</v>
      </c>
      <c r="W19" s="115">
        <f t="shared" si="1"/>
        <v>81.292088917947041</v>
      </c>
      <c r="X19" s="115">
        <f t="shared" si="2"/>
        <v>99.604767190797418</v>
      </c>
      <c r="Y19" s="115">
        <f t="shared" si="3"/>
        <v>88.22433610780817</v>
      </c>
      <c r="Z19" s="115">
        <f t="shared" si="4"/>
        <v>89.730911362098581</v>
      </c>
      <c r="AA19" s="115">
        <f t="shared" si="5"/>
        <v>100.47123943451268</v>
      </c>
      <c r="AB19" s="115">
        <f t="shared" si="6"/>
        <v>73.737682044126629</v>
      </c>
      <c r="AC19" s="115">
        <f t="shared" si="7"/>
        <v>83.307731694828462</v>
      </c>
      <c r="AD19" s="115">
        <f t="shared" si="8"/>
        <v>98.20159404164491</v>
      </c>
      <c r="AE19" s="115">
        <f t="shared" si="9"/>
        <v>99.417071478140187</v>
      </c>
      <c r="AF19" s="115">
        <f t="shared" si="10"/>
        <v>101.47958717691112</v>
      </c>
      <c r="AG19" s="115">
        <f t="shared" si="11"/>
        <v>74.090095642177374</v>
      </c>
      <c r="AH19" s="115">
        <f t="shared" si="12"/>
        <v>87.894672680726558</v>
      </c>
      <c r="AI19" s="115">
        <f t="shared" si="13"/>
        <v>101.88685887281306</v>
      </c>
      <c r="AJ19" s="115">
        <f t="shared" si="14"/>
        <v>91.014268741420878</v>
      </c>
      <c r="AK19" s="115">
        <f t="shared" si="15"/>
        <v>64.408754058542144</v>
      </c>
      <c r="AL19" s="115">
        <f t="shared" si="16"/>
        <v>70.027152051488343</v>
      </c>
      <c r="AM19" s="115">
        <f t="shared" si="17"/>
        <v>95.304841738811788</v>
      </c>
      <c r="AN19" s="115">
        <f t="shared" si="18"/>
        <v>81.88453230346272</v>
      </c>
      <c r="AO19" s="115">
        <f t="shared" si="19"/>
        <v>86.636151211548935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10496</v>
      </c>
      <c r="D20" s="11">
        <v>8252.1</v>
      </c>
      <c r="E20" s="11">
        <v>8858</v>
      </c>
      <c r="F20" s="11">
        <v>17772</v>
      </c>
      <c r="G20" s="11">
        <v>4048.8</v>
      </c>
      <c r="H20" s="11">
        <v>7833.8</v>
      </c>
      <c r="I20" s="11">
        <v>18988</v>
      </c>
      <c r="J20" s="11">
        <v>4362.7</v>
      </c>
      <c r="K20" s="11">
        <v>4656</v>
      </c>
      <c r="L20" s="11">
        <v>11342</v>
      </c>
      <c r="M20" s="11">
        <v>6957.8</v>
      </c>
      <c r="N20" s="11">
        <v>15410</v>
      </c>
      <c r="O20" s="13">
        <v>2912.3</v>
      </c>
      <c r="P20" s="14">
        <v>80819</v>
      </c>
      <c r="Q20" s="15">
        <v>333.8</v>
      </c>
      <c r="R20" s="15">
        <v>16508</v>
      </c>
      <c r="S20" s="15">
        <v>20102</v>
      </c>
      <c r="T20" s="15">
        <v>22659</v>
      </c>
      <c r="U20" s="15">
        <v>25892</v>
      </c>
      <c r="V20" s="16">
        <f t="shared" si="0"/>
        <v>893.70000000002619</v>
      </c>
      <c r="W20" s="115">
        <f t="shared" si="1"/>
        <v>105.52031286129346</v>
      </c>
      <c r="X20" s="115">
        <f t="shared" si="2"/>
        <v>101.06303503851666</v>
      </c>
      <c r="Y20" s="115">
        <f t="shared" si="3"/>
        <v>99.487847612201804</v>
      </c>
      <c r="Z20" s="115">
        <f t="shared" si="4"/>
        <v>103.08584686774942</v>
      </c>
      <c r="AA20" s="115">
        <f t="shared" si="5"/>
        <v>100.47647409172127</v>
      </c>
      <c r="AB20" s="115">
        <f t="shared" si="6"/>
        <v>154.41231545542348</v>
      </c>
      <c r="AC20" s="115">
        <f t="shared" si="7"/>
        <v>106.09599374196792</v>
      </c>
      <c r="AD20" s="115">
        <f t="shared" si="8"/>
        <v>100.87867366522534</v>
      </c>
      <c r="AE20" s="115">
        <f t="shared" si="9"/>
        <v>92.858140045072886</v>
      </c>
      <c r="AF20" s="115">
        <f t="shared" si="10"/>
        <v>102.07902079020789</v>
      </c>
      <c r="AG20" s="115">
        <f t="shared" si="11"/>
        <v>111.2980884587699</v>
      </c>
      <c r="AH20" s="115">
        <f t="shared" si="12"/>
        <v>106.86546463245492</v>
      </c>
      <c r="AI20" s="115">
        <f t="shared" si="13"/>
        <v>100.62191203399786</v>
      </c>
      <c r="AJ20" s="115">
        <f t="shared" si="14"/>
        <v>102.42829803683003</v>
      </c>
      <c r="AK20" s="115">
        <f t="shared" si="15"/>
        <v>128.44883980451763</v>
      </c>
      <c r="AL20" s="115">
        <f t="shared" si="16"/>
        <v>118.53234723917569</v>
      </c>
      <c r="AM20" s="115">
        <f t="shared" si="17"/>
        <v>96.61636066519273</v>
      </c>
      <c r="AN20" s="115">
        <f t="shared" si="18"/>
        <v>90.567168951596784</v>
      </c>
      <c r="AO20" s="115">
        <f t="shared" si="19"/>
        <v>95.662454740264536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10122</v>
      </c>
      <c r="D21" s="11">
        <v>8664.4</v>
      </c>
      <c r="E21" s="11">
        <v>8902.4</v>
      </c>
      <c r="F21" s="11">
        <v>19304</v>
      </c>
      <c r="G21" s="11">
        <v>4093</v>
      </c>
      <c r="H21" s="11">
        <v>7612.3</v>
      </c>
      <c r="I21" s="11">
        <v>20149</v>
      </c>
      <c r="J21" s="11">
        <v>4375.3999999999996</v>
      </c>
      <c r="K21" s="11">
        <v>4844.7</v>
      </c>
      <c r="L21" s="11">
        <v>11553</v>
      </c>
      <c r="M21" s="11">
        <v>7330.1</v>
      </c>
      <c r="N21" s="11">
        <v>15857</v>
      </c>
      <c r="O21" s="13">
        <v>2982.2</v>
      </c>
      <c r="P21" s="14">
        <v>82303</v>
      </c>
      <c r="Q21" s="15">
        <v>348.51</v>
      </c>
      <c r="R21" s="15">
        <v>16889</v>
      </c>
      <c r="S21" s="15">
        <v>20214</v>
      </c>
      <c r="T21" s="15">
        <v>22443</v>
      </c>
      <c r="U21" s="15">
        <v>27930</v>
      </c>
      <c r="V21" s="16">
        <f t="shared" si="0"/>
        <v>547.98999999999069</v>
      </c>
      <c r="W21" s="115">
        <f t="shared" si="1"/>
        <v>96.436737804878049</v>
      </c>
      <c r="X21" s="115">
        <f t="shared" si="2"/>
        <v>104.99630397111036</v>
      </c>
      <c r="Y21" s="115">
        <f t="shared" si="3"/>
        <v>100.50124181530819</v>
      </c>
      <c r="Z21" s="115">
        <f t="shared" si="4"/>
        <v>108.62030159801937</v>
      </c>
      <c r="AA21" s="115">
        <f t="shared" si="5"/>
        <v>101.09168148587236</v>
      </c>
      <c r="AB21" s="115">
        <f t="shared" si="6"/>
        <v>97.172508871811885</v>
      </c>
      <c r="AC21" s="115">
        <f t="shared" si="7"/>
        <v>106.11438803454814</v>
      </c>
      <c r="AD21" s="115">
        <f t="shared" si="8"/>
        <v>100.29110413276182</v>
      </c>
      <c r="AE21" s="115">
        <f t="shared" si="9"/>
        <v>104.0528350515464</v>
      </c>
      <c r="AF21" s="115">
        <f t="shared" si="10"/>
        <v>101.86034209134192</v>
      </c>
      <c r="AG21" s="115">
        <f t="shared" si="11"/>
        <v>105.35082928511885</v>
      </c>
      <c r="AH21" s="115">
        <f t="shared" si="12"/>
        <v>102.9007138221934</v>
      </c>
      <c r="AI21" s="115">
        <f t="shared" si="13"/>
        <v>102.40016481818492</v>
      </c>
      <c r="AJ21" s="115">
        <f t="shared" si="14"/>
        <v>101.83620188322054</v>
      </c>
      <c r="AK21" s="115">
        <f t="shared" si="15"/>
        <v>104.40683043738765</v>
      </c>
      <c r="AL21" s="115">
        <f t="shared" si="16"/>
        <v>102.30797189241581</v>
      </c>
      <c r="AM21" s="115">
        <f t="shared" si="17"/>
        <v>100.55715849169238</v>
      </c>
      <c r="AN21" s="115">
        <f t="shared" si="18"/>
        <v>99.04673639613398</v>
      </c>
      <c r="AO21" s="115">
        <f t="shared" si="19"/>
        <v>107.87115711416652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12487</v>
      </c>
      <c r="D22" s="11">
        <v>8473.2000000000007</v>
      </c>
      <c r="E22" s="11">
        <v>10570</v>
      </c>
      <c r="F22" s="11">
        <v>19819</v>
      </c>
      <c r="G22" s="11">
        <v>4168.7</v>
      </c>
      <c r="H22" s="11">
        <v>8498.6</v>
      </c>
      <c r="I22" s="11">
        <v>22665</v>
      </c>
      <c r="J22" s="11">
        <v>4517.2</v>
      </c>
      <c r="K22" s="11">
        <v>5037.2</v>
      </c>
      <c r="L22" s="11">
        <v>11852</v>
      </c>
      <c r="M22" s="11">
        <v>9301.6</v>
      </c>
      <c r="N22" s="11">
        <v>18135</v>
      </c>
      <c r="O22" s="13">
        <v>3098.2</v>
      </c>
      <c r="P22" s="14">
        <v>90174</v>
      </c>
      <c r="Q22" s="15">
        <v>483.82</v>
      </c>
      <c r="R22" s="15">
        <v>21914</v>
      </c>
      <c r="S22" s="15">
        <v>21260</v>
      </c>
      <c r="T22" s="15">
        <v>23832</v>
      </c>
      <c r="U22" s="15">
        <v>29397</v>
      </c>
      <c r="V22" s="16">
        <f t="shared" si="0"/>
        <v>-774.11999999999534</v>
      </c>
      <c r="W22" s="115">
        <f t="shared" si="1"/>
        <v>123.36494763880657</v>
      </c>
      <c r="X22" s="115">
        <f t="shared" si="2"/>
        <v>97.793269008817703</v>
      </c>
      <c r="Y22" s="115">
        <f t="shared" si="3"/>
        <v>118.73202731847591</v>
      </c>
      <c r="Z22" s="115">
        <f t="shared" si="4"/>
        <v>102.66784086199752</v>
      </c>
      <c r="AA22" s="115">
        <f t="shared" si="5"/>
        <v>101.84949914488151</v>
      </c>
      <c r="AB22" s="115">
        <f t="shared" si="6"/>
        <v>111.64299883083957</v>
      </c>
      <c r="AC22" s="115">
        <f t="shared" si="7"/>
        <v>112.48697205816667</v>
      </c>
      <c r="AD22" s="115">
        <f t="shared" si="8"/>
        <v>103.24084655117247</v>
      </c>
      <c r="AE22" s="115">
        <f t="shared" si="9"/>
        <v>103.97341424649618</v>
      </c>
      <c r="AF22" s="115">
        <f t="shared" si="10"/>
        <v>102.58807236215701</v>
      </c>
      <c r="AG22" s="115">
        <f t="shared" si="11"/>
        <v>126.89594957776838</v>
      </c>
      <c r="AH22" s="115">
        <f t="shared" si="12"/>
        <v>114.36589518824493</v>
      </c>
      <c r="AI22" s="115">
        <f t="shared" si="13"/>
        <v>103.8897458252297</v>
      </c>
      <c r="AJ22" s="115">
        <f t="shared" si="14"/>
        <v>109.56344240185656</v>
      </c>
      <c r="AK22" s="115">
        <f t="shared" si="15"/>
        <v>138.82528478379385</v>
      </c>
      <c r="AL22" s="115">
        <f t="shared" si="16"/>
        <v>129.75309372964651</v>
      </c>
      <c r="AM22" s="115">
        <f t="shared" si="17"/>
        <v>105.17463144355396</v>
      </c>
      <c r="AN22" s="115">
        <f t="shared" si="18"/>
        <v>106.18901216414918</v>
      </c>
      <c r="AO22" s="115">
        <f t="shared" si="19"/>
        <v>105.25241675617616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10658</v>
      </c>
      <c r="D23" s="11">
        <v>8237.4</v>
      </c>
      <c r="E23" s="11">
        <v>10072</v>
      </c>
      <c r="F23" s="11">
        <v>17705</v>
      </c>
      <c r="G23" s="11">
        <v>4282.7</v>
      </c>
      <c r="H23" s="11">
        <v>5856.9</v>
      </c>
      <c r="I23" s="11">
        <v>19279</v>
      </c>
      <c r="J23" s="11">
        <v>4500.6000000000004</v>
      </c>
      <c r="K23" s="11">
        <v>4996.1000000000004</v>
      </c>
      <c r="L23" s="11">
        <v>11988</v>
      </c>
      <c r="M23" s="11">
        <v>7123.8</v>
      </c>
      <c r="N23" s="11">
        <v>15997</v>
      </c>
      <c r="O23" s="13">
        <v>3174.1</v>
      </c>
      <c r="P23" s="14">
        <v>83443</v>
      </c>
      <c r="Q23" s="15">
        <v>286.70999999999998</v>
      </c>
      <c r="R23" s="15">
        <v>14949</v>
      </c>
      <c r="S23" s="15">
        <v>20735</v>
      </c>
      <c r="T23" s="15">
        <v>21982</v>
      </c>
      <c r="U23" s="15">
        <v>25645</v>
      </c>
      <c r="V23" s="16">
        <f t="shared" si="0"/>
        <v>793.88999999999942</v>
      </c>
      <c r="W23" s="115">
        <f t="shared" si="1"/>
        <v>85.352766877552654</v>
      </c>
      <c r="X23" s="115">
        <f t="shared" si="2"/>
        <v>97.217108058348671</v>
      </c>
      <c r="Y23" s="115">
        <f t="shared" si="3"/>
        <v>95.288552507095559</v>
      </c>
      <c r="Z23" s="115">
        <f t="shared" si="4"/>
        <v>89.333467884353396</v>
      </c>
      <c r="AA23" s="115">
        <f t="shared" si="5"/>
        <v>102.73466548324417</v>
      </c>
      <c r="AB23" s="115">
        <f t="shared" si="6"/>
        <v>68.916056762290253</v>
      </c>
      <c r="AC23" s="115">
        <f t="shared" si="7"/>
        <v>85.060666225457766</v>
      </c>
      <c r="AD23" s="115">
        <f t="shared" si="8"/>
        <v>99.632515717701239</v>
      </c>
      <c r="AE23" s="115">
        <f t="shared" si="9"/>
        <v>99.18407051536569</v>
      </c>
      <c r="AF23" s="115">
        <f t="shared" si="10"/>
        <v>101.1474856564293</v>
      </c>
      <c r="AG23" s="115">
        <f t="shared" si="11"/>
        <v>76.586823772254235</v>
      </c>
      <c r="AH23" s="115">
        <f t="shared" si="12"/>
        <v>88.210642404190793</v>
      </c>
      <c r="AI23" s="115">
        <f t="shared" si="13"/>
        <v>102.44980956684526</v>
      </c>
      <c r="AJ23" s="115">
        <f t="shared" si="14"/>
        <v>92.535542395812541</v>
      </c>
      <c r="AK23" s="115">
        <f t="shared" si="15"/>
        <v>59.259642015625644</v>
      </c>
      <c r="AL23" s="115">
        <f t="shared" si="16"/>
        <v>68.216665145569038</v>
      </c>
      <c r="AM23" s="115">
        <f t="shared" si="17"/>
        <v>97.530573847601133</v>
      </c>
      <c r="AN23" s="115">
        <f t="shared" si="18"/>
        <v>92.237327962403498</v>
      </c>
      <c r="AO23" s="115">
        <f t="shared" si="19"/>
        <v>87.23679287002075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11807</v>
      </c>
      <c r="D24" s="11">
        <v>8368</v>
      </c>
      <c r="E24" s="11">
        <v>11675</v>
      </c>
      <c r="F24" s="11">
        <v>18599</v>
      </c>
      <c r="G24" s="11">
        <v>4398.8</v>
      </c>
      <c r="H24" s="11">
        <v>6928.2</v>
      </c>
      <c r="I24" s="11">
        <v>20048</v>
      </c>
      <c r="J24" s="11">
        <v>4608.8999999999996</v>
      </c>
      <c r="K24" s="11">
        <v>5213.2</v>
      </c>
      <c r="L24" s="11">
        <v>12204</v>
      </c>
      <c r="M24" s="11">
        <v>7881.8</v>
      </c>
      <c r="N24" s="11">
        <v>16865</v>
      </c>
      <c r="O24" s="13">
        <v>3194.9</v>
      </c>
      <c r="P24" s="14">
        <v>86091</v>
      </c>
      <c r="Q24" s="15">
        <v>362.59</v>
      </c>
      <c r="R24" s="15">
        <v>17835</v>
      </c>
      <c r="S24" s="15">
        <v>22352</v>
      </c>
      <c r="T24" s="15">
        <v>23808</v>
      </c>
      <c r="U24" s="15">
        <v>28271</v>
      </c>
      <c r="V24" s="16">
        <f t="shared" si="0"/>
        <v>688.20999999999185</v>
      </c>
      <c r="W24" s="115">
        <f t="shared" si="1"/>
        <v>110.78063426534059</v>
      </c>
      <c r="X24" s="115">
        <f t="shared" si="2"/>
        <v>101.585451720203</v>
      </c>
      <c r="Y24" s="115">
        <f t="shared" si="3"/>
        <v>115.91540905480539</v>
      </c>
      <c r="Z24" s="115">
        <f t="shared" si="4"/>
        <v>105.04942106749506</v>
      </c>
      <c r="AA24" s="115">
        <f t="shared" si="5"/>
        <v>102.7109066710253</v>
      </c>
      <c r="AB24" s="115">
        <f t="shared" si="6"/>
        <v>118.29124622240434</v>
      </c>
      <c r="AC24" s="115">
        <f t="shared" si="7"/>
        <v>103.98879609938274</v>
      </c>
      <c r="AD24" s="115">
        <f t="shared" si="8"/>
        <v>102.40634582055723</v>
      </c>
      <c r="AE24" s="115">
        <f t="shared" si="9"/>
        <v>104.3453894037349</v>
      </c>
      <c r="AF24" s="115">
        <f t="shared" si="10"/>
        <v>101.8018018018018</v>
      </c>
      <c r="AG24" s="115">
        <f t="shared" si="11"/>
        <v>110.64038855666919</v>
      </c>
      <c r="AH24" s="115">
        <f t="shared" si="12"/>
        <v>105.42601737825844</v>
      </c>
      <c r="AI24" s="115">
        <f t="shared" si="13"/>
        <v>100.6553038656627</v>
      </c>
      <c r="AJ24" s="115">
        <f t="shared" si="14"/>
        <v>103.17342377431299</v>
      </c>
      <c r="AK24" s="115">
        <f t="shared" si="15"/>
        <v>126.46576680269261</v>
      </c>
      <c r="AL24" s="115">
        <f t="shared" si="16"/>
        <v>119.30563917318884</v>
      </c>
      <c r="AM24" s="115">
        <f t="shared" si="17"/>
        <v>107.79840848806366</v>
      </c>
      <c r="AN24" s="115">
        <f t="shared" si="18"/>
        <v>108.30679646983896</v>
      </c>
      <c r="AO24" s="115">
        <f t="shared" si="19"/>
        <v>110.2398128290115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11734</v>
      </c>
      <c r="D25" s="11">
        <v>8807.7000000000007</v>
      </c>
      <c r="E25" s="11">
        <v>11711</v>
      </c>
      <c r="F25" s="11">
        <v>19429</v>
      </c>
      <c r="G25" s="11">
        <v>4511.1000000000004</v>
      </c>
      <c r="H25" s="11">
        <v>7408.9</v>
      </c>
      <c r="I25" s="11">
        <v>21249</v>
      </c>
      <c r="J25" s="11">
        <v>4667</v>
      </c>
      <c r="K25" s="11">
        <v>5446.4</v>
      </c>
      <c r="L25" s="11">
        <v>12448</v>
      </c>
      <c r="M25" s="11">
        <v>8231.1</v>
      </c>
      <c r="N25" s="11">
        <v>17115</v>
      </c>
      <c r="O25" s="13">
        <v>3299.7</v>
      </c>
      <c r="P25" s="14">
        <v>88944</v>
      </c>
      <c r="Q25" s="15">
        <v>367.91</v>
      </c>
      <c r="R25" s="15">
        <v>18049</v>
      </c>
      <c r="S25" s="15">
        <v>21622</v>
      </c>
      <c r="T25" s="15">
        <v>24764</v>
      </c>
      <c r="U25" s="15">
        <v>31049</v>
      </c>
      <c r="V25" s="16">
        <f t="shared" si="0"/>
        <v>789.99000000001979</v>
      </c>
      <c r="W25" s="115">
        <f t="shared" si="1"/>
        <v>99.3817227068688</v>
      </c>
      <c r="X25" s="115">
        <f t="shared" si="2"/>
        <v>105.25454110898661</v>
      </c>
      <c r="Y25" s="115">
        <f t="shared" si="3"/>
        <v>100.30835117773019</v>
      </c>
      <c r="Z25" s="115">
        <f t="shared" si="4"/>
        <v>104.46260551642561</v>
      </c>
      <c r="AA25" s="115">
        <f t="shared" si="5"/>
        <v>102.55296899154315</v>
      </c>
      <c r="AB25" s="115">
        <f t="shared" si="6"/>
        <v>106.93831009497417</v>
      </c>
      <c r="AC25" s="115">
        <f t="shared" si="7"/>
        <v>105.99062250598563</v>
      </c>
      <c r="AD25" s="115">
        <f t="shared" si="8"/>
        <v>101.26060448263144</v>
      </c>
      <c r="AE25" s="115">
        <f t="shared" si="9"/>
        <v>104.47326018568251</v>
      </c>
      <c r="AF25" s="115">
        <f t="shared" si="10"/>
        <v>101.99934447722059</v>
      </c>
      <c r="AG25" s="115">
        <f t="shared" si="11"/>
        <v>104.43172879291534</v>
      </c>
      <c r="AH25" s="115">
        <f t="shared" si="12"/>
        <v>101.48235991698785</v>
      </c>
      <c r="AI25" s="115">
        <f t="shared" si="13"/>
        <v>103.2802278631569</v>
      </c>
      <c r="AJ25" s="115">
        <f t="shared" si="14"/>
        <v>103.31393525455623</v>
      </c>
      <c r="AK25" s="115">
        <f t="shared" si="15"/>
        <v>101.46722193110678</v>
      </c>
      <c r="AL25" s="115">
        <f t="shared" si="16"/>
        <v>101.19988786094758</v>
      </c>
      <c r="AM25" s="115">
        <f t="shared" si="17"/>
        <v>96.734073013600579</v>
      </c>
      <c r="AN25" s="115">
        <f t="shared" si="18"/>
        <v>104.0154569892473</v>
      </c>
      <c r="AO25" s="115">
        <f t="shared" si="19"/>
        <v>109.82632379470128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14248</v>
      </c>
      <c r="D26" s="11">
        <v>8997.9</v>
      </c>
      <c r="E26" s="11">
        <v>13647</v>
      </c>
      <c r="F26" s="11">
        <v>20255</v>
      </c>
      <c r="G26" s="11">
        <v>4617.3999999999996</v>
      </c>
      <c r="H26" s="11">
        <v>9581.9</v>
      </c>
      <c r="I26" s="11">
        <v>24348</v>
      </c>
      <c r="J26" s="11">
        <v>4795.6000000000004</v>
      </c>
      <c r="K26" s="11">
        <v>5740.3</v>
      </c>
      <c r="L26" s="11">
        <v>12716</v>
      </c>
      <c r="M26" s="11">
        <v>10331</v>
      </c>
      <c r="N26" s="11">
        <v>19643</v>
      </c>
      <c r="O26" s="13">
        <v>3418.3</v>
      </c>
      <c r="P26" s="14">
        <v>98698</v>
      </c>
      <c r="Q26" s="15">
        <v>526.79</v>
      </c>
      <c r="R26" s="15">
        <v>24031</v>
      </c>
      <c r="S26" s="15">
        <v>24195</v>
      </c>
      <c r="T26" s="15">
        <v>26963</v>
      </c>
      <c r="U26" s="15">
        <v>34123</v>
      </c>
      <c r="V26" s="16">
        <f t="shared" si="0"/>
        <v>-2271.3899999999849</v>
      </c>
      <c r="W26" s="115">
        <f t="shared" si="1"/>
        <v>121.42491903869099</v>
      </c>
      <c r="X26" s="115">
        <f t="shared" si="2"/>
        <v>102.15947409652917</v>
      </c>
      <c r="Y26" s="115">
        <f t="shared" si="3"/>
        <v>116.53146614294255</v>
      </c>
      <c r="Z26" s="115">
        <f t="shared" si="4"/>
        <v>104.25137680786453</v>
      </c>
      <c r="AA26" s="115">
        <f t="shared" si="5"/>
        <v>102.35640974485156</v>
      </c>
      <c r="AB26" s="115">
        <f t="shared" si="6"/>
        <v>129.32959008759735</v>
      </c>
      <c r="AC26" s="115">
        <f t="shared" si="7"/>
        <v>114.58421572779895</v>
      </c>
      <c r="AD26" s="115">
        <f t="shared" si="8"/>
        <v>102.75551746303837</v>
      </c>
      <c r="AE26" s="115">
        <f t="shared" si="9"/>
        <v>105.39622502937722</v>
      </c>
      <c r="AF26" s="115">
        <f t="shared" si="10"/>
        <v>102.15295629820051</v>
      </c>
      <c r="AG26" s="115">
        <f t="shared" si="11"/>
        <v>125.51177849862107</v>
      </c>
      <c r="AH26" s="115">
        <f t="shared" si="12"/>
        <v>114.77066900379785</v>
      </c>
      <c r="AI26" s="115">
        <f t="shared" si="13"/>
        <v>103.59426614540716</v>
      </c>
      <c r="AJ26" s="115">
        <f t="shared" si="14"/>
        <v>110.96645080050369</v>
      </c>
      <c r="AK26" s="115">
        <f t="shared" si="15"/>
        <v>143.18447446386341</v>
      </c>
      <c r="AL26" s="115">
        <f t="shared" si="16"/>
        <v>133.14311042163001</v>
      </c>
      <c r="AM26" s="115">
        <f t="shared" si="17"/>
        <v>111.89991675145686</v>
      </c>
      <c r="AN26" s="115">
        <f t="shared" si="18"/>
        <v>108.87982555322242</v>
      </c>
      <c r="AO26" s="115">
        <f t="shared" si="19"/>
        <v>109.90047988663081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12496</v>
      </c>
      <c r="D27" s="11">
        <v>9150.5</v>
      </c>
      <c r="E27" s="11">
        <v>14927</v>
      </c>
      <c r="F27" s="11">
        <v>18841</v>
      </c>
      <c r="G27" s="11">
        <v>4714.5</v>
      </c>
      <c r="H27" s="11">
        <v>6415.4</v>
      </c>
      <c r="I27" s="11">
        <v>20915</v>
      </c>
      <c r="J27" s="11">
        <v>4756.8999999999996</v>
      </c>
      <c r="K27" s="11">
        <v>5858.6</v>
      </c>
      <c r="L27" s="11">
        <v>12849</v>
      </c>
      <c r="M27" s="11">
        <v>8110.5</v>
      </c>
      <c r="N27" s="11">
        <v>17313</v>
      </c>
      <c r="O27" s="13">
        <v>3517.2</v>
      </c>
      <c r="P27" s="14">
        <v>91455</v>
      </c>
      <c r="Q27" s="15">
        <v>328.27</v>
      </c>
      <c r="R27" s="15">
        <v>16267</v>
      </c>
      <c r="S27" s="15">
        <v>26718</v>
      </c>
      <c r="T27" s="15">
        <v>27153</v>
      </c>
      <c r="U27" s="15">
        <v>32512</v>
      </c>
      <c r="V27" s="16">
        <f t="shared" si="0"/>
        <v>-262.67000000001281</v>
      </c>
      <c r="W27" s="115">
        <f t="shared" si="1"/>
        <v>87.703537338573838</v>
      </c>
      <c r="X27" s="115">
        <f t="shared" si="2"/>
        <v>101.69595127752031</v>
      </c>
      <c r="Y27" s="115">
        <f t="shared" si="3"/>
        <v>109.37935077306366</v>
      </c>
      <c r="Z27" s="115">
        <f t="shared" si="4"/>
        <v>93.019007652431497</v>
      </c>
      <c r="AA27" s="115">
        <f t="shared" si="5"/>
        <v>102.10291506042361</v>
      </c>
      <c r="AB27" s="115">
        <f t="shared" si="6"/>
        <v>66.953318235423026</v>
      </c>
      <c r="AC27" s="115">
        <f t="shared" si="7"/>
        <v>85.900279283719399</v>
      </c>
      <c r="AD27" s="115">
        <f t="shared" si="8"/>
        <v>99.193010259404431</v>
      </c>
      <c r="AE27" s="115">
        <f t="shared" si="9"/>
        <v>102.06086789889031</v>
      </c>
      <c r="AF27" s="115">
        <f t="shared" si="10"/>
        <v>101.04592639194716</v>
      </c>
      <c r="AG27" s="115">
        <f t="shared" si="11"/>
        <v>78.506436937372953</v>
      </c>
      <c r="AH27" s="115">
        <f t="shared" si="12"/>
        <v>88.138268085323006</v>
      </c>
      <c r="AI27" s="115">
        <f t="shared" si="13"/>
        <v>102.89325103121433</v>
      </c>
      <c r="AJ27" s="115">
        <f t="shared" si="14"/>
        <v>92.661452106425656</v>
      </c>
      <c r="AK27" s="115">
        <f t="shared" si="15"/>
        <v>62.31515404620437</v>
      </c>
      <c r="AL27" s="115">
        <f t="shared" si="16"/>
        <v>67.691731513461789</v>
      </c>
      <c r="AM27" s="115">
        <f t="shared" si="17"/>
        <v>110.42777433353999</v>
      </c>
      <c r="AN27" s="115">
        <f t="shared" si="18"/>
        <v>100.70466936171792</v>
      </c>
      <c r="AO27" s="115">
        <f t="shared" si="19"/>
        <v>95.278844181343956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13855</v>
      </c>
      <c r="D28" s="11">
        <v>9331.2000000000007</v>
      </c>
      <c r="E28" s="11">
        <v>17425</v>
      </c>
      <c r="F28" s="11">
        <v>19680</v>
      </c>
      <c r="G28" s="11">
        <v>4798.1000000000004</v>
      </c>
      <c r="H28" s="11">
        <v>8177.1</v>
      </c>
      <c r="I28" s="11">
        <v>22271</v>
      </c>
      <c r="J28" s="11">
        <v>4829.3</v>
      </c>
      <c r="K28" s="11">
        <v>5884.5</v>
      </c>
      <c r="L28" s="11">
        <v>13086</v>
      </c>
      <c r="M28" s="11">
        <v>8880.6</v>
      </c>
      <c r="N28" s="11">
        <v>18200</v>
      </c>
      <c r="O28" s="13">
        <v>3565.3</v>
      </c>
      <c r="P28" s="14">
        <v>96312</v>
      </c>
      <c r="Q28" s="15">
        <v>427.8</v>
      </c>
      <c r="R28" s="15">
        <v>19771</v>
      </c>
      <c r="S28" s="15">
        <v>29855</v>
      </c>
      <c r="T28" s="15">
        <v>30606</v>
      </c>
      <c r="U28" s="15">
        <v>33855</v>
      </c>
      <c r="V28" s="16">
        <f t="shared" si="0"/>
        <v>368.29999999998836</v>
      </c>
      <c r="W28" s="115">
        <f t="shared" si="1"/>
        <v>110.87548015364916</v>
      </c>
      <c r="X28" s="115">
        <f t="shared" si="2"/>
        <v>101.97475547784273</v>
      </c>
      <c r="Y28" s="115">
        <f t="shared" si="3"/>
        <v>116.73477590942586</v>
      </c>
      <c r="Z28" s="115">
        <f t="shared" si="4"/>
        <v>104.45305450878404</v>
      </c>
      <c r="AA28" s="115">
        <f t="shared" si="5"/>
        <v>101.77325273093646</v>
      </c>
      <c r="AB28" s="115">
        <f t="shared" si="6"/>
        <v>127.46048570626931</v>
      </c>
      <c r="AC28" s="115">
        <f t="shared" si="7"/>
        <v>106.48338513028928</v>
      </c>
      <c r="AD28" s="115">
        <f t="shared" si="8"/>
        <v>101.5219996216023</v>
      </c>
      <c r="AE28" s="115">
        <f t="shared" si="9"/>
        <v>100.44208513979449</v>
      </c>
      <c r="AF28" s="115">
        <f t="shared" si="10"/>
        <v>101.84450151762783</v>
      </c>
      <c r="AG28" s="115">
        <f t="shared" si="11"/>
        <v>109.49509894581099</v>
      </c>
      <c r="AH28" s="115">
        <f t="shared" si="12"/>
        <v>105.12331773811587</v>
      </c>
      <c r="AI28" s="115">
        <f t="shared" si="13"/>
        <v>101.36756510860914</v>
      </c>
      <c r="AJ28" s="115">
        <f t="shared" si="14"/>
        <v>105.31080859439068</v>
      </c>
      <c r="AK28" s="115">
        <f t="shared" si="15"/>
        <v>130.31955402564964</v>
      </c>
      <c r="AL28" s="115">
        <f t="shared" si="16"/>
        <v>121.54054220200405</v>
      </c>
      <c r="AM28" s="115">
        <f t="shared" si="17"/>
        <v>111.74114828954262</v>
      </c>
      <c r="AN28" s="115">
        <f t="shared" si="18"/>
        <v>112.71682686995912</v>
      </c>
      <c r="AO28" s="115">
        <f t="shared" si="19"/>
        <v>104.13078248031495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13954</v>
      </c>
      <c r="D29" s="11">
        <v>9677.5</v>
      </c>
      <c r="E29" s="11">
        <v>18493</v>
      </c>
      <c r="F29" s="11">
        <v>21467</v>
      </c>
      <c r="G29" s="11">
        <v>4869.1000000000004</v>
      </c>
      <c r="H29" s="11">
        <v>9247.2000000000007</v>
      </c>
      <c r="I29" s="11">
        <v>23564</v>
      </c>
      <c r="J29" s="11">
        <v>4937.8</v>
      </c>
      <c r="K29" s="11">
        <v>6054.3</v>
      </c>
      <c r="L29" s="11">
        <v>13350</v>
      </c>
      <c r="M29" s="11">
        <v>9458.2000000000007</v>
      </c>
      <c r="N29" s="11">
        <v>18619</v>
      </c>
      <c r="O29" s="13">
        <v>3677.8</v>
      </c>
      <c r="P29" s="14">
        <v>99306</v>
      </c>
      <c r="Q29" s="15">
        <v>444.73</v>
      </c>
      <c r="R29" s="15">
        <v>19980</v>
      </c>
      <c r="S29" s="15">
        <v>29282</v>
      </c>
      <c r="T29" s="15">
        <v>32036</v>
      </c>
      <c r="U29" s="15">
        <v>36643</v>
      </c>
      <c r="V29" s="16">
        <f t="shared" si="0"/>
        <v>3749.1700000000128</v>
      </c>
      <c r="W29" s="115">
        <f t="shared" si="1"/>
        <v>100.71454348610609</v>
      </c>
      <c r="X29" s="115">
        <f t="shared" si="2"/>
        <v>103.71120541838135</v>
      </c>
      <c r="Y29" s="115">
        <f t="shared" si="3"/>
        <v>106.12912482065997</v>
      </c>
      <c r="Z29" s="115">
        <f t="shared" si="4"/>
        <v>109.08028455284553</v>
      </c>
      <c r="AA29" s="115">
        <f t="shared" si="5"/>
        <v>101.47975240199246</v>
      </c>
      <c r="AB29" s="115">
        <f t="shared" si="6"/>
        <v>113.0865465751917</v>
      </c>
      <c r="AC29" s="115">
        <f t="shared" si="7"/>
        <v>105.80575636477931</v>
      </c>
      <c r="AD29" s="115">
        <f t="shared" si="8"/>
        <v>102.24670242064067</v>
      </c>
      <c r="AE29" s="115">
        <f t="shared" si="9"/>
        <v>102.88554677542696</v>
      </c>
      <c r="AF29" s="115">
        <f t="shared" si="10"/>
        <v>102.01742320036679</v>
      </c>
      <c r="AG29" s="115">
        <f t="shared" si="11"/>
        <v>106.50406504065042</v>
      </c>
      <c r="AH29" s="115">
        <f t="shared" si="12"/>
        <v>102.30219780219781</v>
      </c>
      <c r="AI29" s="115">
        <f t="shared" si="13"/>
        <v>103.1554146916108</v>
      </c>
      <c r="AJ29" s="115">
        <f t="shared" si="14"/>
        <v>103.10864689758286</v>
      </c>
      <c r="AK29" s="115">
        <f t="shared" si="15"/>
        <v>103.95745675549321</v>
      </c>
      <c r="AL29" s="115">
        <f t="shared" si="16"/>
        <v>101.05710383895605</v>
      </c>
      <c r="AM29" s="115">
        <f t="shared" si="17"/>
        <v>98.080723496901683</v>
      </c>
      <c r="AN29" s="115">
        <f t="shared" si="18"/>
        <v>104.6722864797752</v>
      </c>
      <c r="AO29" s="115">
        <f t="shared" si="19"/>
        <v>108.23512036626791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16435</v>
      </c>
      <c r="D30" s="11">
        <v>9549.9</v>
      </c>
      <c r="E30" s="11">
        <v>19703</v>
      </c>
      <c r="F30" s="11">
        <v>21828</v>
      </c>
      <c r="G30" s="11">
        <v>4937.3</v>
      </c>
      <c r="H30" s="11">
        <v>10625</v>
      </c>
      <c r="I30" s="11">
        <v>26272</v>
      </c>
      <c r="J30" s="11">
        <v>5088</v>
      </c>
      <c r="K30" s="11">
        <v>6558.7</v>
      </c>
      <c r="L30" s="11">
        <v>13681</v>
      </c>
      <c r="M30" s="11">
        <v>11827</v>
      </c>
      <c r="N30" s="11">
        <v>21549</v>
      </c>
      <c r="O30" s="13">
        <v>3749.7</v>
      </c>
      <c r="P30" s="14">
        <v>110820</v>
      </c>
      <c r="Q30" s="15">
        <v>629.19000000000005</v>
      </c>
      <c r="R30" s="15">
        <v>26618</v>
      </c>
      <c r="S30" s="15">
        <v>33471</v>
      </c>
      <c r="T30" s="15">
        <v>35210</v>
      </c>
      <c r="U30" s="15">
        <v>39338</v>
      </c>
      <c r="V30" s="16">
        <f t="shared" si="0"/>
        <v>-3862.5899999999965</v>
      </c>
      <c r="W30" s="115">
        <f t="shared" si="1"/>
        <v>117.77984807223736</v>
      </c>
      <c r="X30" s="115">
        <f t="shared" si="2"/>
        <v>98.681477654352875</v>
      </c>
      <c r="Y30" s="115">
        <f t="shared" si="3"/>
        <v>106.54301627642893</v>
      </c>
      <c r="Z30" s="115">
        <f t="shared" si="4"/>
        <v>101.68165090604182</v>
      </c>
      <c r="AA30" s="115">
        <f t="shared" si="5"/>
        <v>101.40066952824958</v>
      </c>
      <c r="AB30" s="115">
        <f t="shared" si="6"/>
        <v>114.89964529803616</v>
      </c>
      <c r="AC30" s="115">
        <f t="shared" si="7"/>
        <v>111.49210660329317</v>
      </c>
      <c r="AD30" s="115">
        <f t="shared" si="8"/>
        <v>103.04184049576735</v>
      </c>
      <c r="AE30" s="115">
        <f t="shared" si="9"/>
        <v>108.33126868506679</v>
      </c>
      <c r="AF30" s="115">
        <f t="shared" si="10"/>
        <v>102.47940074906367</v>
      </c>
      <c r="AG30" s="115">
        <f t="shared" si="11"/>
        <v>125.0449345541435</v>
      </c>
      <c r="AH30" s="115">
        <f t="shared" si="12"/>
        <v>115.736613137118</v>
      </c>
      <c r="AI30" s="115">
        <f t="shared" si="13"/>
        <v>101.95497308173363</v>
      </c>
      <c r="AJ30" s="115">
        <f t="shared" si="14"/>
        <v>111.59446559120295</v>
      </c>
      <c r="AK30" s="115">
        <f t="shared" si="15"/>
        <v>141.47685112315338</v>
      </c>
      <c r="AL30" s="115">
        <f t="shared" si="16"/>
        <v>133.22322322322321</v>
      </c>
      <c r="AM30" s="115">
        <f t="shared" si="17"/>
        <v>114.30571682262141</v>
      </c>
      <c r="AN30" s="115">
        <f t="shared" si="18"/>
        <v>109.90760394556125</v>
      </c>
      <c r="AO30" s="115">
        <f t="shared" si="19"/>
        <v>107.35474715498185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14061</v>
      </c>
      <c r="D31" s="11">
        <v>9353.4</v>
      </c>
      <c r="E31" s="11">
        <v>18671</v>
      </c>
      <c r="F31" s="11">
        <v>20526</v>
      </c>
      <c r="G31" s="11">
        <v>5009.5</v>
      </c>
      <c r="H31" s="11">
        <v>8643.6</v>
      </c>
      <c r="I31" s="11">
        <v>22641</v>
      </c>
      <c r="J31" s="11">
        <v>5025.1000000000004</v>
      </c>
      <c r="K31" s="11">
        <v>6703.7</v>
      </c>
      <c r="L31" s="11">
        <v>13828</v>
      </c>
      <c r="M31" s="11">
        <v>9331.4</v>
      </c>
      <c r="N31" s="11">
        <v>19105</v>
      </c>
      <c r="O31" s="13">
        <v>3808.3</v>
      </c>
      <c r="P31" s="14">
        <v>102700</v>
      </c>
      <c r="Q31" s="15">
        <v>420.43</v>
      </c>
      <c r="R31" s="15">
        <v>17509</v>
      </c>
      <c r="S31" s="15">
        <v>31541</v>
      </c>
      <c r="T31" s="15">
        <v>31493</v>
      </c>
      <c r="U31" s="15">
        <v>35603</v>
      </c>
      <c r="V31" s="16">
        <f t="shared" si="0"/>
        <v>426.57000000000698</v>
      </c>
      <c r="W31" s="115">
        <f t="shared" si="1"/>
        <v>85.555217523577738</v>
      </c>
      <c r="X31" s="115">
        <f t="shared" si="2"/>
        <v>97.942386831275712</v>
      </c>
      <c r="Y31" s="115">
        <f t="shared" si="3"/>
        <v>94.762218951428707</v>
      </c>
      <c r="Z31" s="115">
        <f t="shared" si="4"/>
        <v>94.035184167124797</v>
      </c>
      <c r="AA31" s="115">
        <f t="shared" si="5"/>
        <v>101.46233771494542</v>
      </c>
      <c r="AB31" s="115">
        <f t="shared" si="6"/>
        <v>81.351529411764716</v>
      </c>
      <c r="AC31" s="115">
        <f t="shared" si="7"/>
        <v>86.17920219244823</v>
      </c>
      <c r="AD31" s="115">
        <f t="shared" si="8"/>
        <v>98.763757861635227</v>
      </c>
      <c r="AE31" s="115">
        <f t="shared" si="9"/>
        <v>102.210803970299</v>
      </c>
      <c r="AF31" s="115">
        <f t="shared" si="10"/>
        <v>101.0744828594401</v>
      </c>
      <c r="AG31" s="115">
        <f t="shared" si="11"/>
        <v>78.899129111355364</v>
      </c>
      <c r="AH31" s="115">
        <f t="shared" si="12"/>
        <v>88.658406422571815</v>
      </c>
      <c r="AI31" s="115">
        <f t="shared" si="13"/>
        <v>101.56279169000189</v>
      </c>
      <c r="AJ31" s="115">
        <f t="shared" si="14"/>
        <v>92.672802743187148</v>
      </c>
      <c r="AK31" s="115">
        <f t="shared" si="15"/>
        <v>66.820833134665207</v>
      </c>
      <c r="AL31" s="115">
        <f t="shared" si="16"/>
        <v>65.778796303253444</v>
      </c>
      <c r="AM31" s="115">
        <f t="shared" si="17"/>
        <v>94.233814346747934</v>
      </c>
      <c r="AN31" s="115">
        <f t="shared" si="18"/>
        <v>89.443339960238561</v>
      </c>
      <c r="AO31" s="115">
        <f t="shared" si="19"/>
        <v>90.505363770400123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14843</v>
      </c>
      <c r="D32" s="11">
        <v>9264.7000000000007</v>
      </c>
      <c r="E32" s="11">
        <v>18854</v>
      </c>
      <c r="F32" s="11">
        <v>21170</v>
      </c>
      <c r="G32" s="11">
        <v>5078.1000000000004</v>
      </c>
      <c r="H32" s="11">
        <v>11260</v>
      </c>
      <c r="I32" s="11">
        <v>23506</v>
      </c>
      <c r="J32" s="11">
        <v>5100.1000000000004</v>
      </c>
      <c r="K32" s="11">
        <v>6860.2</v>
      </c>
      <c r="L32" s="11">
        <v>14071</v>
      </c>
      <c r="M32" s="11">
        <v>10140</v>
      </c>
      <c r="N32" s="11">
        <v>20234</v>
      </c>
      <c r="O32" s="13">
        <v>3816.5</v>
      </c>
      <c r="P32" s="14">
        <v>105390</v>
      </c>
      <c r="Q32" s="15">
        <v>528.19000000000005</v>
      </c>
      <c r="R32" s="15">
        <v>21323</v>
      </c>
      <c r="S32" s="15">
        <v>31272</v>
      </c>
      <c r="T32" s="15">
        <v>33119</v>
      </c>
      <c r="U32" s="15">
        <v>36080</v>
      </c>
      <c r="V32" s="16">
        <f t="shared" si="0"/>
        <v>2723.4100000000035</v>
      </c>
      <c r="W32" s="115">
        <f t="shared" si="1"/>
        <v>105.56148211364768</v>
      </c>
      <c r="X32" s="115">
        <f t="shared" si="2"/>
        <v>99.051681741398852</v>
      </c>
      <c r="Y32" s="115">
        <f t="shared" si="3"/>
        <v>100.98012961276845</v>
      </c>
      <c r="Z32" s="115">
        <f t="shared" si="4"/>
        <v>103.13748416642308</v>
      </c>
      <c r="AA32" s="115">
        <f t="shared" si="5"/>
        <v>101.36939814352731</v>
      </c>
      <c r="AB32" s="115">
        <f t="shared" si="6"/>
        <v>130.26979499282706</v>
      </c>
      <c r="AC32" s="115">
        <f t="shared" si="7"/>
        <v>103.8205026279758</v>
      </c>
      <c r="AD32" s="115">
        <f t="shared" si="8"/>
        <v>101.49250761178882</v>
      </c>
      <c r="AE32" s="115">
        <f t="shared" si="9"/>
        <v>102.33453167653683</v>
      </c>
      <c r="AF32" s="115">
        <f t="shared" si="10"/>
        <v>101.75730402082731</v>
      </c>
      <c r="AG32" s="115">
        <f t="shared" si="11"/>
        <v>108.66536639732516</v>
      </c>
      <c r="AH32" s="115">
        <f t="shared" si="12"/>
        <v>105.90944778853704</v>
      </c>
      <c r="AI32" s="115">
        <f t="shared" si="13"/>
        <v>100.21531917128377</v>
      </c>
      <c r="AJ32" s="115">
        <f t="shared" si="14"/>
        <v>102.61927945472249</v>
      </c>
      <c r="AK32" s="115">
        <f t="shared" si="15"/>
        <v>125.6309016958828</v>
      </c>
      <c r="AL32" s="115">
        <f t="shared" si="16"/>
        <v>121.78308298589297</v>
      </c>
      <c r="AM32" s="115">
        <f t="shared" si="17"/>
        <v>99.147141815414855</v>
      </c>
      <c r="AN32" s="115">
        <f t="shared" si="18"/>
        <v>105.16305210681737</v>
      </c>
      <c r="AO32" s="115">
        <f t="shared" si="19"/>
        <v>101.33977473808386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14390</v>
      </c>
      <c r="D33" s="11">
        <v>9372.7999999999993</v>
      </c>
      <c r="E33" s="11">
        <v>18110</v>
      </c>
      <c r="F33" s="11">
        <v>22730</v>
      </c>
      <c r="G33" s="11">
        <v>5148.6000000000004</v>
      </c>
      <c r="H33" s="11">
        <v>9199.2000000000007</v>
      </c>
      <c r="I33" s="11">
        <v>24590</v>
      </c>
      <c r="J33" s="11">
        <v>5190.8</v>
      </c>
      <c r="K33" s="11">
        <v>6829</v>
      </c>
      <c r="L33" s="11">
        <v>14359</v>
      </c>
      <c r="M33" s="11">
        <v>10588</v>
      </c>
      <c r="N33" s="11">
        <v>20862</v>
      </c>
      <c r="O33" s="13">
        <v>3960.5</v>
      </c>
      <c r="P33" s="14">
        <v>108190</v>
      </c>
      <c r="Q33" s="15">
        <v>529.85</v>
      </c>
      <c r="R33" s="15">
        <v>21451</v>
      </c>
      <c r="S33" s="15">
        <v>30542</v>
      </c>
      <c r="T33" s="15">
        <v>34445</v>
      </c>
      <c r="U33" s="15">
        <v>37215</v>
      </c>
      <c r="V33" s="16">
        <f t="shared" si="0"/>
        <v>1847.0500000000175</v>
      </c>
      <c r="W33" s="115">
        <f t="shared" si="1"/>
        <v>96.948056322845787</v>
      </c>
      <c r="X33" s="115">
        <f t="shared" si="2"/>
        <v>101.16679439161547</v>
      </c>
      <c r="Y33" s="115">
        <f t="shared" si="3"/>
        <v>96.053887769173656</v>
      </c>
      <c r="Z33" s="115">
        <f t="shared" si="4"/>
        <v>107.36891828058575</v>
      </c>
      <c r="AA33" s="115">
        <f t="shared" si="5"/>
        <v>101.38831452708689</v>
      </c>
      <c r="AB33" s="115">
        <f t="shared" si="6"/>
        <v>81.698046181172302</v>
      </c>
      <c r="AC33" s="115">
        <f t="shared" si="7"/>
        <v>104.61158853058794</v>
      </c>
      <c r="AD33" s="115">
        <f t="shared" si="8"/>
        <v>101.77839650202938</v>
      </c>
      <c r="AE33" s="115">
        <f t="shared" si="9"/>
        <v>99.545202763767833</v>
      </c>
      <c r="AF33" s="115">
        <f t="shared" si="10"/>
        <v>102.04676284556891</v>
      </c>
      <c r="AG33" s="115">
        <f t="shared" si="11"/>
        <v>104.4181459566075</v>
      </c>
      <c r="AH33" s="115">
        <f t="shared" si="12"/>
        <v>103.10368686369478</v>
      </c>
      <c r="AI33" s="115">
        <f t="shared" si="13"/>
        <v>103.77309052797065</v>
      </c>
      <c r="AJ33" s="115">
        <f t="shared" si="14"/>
        <v>102.65679855773793</v>
      </c>
      <c r="AK33" s="115">
        <f t="shared" si="15"/>
        <v>100.31428084590772</v>
      </c>
      <c r="AL33" s="115">
        <f t="shared" si="16"/>
        <v>100.6002907658397</v>
      </c>
      <c r="AM33" s="115">
        <f t="shared" si="17"/>
        <v>97.665643387055511</v>
      </c>
      <c r="AN33" s="115">
        <f t="shared" si="18"/>
        <v>104.00374407439838</v>
      </c>
      <c r="AO33" s="115">
        <f t="shared" si="19"/>
        <v>103.14578713968959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16855</v>
      </c>
      <c r="D34" s="11">
        <v>9218.2000000000007</v>
      </c>
      <c r="E34" s="11">
        <v>18923</v>
      </c>
      <c r="F34" s="11">
        <v>22815</v>
      </c>
      <c r="G34" s="11">
        <v>5229.7</v>
      </c>
      <c r="H34" s="11">
        <v>11282</v>
      </c>
      <c r="I34" s="11">
        <v>27772</v>
      </c>
      <c r="J34" s="11">
        <v>5386.1</v>
      </c>
      <c r="K34" s="11">
        <v>7140.2</v>
      </c>
      <c r="L34" s="11">
        <v>14670</v>
      </c>
      <c r="M34" s="11">
        <v>13018</v>
      </c>
      <c r="N34" s="11">
        <v>23962</v>
      </c>
      <c r="O34" s="13">
        <v>3999.8</v>
      </c>
      <c r="P34" s="14">
        <v>118970</v>
      </c>
      <c r="Q34" s="15">
        <v>722.53</v>
      </c>
      <c r="R34" s="15">
        <v>29531</v>
      </c>
      <c r="S34" s="15">
        <v>32023</v>
      </c>
      <c r="T34" s="15">
        <v>34404</v>
      </c>
      <c r="U34" s="15">
        <v>38431</v>
      </c>
      <c r="V34" s="16">
        <f t="shared" si="0"/>
        <v>-5002.5299999999988</v>
      </c>
      <c r="W34" s="115">
        <f t="shared" si="1"/>
        <v>117.12995135510771</v>
      </c>
      <c r="X34" s="115">
        <f t="shared" si="2"/>
        <v>98.350546261522723</v>
      </c>
      <c r="Y34" s="115">
        <f t="shared" si="3"/>
        <v>104.4892324682496</v>
      </c>
      <c r="Z34" s="115">
        <f t="shared" si="4"/>
        <v>100.37395512538497</v>
      </c>
      <c r="AA34" s="115">
        <f t="shared" si="5"/>
        <v>101.57518548731692</v>
      </c>
      <c r="AB34" s="115">
        <f t="shared" si="6"/>
        <v>122.64109922601965</v>
      </c>
      <c r="AC34" s="115">
        <f t="shared" si="7"/>
        <v>112.94021960146401</v>
      </c>
      <c r="AD34" s="115">
        <f t="shared" si="8"/>
        <v>103.76242583031518</v>
      </c>
      <c r="AE34" s="115">
        <f t="shared" si="9"/>
        <v>104.55703616927808</v>
      </c>
      <c r="AF34" s="115">
        <f t="shared" si="10"/>
        <v>102.16588898948396</v>
      </c>
      <c r="AG34" s="115">
        <f t="shared" si="11"/>
        <v>122.95051001133359</v>
      </c>
      <c r="AH34" s="115">
        <f t="shared" si="12"/>
        <v>114.8595532547215</v>
      </c>
      <c r="AI34" s="115">
        <f t="shared" si="13"/>
        <v>100.99229895215251</v>
      </c>
      <c r="AJ34" s="115">
        <f t="shared" si="14"/>
        <v>109.96395230612809</v>
      </c>
      <c r="AK34" s="115">
        <f t="shared" si="15"/>
        <v>136.36500896480135</v>
      </c>
      <c r="AL34" s="115">
        <f t="shared" si="16"/>
        <v>137.6672416204373</v>
      </c>
      <c r="AM34" s="115">
        <f t="shared" si="17"/>
        <v>104.84906031039225</v>
      </c>
      <c r="AN34" s="115">
        <f t="shared" si="18"/>
        <v>99.880969661779645</v>
      </c>
      <c r="AO34" s="115">
        <f t="shared" si="19"/>
        <v>103.26749966411393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13879</v>
      </c>
      <c r="D35" s="11">
        <v>9259.9</v>
      </c>
      <c r="E35" s="11">
        <v>17606</v>
      </c>
      <c r="F35" s="11">
        <v>20477</v>
      </c>
      <c r="G35" s="11">
        <v>5319.7</v>
      </c>
      <c r="H35" s="11">
        <v>9838.7000000000007</v>
      </c>
      <c r="I35" s="11">
        <v>24483</v>
      </c>
      <c r="J35" s="11">
        <v>5347.3</v>
      </c>
      <c r="K35" s="11">
        <v>7459.5</v>
      </c>
      <c r="L35" s="11">
        <v>14798</v>
      </c>
      <c r="M35" s="11">
        <v>10169</v>
      </c>
      <c r="N35" s="11">
        <v>21349</v>
      </c>
      <c r="O35" s="13">
        <v>4094.8</v>
      </c>
      <c r="P35" s="14">
        <v>109500</v>
      </c>
      <c r="Q35" s="15">
        <v>442.99</v>
      </c>
      <c r="R35" s="15">
        <v>19369</v>
      </c>
      <c r="S35" s="15">
        <v>29483</v>
      </c>
      <c r="T35" s="15">
        <v>32232</v>
      </c>
      <c r="U35" s="15">
        <v>36460</v>
      </c>
      <c r="V35" s="16">
        <f t="shared" si="0"/>
        <v>1057.9100000000035</v>
      </c>
      <c r="W35" s="115">
        <f t="shared" si="1"/>
        <v>82.343518243844557</v>
      </c>
      <c r="X35" s="115">
        <f t="shared" si="2"/>
        <v>100.45236597166473</v>
      </c>
      <c r="Y35" s="115">
        <f t="shared" si="3"/>
        <v>93.040215610632558</v>
      </c>
      <c r="Z35" s="115">
        <f t="shared" si="4"/>
        <v>89.752355906202069</v>
      </c>
      <c r="AA35" s="115">
        <f t="shared" si="5"/>
        <v>101.72094001567969</v>
      </c>
      <c r="AB35" s="115">
        <f t="shared" si="6"/>
        <v>87.207055486615857</v>
      </c>
      <c r="AC35" s="115">
        <f t="shared" si="7"/>
        <v>88.157136684430355</v>
      </c>
      <c r="AD35" s="115">
        <f t="shared" si="8"/>
        <v>99.279627188503738</v>
      </c>
      <c r="AE35" s="115">
        <f t="shared" si="9"/>
        <v>104.47186353323437</v>
      </c>
      <c r="AF35" s="115">
        <f t="shared" si="10"/>
        <v>100.87252897068848</v>
      </c>
      <c r="AG35" s="115">
        <f t="shared" si="11"/>
        <v>78.114917806114619</v>
      </c>
      <c r="AH35" s="115">
        <f t="shared" si="12"/>
        <v>89.095234120691089</v>
      </c>
      <c r="AI35" s="115">
        <f t="shared" si="13"/>
        <v>102.37511875593779</v>
      </c>
      <c r="AJ35" s="115">
        <f t="shared" si="14"/>
        <v>92.040010086576444</v>
      </c>
      <c r="AK35" s="115">
        <f t="shared" si="15"/>
        <v>61.310949026338015</v>
      </c>
      <c r="AL35" s="115">
        <f t="shared" si="16"/>
        <v>65.588703396430873</v>
      </c>
      <c r="AM35" s="115">
        <f t="shared" si="17"/>
        <v>92.068200980545228</v>
      </c>
      <c r="AN35" s="115">
        <f t="shared" si="18"/>
        <v>93.686780606906169</v>
      </c>
      <c r="AO35" s="115">
        <f t="shared" si="19"/>
        <v>94.87132783430043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14933</v>
      </c>
      <c r="D36" s="11">
        <v>9580.2999999999993</v>
      </c>
      <c r="E36" s="11">
        <v>18249</v>
      </c>
      <c r="F36" s="11">
        <v>22566</v>
      </c>
      <c r="G36" s="11">
        <v>5401.2</v>
      </c>
      <c r="H36" s="11">
        <v>12262</v>
      </c>
      <c r="I36" s="11">
        <v>26390</v>
      </c>
      <c r="J36" s="11">
        <v>5442.6</v>
      </c>
      <c r="K36" s="11">
        <v>7351.9</v>
      </c>
      <c r="L36" s="11">
        <v>15072</v>
      </c>
      <c r="M36" s="11">
        <v>11192</v>
      </c>
      <c r="N36" s="11">
        <v>22697</v>
      </c>
      <c r="O36" s="13">
        <v>4131</v>
      </c>
      <c r="P36" s="14">
        <v>113560</v>
      </c>
      <c r="Q36" s="15">
        <v>561.66</v>
      </c>
      <c r="R36" s="15">
        <v>24150</v>
      </c>
      <c r="S36" s="15">
        <v>33051</v>
      </c>
      <c r="T36" s="15">
        <v>35368</v>
      </c>
      <c r="U36" s="15">
        <v>37557</v>
      </c>
      <c r="V36" s="16">
        <f t="shared" si="0"/>
        <v>1756.3399999999965</v>
      </c>
      <c r="W36" s="115">
        <f t="shared" ref="W36:W58" si="22">C36/C35*100</f>
        <v>107.59420707543772</v>
      </c>
      <c r="X36" s="115">
        <f t="shared" ref="X36:X58" si="23">D36/D35*100</f>
        <v>103.46008056242508</v>
      </c>
      <c r="Y36" s="115">
        <f t="shared" ref="Y36:Y58" si="24">E36/E35*100</f>
        <v>103.65216403498808</v>
      </c>
      <c r="Z36" s="115">
        <f t="shared" ref="Z36:Z58" si="25">F36/F35*100</f>
        <v>110.20168970063975</v>
      </c>
      <c r="AA36" s="115">
        <f t="shared" ref="AA36:AA58" si="26">G36/G35*100</f>
        <v>101.53204128052333</v>
      </c>
      <c r="AB36" s="115">
        <f t="shared" ref="AB36:AB58" si="27">H36/H35*100</f>
        <v>124.63028652159329</v>
      </c>
      <c r="AC36" s="115">
        <f t="shared" ref="AC36:AC58" si="28">I36/I35*100</f>
        <v>107.78907813584937</v>
      </c>
      <c r="AD36" s="115">
        <f t="shared" ref="AD36:AD58" si="29">J36/J35*100</f>
        <v>101.78220784321059</v>
      </c>
      <c r="AE36" s="115">
        <f t="shared" ref="AE36:AE58" si="30">K36/K35*100</f>
        <v>98.557544071318446</v>
      </c>
      <c r="AF36" s="115">
        <f t="shared" ref="AF36:AF58" si="31">L36/L35*100</f>
        <v>101.85160156777944</v>
      </c>
      <c r="AG36" s="115">
        <f t="shared" ref="AG36:AG58" si="32">M36/M35*100</f>
        <v>110.05998623266791</v>
      </c>
      <c r="AH36" s="115">
        <f t="shared" ref="AH36:AH58" si="33">N36/N35*100</f>
        <v>106.31411307321186</v>
      </c>
      <c r="AI36" s="115">
        <f t="shared" ref="AI36:AI58" si="34">O36/O35*100</f>
        <v>100.88404806095535</v>
      </c>
      <c r="AJ36" s="115">
        <f t="shared" ref="AJ36:AJ58" si="35">P36/P35*100</f>
        <v>103.70776255707763</v>
      </c>
      <c r="AK36" s="115">
        <f t="shared" ref="AK36:AK58" si="36">Q36/Q35*100</f>
        <v>126.78841508837671</v>
      </c>
      <c r="AL36" s="115">
        <f t="shared" ref="AL36:AL58" si="37">R36/R35*100</f>
        <v>124.68377303939285</v>
      </c>
      <c r="AM36" s="115">
        <f t="shared" ref="AM36:AM58" si="38">S36/S35*100</f>
        <v>112.10188922429876</v>
      </c>
      <c r="AN36" s="115">
        <f t="shared" ref="AN36:AN58" si="39">T36/T35*100</f>
        <v>109.7294614048151</v>
      </c>
      <c r="AO36" s="115">
        <f t="shared" ref="AO36:AO58" si="40">U36/U35*100</f>
        <v>103.00877674163466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14441</v>
      </c>
      <c r="D37" s="11">
        <v>9828.5</v>
      </c>
      <c r="E37" s="11">
        <v>18151</v>
      </c>
      <c r="F37" s="11">
        <v>23531</v>
      </c>
      <c r="G37" s="11">
        <v>5483.1</v>
      </c>
      <c r="H37" s="11">
        <v>12873</v>
      </c>
      <c r="I37" s="11">
        <v>27688</v>
      </c>
      <c r="J37" s="11">
        <v>5565.7</v>
      </c>
      <c r="K37" s="11">
        <v>7080.1</v>
      </c>
      <c r="L37" s="11">
        <v>15348</v>
      </c>
      <c r="M37" s="11">
        <v>11874</v>
      </c>
      <c r="N37" s="11">
        <v>23239</v>
      </c>
      <c r="O37" s="13">
        <v>4279.3999999999996</v>
      </c>
      <c r="P37" s="14">
        <v>115590</v>
      </c>
      <c r="Q37" s="15">
        <v>584.70000000000005</v>
      </c>
      <c r="R37" s="15">
        <v>24301</v>
      </c>
      <c r="S37" s="15">
        <v>32070</v>
      </c>
      <c r="T37" s="15">
        <v>36957</v>
      </c>
      <c r="U37" s="15">
        <v>39093</v>
      </c>
      <c r="V37" s="16">
        <f t="shared" si="0"/>
        <v>4700.1000000000058</v>
      </c>
      <c r="W37" s="115">
        <f t="shared" si="22"/>
        <v>96.705283600080364</v>
      </c>
      <c r="X37" s="115">
        <f t="shared" si="23"/>
        <v>102.59073306681421</v>
      </c>
      <c r="Y37" s="115">
        <f t="shared" si="24"/>
        <v>99.462984273110848</v>
      </c>
      <c r="Z37" s="115">
        <f t="shared" si="25"/>
        <v>104.27634494372064</v>
      </c>
      <c r="AA37" s="115">
        <f t="shared" si="26"/>
        <v>101.51632970451013</v>
      </c>
      <c r="AB37" s="115">
        <f t="shared" si="27"/>
        <v>104.98287391942587</v>
      </c>
      <c r="AC37" s="115">
        <f t="shared" si="28"/>
        <v>104.91852974611595</v>
      </c>
      <c r="AD37" s="115">
        <f t="shared" si="29"/>
        <v>102.26178664608825</v>
      </c>
      <c r="AE37" s="115">
        <f t="shared" si="30"/>
        <v>96.302996504305014</v>
      </c>
      <c r="AF37" s="115">
        <f t="shared" si="31"/>
        <v>101.83121019108282</v>
      </c>
      <c r="AG37" s="115">
        <f t="shared" si="32"/>
        <v>106.09363831308076</v>
      </c>
      <c r="AH37" s="115">
        <f t="shared" si="33"/>
        <v>102.38798079041283</v>
      </c>
      <c r="AI37" s="115">
        <f t="shared" si="34"/>
        <v>103.59235052045508</v>
      </c>
      <c r="AJ37" s="115">
        <f t="shared" si="35"/>
        <v>101.78760126805213</v>
      </c>
      <c r="AK37" s="115">
        <f t="shared" si="36"/>
        <v>104.10212584125628</v>
      </c>
      <c r="AL37" s="115">
        <f t="shared" si="37"/>
        <v>100.62525879917183</v>
      </c>
      <c r="AM37" s="115">
        <f t="shared" si="38"/>
        <v>97.031859852954526</v>
      </c>
      <c r="AN37" s="115">
        <f t="shared" si="39"/>
        <v>104.49276181859308</v>
      </c>
      <c r="AO37" s="115">
        <f t="shared" si="40"/>
        <v>104.08978352903586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17506</v>
      </c>
      <c r="D38" s="11">
        <v>9840.2999999999993</v>
      </c>
      <c r="E38" s="11">
        <v>19334</v>
      </c>
      <c r="F38" s="11">
        <v>23847</v>
      </c>
      <c r="G38" s="11">
        <v>5563</v>
      </c>
      <c r="H38" s="11">
        <v>13344</v>
      </c>
      <c r="I38" s="11">
        <v>31247</v>
      </c>
      <c r="J38" s="11">
        <v>5736.5</v>
      </c>
      <c r="K38" s="11">
        <v>7727.5</v>
      </c>
      <c r="L38" s="11">
        <v>15704</v>
      </c>
      <c r="M38" s="11">
        <v>14787</v>
      </c>
      <c r="N38" s="11">
        <v>26330</v>
      </c>
      <c r="O38" s="13">
        <v>4394.8</v>
      </c>
      <c r="P38" s="14">
        <v>126900</v>
      </c>
      <c r="Q38" s="15">
        <v>845.64</v>
      </c>
      <c r="R38" s="15">
        <v>32848</v>
      </c>
      <c r="S38" s="15">
        <v>34549</v>
      </c>
      <c r="T38" s="15">
        <v>37548</v>
      </c>
      <c r="U38" s="15">
        <v>45294</v>
      </c>
      <c r="V38" s="16">
        <f t="shared" si="0"/>
        <v>-7527.5400000000373</v>
      </c>
      <c r="W38" s="115">
        <f t="shared" si="22"/>
        <v>121.2242919465411</v>
      </c>
      <c r="X38" s="115">
        <f t="shared" si="23"/>
        <v>100.12005901205676</v>
      </c>
      <c r="Y38" s="115">
        <f t="shared" si="24"/>
        <v>106.51754724257616</v>
      </c>
      <c r="Z38" s="115">
        <f t="shared" si="25"/>
        <v>101.34290935361862</v>
      </c>
      <c r="AA38" s="115">
        <f t="shared" si="26"/>
        <v>101.45720486586055</v>
      </c>
      <c r="AB38" s="115">
        <f t="shared" si="27"/>
        <v>103.65882078769518</v>
      </c>
      <c r="AC38" s="115">
        <f t="shared" si="28"/>
        <v>112.85394394683617</v>
      </c>
      <c r="AD38" s="115">
        <f t="shared" si="29"/>
        <v>103.06879637781412</v>
      </c>
      <c r="AE38" s="115">
        <f t="shared" si="30"/>
        <v>109.14393864493439</v>
      </c>
      <c r="AF38" s="115">
        <f t="shared" si="31"/>
        <v>102.31952045869168</v>
      </c>
      <c r="AG38" s="115">
        <f t="shared" si="32"/>
        <v>124.53259221829207</v>
      </c>
      <c r="AH38" s="115">
        <f t="shared" si="33"/>
        <v>113.30091656267483</v>
      </c>
      <c r="AI38" s="115">
        <f t="shared" si="34"/>
        <v>102.69663971584804</v>
      </c>
      <c r="AJ38" s="115">
        <f t="shared" si="35"/>
        <v>109.78458344147417</v>
      </c>
      <c r="AK38" s="115">
        <f t="shared" si="36"/>
        <v>144.62801436634169</v>
      </c>
      <c r="AL38" s="115">
        <f t="shared" si="37"/>
        <v>135.17139212378092</v>
      </c>
      <c r="AM38" s="115">
        <f t="shared" si="38"/>
        <v>107.72996570003117</v>
      </c>
      <c r="AN38" s="115">
        <f t="shared" si="39"/>
        <v>101.59915577563115</v>
      </c>
      <c r="AO38" s="115">
        <f t="shared" si="40"/>
        <v>115.86217481390531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15143</v>
      </c>
      <c r="D39" s="11">
        <v>9990.7999999999993</v>
      </c>
      <c r="E39" s="11">
        <v>17407</v>
      </c>
      <c r="F39" s="11">
        <v>21866</v>
      </c>
      <c r="G39" s="11">
        <v>5641.9</v>
      </c>
      <c r="H39" s="11">
        <v>12555</v>
      </c>
      <c r="I39" s="11">
        <v>27340</v>
      </c>
      <c r="J39" s="11">
        <v>5709.7</v>
      </c>
      <c r="K39" s="11">
        <v>7810.2</v>
      </c>
      <c r="L39" s="11">
        <v>15866</v>
      </c>
      <c r="M39" s="11">
        <v>11990</v>
      </c>
      <c r="N39" s="11">
        <v>23499</v>
      </c>
      <c r="O39" s="13">
        <v>4461.1000000000004</v>
      </c>
      <c r="P39" s="14">
        <v>116710</v>
      </c>
      <c r="Q39" s="15">
        <v>597.37</v>
      </c>
      <c r="R39" s="15">
        <v>21008</v>
      </c>
      <c r="S39" s="15">
        <v>31088</v>
      </c>
      <c r="T39" s="15">
        <v>36492</v>
      </c>
      <c r="U39" s="15">
        <v>42359</v>
      </c>
      <c r="V39" s="16">
        <f t="shared" si="0"/>
        <v>4009.3299999999872</v>
      </c>
      <c r="W39" s="115">
        <f t="shared" si="22"/>
        <v>86.501770821432657</v>
      </c>
      <c r="X39" s="115">
        <f t="shared" si="23"/>
        <v>101.52942491590704</v>
      </c>
      <c r="Y39" s="115">
        <f t="shared" si="24"/>
        <v>90.033102306817</v>
      </c>
      <c r="Z39" s="115">
        <f t="shared" si="25"/>
        <v>91.692875414098211</v>
      </c>
      <c r="AA39" s="115">
        <f t="shared" si="26"/>
        <v>101.41829947869854</v>
      </c>
      <c r="AB39" s="115">
        <f t="shared" si="27"/>
        <v>94.087230215827333</v>
      </c>
      <c r="AC39" s="115">
        <f t="shared" si="28"/>
        <v>87.496399654366826</v>
      </c>
      <c r="AD39" s="115">
        <f t="shared" si="29"/>
        <v>99.532816177111471</v>
      </c>
      <c r="AE39" s="115">
        <f t="shared" si="30"/>
        <v>101.07020381753478</v>
      </c>
      <c r="AF39" s="115">
        <f t="shared" si="31"/>
        <v>101.03158430973001</v>
      </c>
      <c r="AG39" s="115">
        <f t="shared" si="32"/>
        <v>81.084736592953263</v>
      </c>
      <c r="AH39" s="115">
        <f t="shared" si="33"/>
        <v>89.248006076718568</v>
      </c>
      <c r="AI39" s="115">
        <f t="shared" si="34"/>
        <v>101.50860107399654</v>
      </c>
      <c r="AJ39" s="115">
        <f t="shared" si="35"/>
        <v>91.970055161544522</v>
      </c>
      <c r="AK39" s="115">
        <f t="shared" si="36"/>
        <v>70.64117118395535</v>
      </c>
      <c r="AL39" s="115">
        <f t="shared" si="37"/>
        <v>63.955187530443261</v>
      </c>
      <c r="AM39" s="115">
        <f t="shared" si="38"/>
        <v>89.982343917334788</v>
      </c>
      <c r="AN39" s="115">
        <f t="shared" si="39"/>
        <v>97.187599872163631</v>
      </c>
      <c r="AO39" s="115">
        <f t="shared" si="40"/>
        <v>93.520113039254653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16599</v>
      </c>
      <c r="D40" s="11">
        <v>10197</v>
      </c>
      <c r="E40" s="11">
        <v>15628</v>
      </c>
      <c r="F40" s="11">
        <v>22750</v>
      </c>
      <c r="G40" s="11">
        <v>5705.4</v>
      </c>
      <c r="H40" s="11">
        <v>13941</v>
      </c>
      <c r="I40" s="11">
        <v>28798</v>
      </c>
      <c r="J40" s="11">
        <v>5800.9</v>
      </c>
      <c r="K40" s="11">
        <v>7836.1</v>
      </c>
      <c r="L40" s="11">
        <v>16123</v>
      </c>
      <c r="M40" s="11">
        <v>13104</v>
      </c>
      <c r="N40" s="11">
        <v>24687</v>
      </c>
      <c r="O40" s="13">
        <v>4422.3999999999996</v>
      </c>
      <c r="P40" s="14">
        <v>121500</v>
      </c>
      <c r="Q40" s="15">
        <v>741.82</v>
      </c>
      <c r="R40" s="15">
        <v>23975</v>
      </c>
      <c r="S40" s="15">
        <v>30837</v>
      </c>
      <c r="T40" s="15">
        <v>38890</v>
      </c>
      <c r="U40" s="15">
        <v>43753</v>
      </c>
      <c r="V40" s="16">
        <f t="shared" si="0"/>
        <v>3674.9799999999814</v>
      </c>
      <c r="W40" s="115">
        <f t="shared" si="22"/>
        <v>109.61500363204119</v>
      </c>
      <c r="X40" s="115">
        <f t="shared" si="23"/>
        <v>102.06389878688394</v>
      </c>
      <c r="Y40" s="115">
        <f t="shared" si="24"/>
        <v>89.779973573849603</v>
      </c>
      <c r="Z40" s="115">
        <f t="shared" si="25"/>
        <v>104.04280618311535</v>
      </c>
      <c r="AA40" s="115">
        <f t="shared" si="26"/>
        <v>101.12550736454031</v>
      </c>
      <c r="AB40" s="115">
        <f t="shared" si="27"/>
        <v>111.03942652329751</v>
      </c>
      <c r="AC40" s="115">
        <f t="shared" si="28"/>
        <v>105.33284564740306</v>
      </c>
      <c r="AD40" s="115">
        <f t="shared" si="29"/>
        <v>101.59728181865948</v>
      </c>
      <c r="AE40" s="115">
        <f t="shared" si="30"/>
        <v>100.33161762822975</v>
      </c>
      <c r="AF40" s="115">
        <f t="shared" si="31"/>
        <v>101.61981595865373</v>
      </c>
      <c r="AG40" s="115">
        <f t="shared" si="32"/>
        <v>109.29107589658049</v>
      </c>
      <c r="AH40" s="115">
        <f t="shared" si="33"/>
        <v>105.05553427805438</v>
      </c>
      <c r="AI40" s="115">
        <f t="shared" si="34"/>
        <v>99.13250095267982</v>
      </c>
      <c r="AJ40" s="115">
        <f t="shared" si="35"/>
        <v>104.10418987233314</v>
      </c>
      <c r="AK40" s="115">
        <f t="shared" si="36"/>
        <v>124.18099335420258</v>
      </c>
      <c r="AL40" s="115">
        <f t="shared" si="37"/>
        <v>114.12319116527037</v>
      </c>
      <c r="AM40" s="115">
        <f t="shared" si="38"/>
        <v>99.192614513638702</v>
      </c>
      <c r="AN40" s="115">
        <f t="shared" si="39"/>
        <v>106.57130329935329</v>
      </c>
      <c r="AO40" s="115">
        <f t="shared" si="40"/>
        <v>103.29091810477111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16597</v>
      </c>
      <c r="D41" s="11">
        <v>10599</v>
      </c>
      <c r="E41" s="11">
        <v>15510</v>
      </c>
      <c r="F41" s="11">
        <v>24261</v>
      </c>
      <c r="G41" s="11">
        <v>5764.9</v>
      </c>
      <c r="H41" s="11">
        <v>14683</v>
      </c>
      <c r="I41" s="11">
        <v>30287</v>
      </c>
      <c r="J41" s="11">
        <v>5828</v>
      </c>
      <c r="K41" s="11">
        <v>7922.6</v>
      </c>
      <c r="L41" s="11">
        <v>16424</v>
      </c>
      <c r="M41" s="11">
        <v>13688</v>
      </c>
      <c r="N41" s="11">
        <v>25408</v>
      </c>
      <c r="O41" s="13">
        <v>4566.3999999999996</v>
      </c>
      <c r="P41" s="14">
        <v>124020</v>
      </c>
      <c r="Q41" s="15">
        <v>748.17</v>
      </c>
      <c r="R41" s="15">
        <v>24979</v>
      </c>
      <c r="S41" s="15">
        <v>32207</v>
      </c>
      <c r="T41" s="15">
        <v>39136</v>
      </c>
      <c r="U41" s="15">
        <v>47819</v>
      </c>
      <c r="V41" s="16">
        <f t="shared" si="0"/>
        <v>901.73000000001048</v>
      </c>
      <c r="W41" s="115">
        <f t="shared" si="22"/>
        <v>99.987951081390449</v>
      </c>
      <c r="X41" s="115">
        <f t="shared" si="23"/>
        <v>103.94233598117093</v>
      </c>
      <c r="Y41" s="115">
        <f t="shared" si="24"/>
        <v>99.244944970565655</v>
      </c>
      <c r="Z41" s="115">
        <f t="shared" si="25"/>
        <v>106.64175824175824</v>
      </c>
      <c r="AA41" s="115">
        <f t="shared" si="26"/>
        <v>101.04287166543975</v>
      </c>
      <c r="AB41" s="115">
        <f t="shared" si="27"/>
        <v>105.32243024173302</v>
      </c>
      <c r="AC41" s="115">
        <f t="shared" si="28"/>
        <v>105.17049795124662</v>
      </c>
      <c r="AD41" s="115">
        <f t="shared" si="29"/>
        <v>100.46716888758642</v>
      </c>
      <c r="AE41" s="115">
        <f t="shared" si="30"/>
        <v>101.10386544326897</v>
      </c>
      <c r="AF41" s="115">
        <f t="shared" si="31"/>
        <v>101.86689821993427</v>
      </c>
      <c r="AG41" s="115">
        <f t="shared" si="32"/>
        <v>104.45665445665446</v>
      </c>
      <c r="AH41" s="115">
        <f t="shared" si="33"/>
        <v>102.92056547980719</v>
      </c>
      <c r="AI41" s="115">
        <f t="shared" si="34"/>
        <v>103.25615050651231</v>
      </c>
      <c r="AJ41" s="115">
        <f t="shared" si="35"/>
        <v>102.07407407407408</v>
      </c>
      <c r="AK41" s="115">
        <f t="shared" si="36"/>
        <v>100.85600280391469</v>
      </c>
      <c r="AL41" s="115">
        <f t="shared" si="37"/>
        <v>104.18769551616268</v>
      </c>
      <c r="AM41" s="115">
        <f t="shared" si="38"/>
        <v>104.44271492038783</v>
      </c>
      <c r="AN41" s="115">
        <f t="shared" si="39"/>
        <v>100.6325533556184</v>
      </c>
      <c r="AO41" s="115">
        <f t="shared" si="40"/>
        <v>109.29307704614541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19812</v>
      </c>
      <c r="D42" s="11">
        <v>10768</v>
      </c>
      <c r="E42" s="11">
        <v>15729</v>
      </c>
      <c r="F42" s="11">
        <v>24725</v>
      </c>
      <c r="G42" s="11">
        <v>5834.9</v>
      </c>
      <c r="H42" s="11">
        <v>14389</v>
      </c>
      <c r="I42" s="11">
        <v>34252</v>
      </c>
      <c r="J42" s="11">
        <v>5997.5</v>
      </c>
      <c r="K42" s="11">
        <v>8270</v>
      </c>
      <c r="L42" s="11">
        <v>16780</v>
      </c>
      <c r="M42" s="11">
        <v>16433</v>
      </c>
      <c r="N42" s="11">
        <v>28864</v>
      </c>
      <c r="O42" s="13">
        <v>4634.1000000000004</v>
      </c>
      <c r="P42" s="14">
        <v>138000</v>
      </c>
      <c r="Q42" s="15">
        <v>978.64</v>
      </c>
      <c r="R42" s="15">
        <v>38704</v>
      </c>
      <c r="S42" s="15">
        <v>32775</v>
      </c>
      <c r="T42" s="15">
        <v>44568</v>
      </c>
      <c r="U42" s="15">
        <v>49191</v>
      </c>
      <c r="V42" s="16">
        <f t="shared" si="0"/>
        <v>-8592.140000000014</v>
      </c>
      <c r="W42" s="115">
        <f t="shared" si="22"/>
        <v>119.37097065734773</v>
      </c>
      <c r="X42" s="115">
        <f t="shared" si="23"/>
        <v>101.59449004623077</v>
      </c>
      <c r="Y42" s="115">
        <f t="shared" si="24"/>
        <v>101.41199226305608</v>
      </c>
      <c r="Z42" s="115">
        <f t="shared" si="25"/>
        <v>101.91253452042372</v>
      </c>
      <c r="AA42" s="115">
        <f t="shared" si="26"/>
        <v>101.21424482644971</v>
      </c>
      <c r="AB42" s="115">
        <f t="shared" si="27"/>
        <v>97.997684396921613</v>
      </c>
      <c r="AC42" s="115">
        <f t="shared" si="28"/>
        <v>113.09142536401757</v>
      </c>
      <c r="AD42" s="115">
        <f t="shared" si="29"/>
        <v>102.90837336993823</v>
      </c>
      <c r="AE42" s="115">
        <f t="shared" si="30"/>
        <v>104.3849241410648</v>
      </c>
      <c r="AF42" s="115">
        <f t="shared" si="31"/>
        <v>102.1675596687774</v>
      </c>
      <c r="AG42" s="115">
        <f t="shared" si="32"/>
        <v>120.05406195207482</v>
      </c>
      <c r="AH42" s="115">
        <f t="shared" si="33"/>
        <v>113.60201511335013</v>
      </c>
      <c r="AI42" s="115">
        <f t="shared" si="34"/>
        <v>101.4825683251577</v>
      </c>
      <c r="AJ42" s="115">
        <f t="shared" si="35"/>
        <v>111.27237542331882</v>
      </c>
      <c r="AK42" s="115">
        <f t="shared" si="36"/>
        <v>130.80449630431588</v>
      </c>
      <c r="AL42" s="115">
        <f t="shared" si="37"/>
        <v>154.94615477000681</v>
      </c>
      <c r="AM42" s="115">
        <f t="shared" si="38"/>
        <v>101.76359176576521</v>
      </c>
      <c r="AN42" s="115">
        <f t="shared" si="39"/>
        <v>113.87980376124285</v>
      </c>
      <c r="AO42" s="115">
        <f t="shared" si="40"/>
        <v>102.86915242895083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17135</v>
      </c>
      <c r="D43" s="11">
        <v>11094</v>
      </c>
      <c r="E43" s="11">
        <v>13089</v>
      </c>
      <c r="F43" s="11">
        <v>22773</v>
      </c>
      <c r="G43" s="11">
        <v>5929</v>
      </c>
      <c r="H43" s="11">
        <v>13165</v>
      </c>
      <c r="I43" s="11">
        <v>30259</v>
      </c>
      <c r="J43" s="11">
        <v>5867.3</v>
      </c>
      <c r="K43" s="11">
        <v>8831.2000000000007</v>
      </c>
      <c r="L43" s="11">
        <v>16922</v>
      </c>
      <c r="M43" s="11">
        <v>12859</v>
      </c>
      <c r="N43" s="11">
        <v>25774</v>
      </c>
      <c r="O43" s="13">
        <v>4664.3999999999996</v>
      </c>
      <c r="P43" s="14">
        <v>127230</v>
      </c>
      <c r="Q43" s="15">
        <v>632.17999999999995</v>
      </c>
      <c r="R43" s="15">
        <v>22632</v>
      </c>
      <c r="S43" s="15">
        <v>29114</v>
      </c>
      <c r="T43" s="15">
        <v>40920</v>
      </c>
      <c r="U43" s="15">
        <v>45415</v>
      </c>
      <c r="V43" s="16">
        <f t="shared" si="0"/>
        <v>4258.7200000000012</v>
      </c>
      <c r="W43" s="115">
        <f t="shared" si="22"/>
        <v>86.487987078538268</v>
      </c>
      <c r="X43" s="115">
        <f t="shared" si="23"/>
        <v>103.02748885586924</v>
      </c>
      <c r="Y43" s="115">
        <f t="shared" si="24"/>
        <v>83.215716193019261</v>
      </c>
      <c r="Z43" s="115">
        <f t="shared" si="25"/>
        <v>92.105156723963603</v>
      </c>
      <c r="AA43" s="115">
        <f t="shared" si="26"/>
        <v>101.61270972938696</v>
      </c>
      <c r="AB43" s="115">
        <f t="shared" si="27"/>
        <v>91.493501980679682</v>
      </c>
      <c r="AC43" s="115">
        <f t="shared" si="28"/>
        <v>88.342286581805439</v>
      </c>
      <c r="AD43" s="115">
        <f t="shared" si="29"/>
        <v>97.829095456440186</v>
      </c>
      <c r="AE43" s="115">
        <f t="shared" si="30"/>
        <v>106.78597339782347</v>
      </c>
      <c r="AF43" s="115">
        <f t="shared" si="31"/>
        <v>100.84624553039332</v>
      </c>
      <c r="AG43" s="115">
        <f t="shared" si="32"/>
        <v>78.251080143613464</v>
      </c>
      <c r="AH43" s="115">
        <f t="shared" si="33"/>
        <v>89.294623059866964</v>
      </c>
      <c r="AI43" s="115">
        <f t="shared" si="34"/>
        <v>100.65384864374958</v>
      </c>
      <c r="AJ43" s="115">
        <f t="shared" si="35"/>
        <v>92.195652173913047</v>
      </c>
      <c r="AK43" s="115">
        <f t="shared" si="36"/>
        <v>64.597809204610485</v>
      </c>
      <c r="AL43" s="115">
        <f t="shared" si="37"/>
        <v>58.474576271186443</v>
      </c>
      <c r="AM43" s="115">
        <f t="shared" si="38"/>
        <v>88.829900839054147</v>
      </c>
      <c r="AN43" s="115">
        <f t="shared" si="39"/>
        <v>91.81475498115239</v>
      </c>
      <c r="AO43" s="115">
        <f t="shared" si="40"/>
        <v>92.323799068935372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18112</v>
      </c>
      <c r="D44" s="11">
        <v>11577</v>
      </c>
      <c r="E44" s="11">
        <v>12404</v>
      </c>
      <c r="F44" s="11">
        <v>24018</v>
      </c>
      <c r="G44" s="11">
        <v>6050.4</v>
      </c>
      <c r="H44" s="11">
        <v>14964</v>
      </c>
      <c r="I44" s="11">
        <v>32064</v>
      </c>
      <c r="J44" s="11">
        <v>5918.5</v>
      </c>
      <c r="K44" s="11">
        <v>8707.9</v>
      </c>
      <c r="L44" s="11">
        <v>17220</v>
      </c>
      <c r="M44" s="11">
        <v>13661</v>
      </c>
      <c r="N44" s="11">
        <v>27287</v>
      </c>
      <c r="O44" s="13">
        <v>4637.2</v>
      </c>
      <c r="P44" s="14">
        <v>132380</v>
      </c>
      <c r="Q44" s="15">
        <v>743.94</v>
      </c>
      <c r="R44" s="15">
        <v>27531</v>
      </c>
      <c r="S44" s="15">
        <v>30420</v>
      </c>
      <c r="T44" s="15">
        <v>42449</v>
      </c>
      <c r="U44" s="15">
        <v>44878</v>
      </c>
      <c r="V44" s="16">
        <f t="shared" si="0"/>
        <v>3117.0599999999977</v>
      </c>
      <c r="W44" s="115">
        <f t="shared" si="22"/>
        <v>105.70177998249197</v>
      </c>
      <c r="X44" s="115">
        <f t="shared" si="23"/>
        <v>104.35370470524607</v>
      </c>
      <c r="Y44" s="115">
        <f t="shared" si="24"/>
        <v>94.766597906639163</v>
      </c>
      <c r="Z44" s="115">
        <f t="shared" si="25"/>
        <v>105.46700039520485</v>
      </c>
      <c r="AA44" s="115">
        <f t="shared" si="26"/>
        <v>102.0475628267836</v>
      </c>
      <c r="AB44" s="115">
        <f t="shared" si="27"/>
        <v>113.66502088872008</v>
      </c>
      <c r="AC44" s="115">
        <f t="shared" si="28"/>
        <v>105.96516738821509</v>
      </c>
      <c r="AD44" s="115">
        <f t="shared" si="29"/>
        <v>100.87263306802106</v>
      </c>
      <c r="AE44" s="115">
        <f t="shared" si="30"/>
        <v>98.603813751245568</v>
      </c>
      <c r="AF44" s="115">
        <f t="shared" si="31"/>
        <v>101.76102115589174</v>
      </c>
      <c r="AG44" s="115">
        <f t="shared" si="32"/>
        <v>106.23687689555953</v>
      </c>
      <c r="AH44" s="115">
        <f t="shared" si="33"/>
        <v>105.87025684798634</v>
      </c>
      <c r="AI44" s="115">
        <f t="shared" si="34"/>
        <v>99.416859617528516</v>
      </c>
      <c r="AJ44" s="115">
        <f t="shared" si="35"/>
        <v>104.04778747150829</v>
      </c>
      <c r="AK44" s="115">
        <f t="shared" si="36"/>
        <v>117.67850928533015</v>
      </c>
      <c r="AL44" s="115">
        <f t="shared" si="37"/>
        <v>121.64634146341464</v>
      </c>
      <c r="AM44" s="115">
        <f t="shared" si="38"/>
        <v>104.48581438483204</v>
      </c>
      <c r="AN44" s="115">
        <f t="shared" si="39"/>
        <v>103.73655913978494</v>
      </c>
      <c r="AO44" s="115">
        <f t="shared" si="40"/>
        <v>98.817571287019717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18179</v>
      </c>
      <c r="D45" s="11">
        <v>12477</v>
      </c>
      <c r="E45" s="11">
        <v>10611</v>
      </c>
      <c r="F45" s="11">
        <v>26043</v>
      </c>
      <c r="G45" s="11">
        <v>6208.7</v>
      </c>
      <c r="H45" s="11">
        <v>14678</v>
      </c>
      <c r="I45" s="11">
        <v>34273</v>
      </c>
      <c r="J45" s="11">
        <v>6003.8</v>
      </c>
      <c r="K45" s="11">
        <v>8716.7999999999993</v>
      </c>
      <c r="L45" s="11">
        <v>17576</v>
      </c>
      <c r="M45" s="11">
        <v>14401</v>
      </c>
      <c r="N45" s="11">
        <v>28454</v>
      </c>
      <c r="O45" s="13">
        <v>4783</v>
      </c>
      <c r="P45" s="14">
        <v>136990</v>
      </c>
      <c r="Q45" s="15">
        <v>755.21</v>
      </c>
      <c r="R45" s="15">
        <v>30000</v>
      </c>
      <c r="S45" s="15">
        <v>32604</v>
      </c>
      <c r="T45" s="15">
        <v>50006</v>
      </c>
      <c r="U45" s="15">
        <v>49196</v>
      </c>
      <c r="V45" s="16">
        <f t="shared" si="0"/>
        <v>2865.0899999999965</v>
      </c>
      <c r="W45" s="115">
        <f t="shared" si="22"/>
        <v>100.36992049469964</v>
      </c>
      <c r="X45" s="115">
        <f t="shared" si="23"/>
        <v>107.77403472402176</v>
      </c>
      <c r="Y45" s="115">
        <f t="shared" si="24"/>
        <v>85.544985488552086</v>
      </c>
      <c r="Z45" s="115">
        <f t="shared" si="25"/>
        <v>108.43117661753685</v>
      </c>
      <c r="AA45" s="115">
        <f t="shared" si="26"/>
        <v>102.61635594340871</v>
      </c>
      <c r="AB45" s="115">
        <f t="shared" si="27"/>
        <v>98.088746324512172</v>
      </c>
      <c r="AC45" s="115">
        <f t="shared" si="28"/>
        <v>106.88934630738522</v>
      </c>
      <c r="AD45" s="115">
        <f t="shared" si="29"/>
        <v>101.44124355833404</v>
      </c>
      <c r="AE45" s="115">
        <f t="shared" si="30"/>
        <v>100.10220604278872</v>
      </c>
      <c r="AF45" s="115">
        <f t="shared" si="31"/>
        <v>102.06736353077817</v>
      </c>
      <c r="AG45" s="115">
        <f t="shared" si="32"/>
        <v>105.41688016982651</v>
      </c>
      <c r="AH45" s="115">
        <f t="shared" si="33"/>
        <v>104.2767618279767</v>
      </c>
      <c r="AI45" s="115">
        <f t="shared" si="34"/>
        <v>103.14413870439058</v>
      </c>
      <c r="AJ45" s="115">
        <f t="shared" si="35"/>
        <v>103.48239915395074</v>
      </c>
      <c r="AK45" s="115">
        <f t="shared" si="36"/>
        <v>101.51490711616529</v>
      </c>
      <c r="AL45" s="115">
        <f t="shared" si="37"/>
        <v>108.96807235480004</v>
      </c>
      <c r="AM45" s="115">
        <f t="shared" si="38"/>
        <v>107.17948717948718</v>
      </c>
      <c r="AN45" s="115">
        <f t="shared" si="39"/>
        <v>117.80253951800985</v>
      </c>
      <c r="AO45" s="115">
        <f t="shared" si="40"/>
        <v>109.62164089308793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20723</v>
      </c>
      <c r="D46" s="11">
        <v>12976</v>
      </c>
      <c r="E46" s="11">
        <v>11523</v>
      </c>
      <c r="F46" s="11">
        <v>26955</v>
      </c>
      <c r="G46" s="11">
        <v>6411</v>
      </c>
      <c r="H46" s="11">
        <v>15234</v>
      </c>
      <c r="I46" s="11">
        <v>38833</v>
      </c>
      <c r="J46" s="11">
        <v>6171.4</v>
      </c>
      <c r="K46" s="11">
        <v>8440.1</v>
      </c>
      <c r="L46" s="11">
        <v>18107</v>
      </c>
      <c r="M46" s="11">
        <v>16470</v>
      </c>
      <c r="N46" s="11">
        <v>30562</v>
      </c>
      <c r="O46" s="13">
        <v>4897.3999999999996</v>
      </c>
      <c r="P46" s="14">
        <v>151250</v>
      </c>
      <c r="Q46" s="15">
        <v>1038.7</v>
      </c>
      <c r="R46" s="15">
        <v>39025</v>
      </c>
      <c r="S46" s="15">
        <v>33798</v>
      </c>
      <c r="T46" s="15">
        <v>49375</v>
      </c>
      <c r="U46" s="15">
        <v>51817</v>
      </c>
      <c r="V46" s="16">
        <f t="shared" si="0"/>
        <v>-10250.800000000017</v>
      </c>
      <c r="W46" s="115">
        <f t="shared" si="22"/>
        <v>113.99416909620992</v>
      </c>
      <c r="X46" s="115">
        <f t="shared" si="23"/>
        <v>103.99935882022922</v>
      </c>
      <c r="Y46" s="115">
        <f t="shared" si="24"/>
        <v>108.59485439638112</v>
      </c>
      <c r="Z46" s="115">
        <f t="shared" si="25"/>
        <v>103.50190070268401</v>
      </c>
      <c r="AA46" s="115">
        <f t="shared" si="26"/>
        <v>103.2583310515889</v>
      </c>
      <c r="AB46" s="115">
        <f t="shared" si="27"/>
        <v>103.78798201389836</v>
      </c>
      <c r="AC46" s="115">
        <f t="shared" si="28"/>
        <v>113.30493391299274</v>
      </c>
      <c r="AD46" s="115">
        <f t="shared" si="29"/>
        <v>102.79156534195009</v>
      </c>
      <c r="AE46" s="115">
        <f t="shared" si="30"/>
        <v>96.825669970631438</v>
      </c>
      <c r="AF46" s="115">
        <f t="shared" si="31"/>
        <v>103.02116522530724</v>
      </c>
      <c r="AG46" s="115">
        <f t="shared" si="32"/>
        <v>114.36705784320533</v>
      </c>
      <c r="AH46" s="115">
        <f t="shared" si="33"/>
        <v>107.4084487242567</v>
      </c>
      <c r="AI46" s="115">
        <f t="shared" si="34"/>
        <v>102.39180430692033</v>
      </c>
      <c r="AJ46" s="115">
        <f t="shared" si="35"/>
        <v>110.40951894298854</v>
      </c>
      <c r="AK46" s="115">
        <f t="shared" si="36"/>
        <v>137.53790336462706</v>
      </c>
      <c r="AL46" s="115">
        <f t="shared" si="37"/>
        <v>130.08333333333331</v>
      </c>
      <c r="AM46" s="115">
        <f t="shared" si="38"/>
        <v>103.66212734633787</v>
      </c>
      <c r="AN46" s="115">
        <f t="shared" si="39"/>
        <v>98.738151421829372</v>
      </c>
      <c r="AO46" s="115">
        <f t="shared" si="40"/>
        <v>105.32766891617204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17626</v>
      </c>
      <c r="D47" s="11">
        <v>13492</v>
      </c>
      <c r="E47" s="11">
        <v>10042</v>
      </c>
      <c r="F47" s="11">
        <v>24940</v>
      </c>
      <c r="G47" s="11">
        <v>6636.2</v>
      </c>
      <c r="H47" s="11">
        <v>14836</v>
      </c>
      <c r="I47" s="11">
        <v>34974</v>
      </c>
      <c r="J47" s="11">
        <v>6079.2</v>
      </c>
      <c r="K47" s="11">
        <v>8618.1</v>
      </c>
      <c r="L47" s="11">
        <v>18277</v>
      </c>
      <c r="M47" s="11">
        <v>13268</v>
      </c>
      <c r="N47" s="11">
        <v>28192</v>
      </c>
      <c r="O47" s="13">
        <v>4981.8999999999996</v>
      </c>
      <c r="P47" s="14">
        <v>140830</v>
      </c>
      <c r="Q47" s="15">
        <v>704.39</v>
      </c>
      <c r="R47" s="15">
        <v>23122</v>
      </c>
      <c r="S47" s="15">
        <v>29792</v>
      </c>
      <c r="T47" s="15">
        <v>46207</v>
      </c>
      <c r="U47" s="15">
        <v>46406</v>
      </c>
      <c r="V47" s="16">
        <f t="shared" si="0"/>
        <v>7315.0099999999802</v>
      </c>
      <c r="W47" s="115">
        <f t="shared" si="22"/>
        <v>85.055252617864213</v>
      </c>
      <c r="X47" s="115">
        <f t="shared" si="23"/>
        <v>103.97657213316893</v>
      </c>
      <c r="Y47" s="115">
        <f t="shared" si="24"/>
        <v>87.147444241950879</v>
      </c>
      <c r="Z47" s="115">
        <f t="shared" si="25"/>
        <v>92.524578000370994</v>
      </c>
      <c r="AA47" s="115">
        <f t="shared" si="26"/>
        <v>103.51271252534706</v>
      </c>
      <c r="AB47" s="115">
        <f t="shared" si="27"/>
        <v>97.387422869896284</v>
      </c>
      <c r="AC47" s="115">
        <f t="shared" si="28"/>
        <v>90.062575644426133</v>
      </c>
      <c r="AD47" s="115">
        <f t="shared" si="29"/>
        <v>98.50601160190557</v>
      </c>
      <c r="AE47" s="115">
        <f t="shared" si="30"/>
        <v>102.10897975142474</v>
      </c>
      <c r="AF47" s="115">
        <f t="shared" si="31"/>
        <v>100.93886342298559</v>
      </c>
      <c r="AG47" s="115">
        <f t="shared" si="32"/>
        <v>80.558591378263515</v>
      </c>
      <c r="AH47" s="115">
        <f t="shared" si="33"/>
        <v>92.245271906288849</v>
      </c>
      <c r="AI47" s="115">
        <f t="shared" si="34"/>
        <v>101.72540531710703</v>
      </c>
      <c r="AJ47" s="115">
        <f t="shared" si="35"/>
        <v>93.110743801652902</v>
      </c>
      <c r="AK47" s="115">
        <f t="shared" si="36"/>
        <v>67.814575912197938</v>
      </c>
      <c r="AL47" s="115">
        <f t="shared" si="37"/>
        <v>59.249199231262004</v>
      </c>
      <c r="AM47" s="115">
        <f t="shared" si="38"/>
        <v>88.147227646606311</v>
      </c>
      <c r="AN47" s="115">
        <f t="shared" si="39"/>
        <v>93.583797468354433</v>
      </c>
      <c r="AO47" s="115">
        <f t="shared" si="40"/>
        <v>89.557481135534672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18048</v>
      </c>
      <c r="D48" s="11">
        <v>14069</v>
      </c>
      <c r="E48" s="11">
        <v>9420.2000000000007</v>
      </c>
      <c r="F48" s="11">
        <v>26417</v>
      </c>
      <c r="G48" s="11">
        <v>6841.6</v>
      </c>
      <c r="H48" s="11">
        <v>16294</v>
      </c>
      <c r="I48" s="11">
        <v>36506</v>
      </c>
      <c r="J48" s="11">
        <v>6198.5</v>
      </c>
      <c r="K48" s="11">
        <v>8301.7999999999993</v>
      </c>
      <c r="L48" s="11">
        <v>18726</v>
      </c>
      <c r="M48" s="11">
        <v>14284</v>
      </c>
      <c r="N48" s="11">
        <v>30181</v>
      </c>
      <c r="O48" s="13">
        <v>5018.8999999999996</v>
      </c>
      <c r="P48" s="14">
        <v>143890</v>
      </c>
      <c r="Q48" s="15">
        <v>857.57</v>
      </c>
      <c r="R48" s="15">
        <v>29357</v>
      </c>
      <c r="S48" s="15">
        <v>30186</v>
      </c>
      <c r="T48" s="15">
        <v>45729</v>
      </c>
      <c r="U48" s="15">
        <v>49461</v>
      </c>
      <c r="V48" s="16">
        <f t="shared" si="0"/>
        <v>2283.4299999999639</v>
      </c>
      <c r="W48" s="115">
        <f t="shared" si="22"/>
        <v>102.39419040054464</v>
      </c>
      <c r="X48" s="115">
        <f t="shared" si="23"/>
        <v>104.27660836050994</v>
      </c>
      <c r="Y48" s="115">
        <f t="shared" si="24"/>
        <v>93.808006373232431</v>
      </c>
      <c r="Z48" s="115">
        <f t="shared" si="25"/>
        <v>105.92221331194868</v>
      </c>
      <c r="AA48" s="115">
        <f t="shared" si="26"/>
        <v>103.09514481178989</v>
      </c>
      <c r="AB48" s="115">
        <f t="shared" si="27"/>
        <v>109.82744675114586</v>
      </c>
      <c r="AC48" s="115">
        <f t="shared" si="28"/>
        <v>104.3803968662435</v>
      </c>
      <c r="AD48" s="115">
        <f t="shared" si="29"/>
        <v>101.96242926700883</v>
      </c>
      <c r="AE48" s="115">
        <f t="shared" si="30"/>
        <v>96.329817477170138</v>
      </c>
      <c r="AF48" s="115">
        <f t="shared" si="31"/>
        <v>102.45663949225803</v>
      </c>
      <c r="AG48" s="115">
        <f t="shared" si="32"/>
        <v>107.65752185709978</v>
      </c>
      <c r="AH48" s="115">
        <f t="shared" si="33"/>
        <v>107.05519296254255</v>
      </c>
      <c r="AI48" s="115">
        <f t="shared" si="34"/>
        <v>100.74268853248761</v>
      </c>
      <c r="AJ48" s="115">
        <f t="shared" si="35"/>
        <v>102.17283249307675</v>
      </c>
      <c r="AK48" s="115">
        <f t="shared" si="36"/>
        <v>121.74647567398745</v>
      </c>
      <c r="AL48" s="115">
        <f t="shared" si="37"/>
        <v>126.96566040999913</v>
      </c>
      <c r="AM48" s="115">
        <f t="shared" si="38"/>
        <v>101.32250268528465</v>
      </c>
      <c r="AN48" s="115">
        <f t="shared" si="39"/>
        <v>98.965524704049173</v>
      </c>
      <c r="AO48" s="115">
        <f t="shared" si="40"/>
        <v>106.58320044821789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19119</v>
      </c>
      <c r="D49" s="11">
        <v>14696</v>
      </c>
      <c r="E49" s="11">
        <v>10150</v>
      </c>
      <c r="F49" s="11">
        <v>27115</v>
      </c>
      <c r="G49" s="11">
        <v>7005.9</v>
      </c>
      <c r="H49" s="11">
        <v>16653</v>
      </c>
      <c r="I49" s="11">
        <v>38421</v>
      </c>
      <c r="J49" s="11">
        <v>6324.9</v>
      </c>
      <c r="K49" s="11">
        <v>8512.5</v>
      </c>
      <c r="L49" s="11">
        <v>19085</v>
      </c>
      <c r="M49" s="11">
        <v>14840</v>
      </c>
      <c r="N49" s="11">
        <v>30980</v>
      </c>
      <c r="O49" s="13">
        <v>5205.2</v>
      </c>
      <c r="P49" s="14">
        <v>147400</v>
      </c>
      <c r="Q49" s="15">
        <v>835.02</v>
      </c>
      <c r="R49" s="15">
        <v>29860</v>
      </c>
      <c r="S49" s="15">
        <v>30754</v>
      </c>
      <c r="T49" s="15">
        <v>45677</v>
      </c>
      <c r="U49" s="15">
        <v>50534</v>
      </c>
      <c r="V49" s="16">
        <f t="shared" si="0"/>
        <v>4401.4800000000105</v>
      </c>
      <c r="W49" s="115">
        <f t="shared" si="22"/>
        <v>105.93417553191489</v>
      </c>
      <c r="X49" s="115">
        <f t="shared" si="23"/>
        <v>104.45660672400312</v>
      </c>
      <c r="Y49" s="115">
        <f t="shared" si="24"/>
        <v>107.74718158850129</v>
      </c>
      <c r="Z49" s="115">
        <f t="shared" si="25"/>
        <v>102.6422379528334</v>
      </c>
      <c r="AA49" s="115">
        <f t="shared" si="26"/>
        <v>102.40148503274087</v>
      </c>
      <c r="AB49" s="115">
        <f t="shared" si="27"/>
        <v>102.20326500552351</v>
      </c>
      <c r="AC49" s="115">
        <f t="shared" si="28"/>
        <v>105.24571303347395</v>
      </c>
      <c r="AD49" s="115">
        <f t="shared" si="29"/>
        <v>102.03920303299185</v>
      </c>
      <c r="AE49" s="115">
        <f t="shared" si="30"/>
        <v>102.53800380640344</v>
      </c>
      <c r="AF49" s="115">
        <f t="shared" si="31"/>
        <v>101.91712058101037</v>
      </c>
      <c r="AG49" s="115">
        <f t="shared" si="32"/>
        <v>103.89246709605153</v>
      </c>
      <c r="AH49" s="115">
        <f t="shared" si="33"/>
        <v>102.64736092243464</v>
      </c>
      <c r="AI49" s="115">
        <f t="shared" si="34"/>
        <v>103.71196875809441</v>
      </c>
      <c r="AJ49" s="115">
        <f t="shared" si="35"/>
        <v>102.4393634025992</v>
      </c>
      <c r="AK49" s="115">
        <f t="shared" si="36"/>
        <v>97.370477045605597</v>
      </c>
      <c r="AL49" s="115">
        <f t="shared" si="37"/>
        <v>101.71339033279966</v>
      </c>
      <c r="AM49" s="115">
        <f t="shared" si="38"/>
        <v>101.88166699794607</v>
      </c>
      <c r="AN49" s="115">
        <f t="shared" si="39"/>
        <v>99.886286601500146</v>
      </c>
      <c r="AO49" s="115">
        <f t="shared" si="40"/>
        <v>102.16938598087381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21270</v>
      </c>
      <c r="D50" s="11">
        <v>14808</v>
      </c>
      <c r="E50" s="11">
        <v>11387</v>
      </c>
      <c r="F50" s="11">
        <v>27753</v>
      </c>
      <c r="G50" s="11">
        <v>7140.3</v>
      </c>
      <c r="H50" s="11">
        <v>16541</v>
      </c>
      <c r="I50" s="11">
        <v>42784</v>
      </c>
      <c r="J50" s="11">
        <v>6519.4</v>
      </c>
      <c r="K50" s="11">
        <v>8891.6</v>
      </c>
      <c r="L50" s="11">
        <v>19558</v>
      </c>
      <c r="M50" s="11">
        <v>17251</v>
      </c>
      <c r="N50" s="11">
        <v>34159</v>
      </c>
      <c r="O50" s="13">
        <v>5345</v>
      </c>
      <c r="P50" s="14">
        <v>160900</v>
      </c>
      <c r="Q50" s="15">
        <v>1111</v>
      </c>
      <c r="R50" s="15">
        <v>43265</v>
      </c>
      <c r="S50" s="15">
        <v>36392</v>
      </c>
      <c r="T50" s="15">
        <v>47975</v>
      </c>
      <c r="U50" s="15">
        <v>53716</v>
      </c>
      <c r="V50" s="16">
        <f t="shared" si="0"/>
        <v>-14001.700000000012</v>
      </c>
      <c r="W50" s="115">
        <f t="shared" si="22"/>
        <v>111.25058841989643</v>
      </c>
      <c r="X50" s="115">
        <f t="shared" si="23"/>
        <v>100.76211213935764</v>
      </c>
      <c r="Y50" s="115">
        <f t="shared" si="24"/>
        <v>112.1871921182266</v>
      </c>
      <c r="Z50" s="115">
        <f t="shared" si="25"/>
        <v>102.35294117647058</v>
      </c>
      <c r="AA50" s="115">
        <f t="shared" si="26"/>
        <v>101.91838307712071</v>
      </c>
      <c r="AB50" s="115">
        <f t="shared" si="27"/>
        <v>99.327448507776367</v>
      </c>
      <c r="AC50" s="115">
        <f t="shared" si="28"/>
        <v>111.35576898050546</v>
      </c>
      <c r="AD50" s="115">
        <f t="shared" si="29"/>
        <v>103.07514743316099</v>
      </c>
      <c r="AE50" s="115">
        <f t="shared" si="30"/>
        <v>104.45345080763585</v>
      </c>
      <c r="AF50" s="115">
        <f t="shared" si="31"/>
        <v>102.47838616714698</v>
      </c>
      <c r="AG50" s="115">
        <f t="shared" si="32"/>
        <v>116.24663072776281</v>
      </c>
      <c r="AH50" s="115">
        <f t="shared" si="33"/>
        <v>110.2614590058102</v>
      </c>
      <c r="AI50" s="115">
        <f t="shared" si="34"/>
        <v>102.68577576269884</v>
      </c>
      <c r="AJ50" s="115">
        <f t="shared" si="35"/>
        <v>109.15875169606512</v>
      </c>
      <c r="AK50" s="115">
        <f t="shared" si="36"/>
        <v>133.05070537232641</v>
      </c>
      <c r="AL50" s="115">
        <f t="shared" si="37"/>
        <v>144.89283322170127</v>
      </c>
      <c r="AM50" s="115">
        <f t="shared" si="38"/>
        <v>118.33257462443909</v>
      </c>
      <c r="AN50" s="115">
        <f t="shared" si="39"/>
        <v>105.03097839175078</v>
      </c>
      <c r="AO50" s="115">
        <f t="shared" si="40"/>
        <v>106.29675070249733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18966</v>
      </c>
      <c r="D51" s="11">
        <v>14646</v>
      </c>
      <c r="E51" s="11">
        <v>9992.1</v>
      </c>
      <c r="F51" s="11">
        <v>25252</v>
      </c>
      <c r="G51" s="11">
        <v>7259.8</v>
      </c>
      <c r="H51" s="11">
        <v>14714</v>
      </c>
      <c r="I51" s="11">
        <v>37846</v>
      </c>
      <c r="J51" s="11">
        <v>6483.4</v>
      </c>
      <c r="K51" s="11">
        <v>9126.1</v>
      </c>
      <c r="L51" s="11">
        <v>19697</v>
      </c>
      <c r="M51" s="11">
        <v>14047</v>
      </c>
      <c r="N51" s="11">
        <v>31053</v>
      </c>
      <c r="O51" s="13">
        <v>5436</v>
      </c>
      <c r="P51" s="14">
        <v>147510</v>
      </c>
      <c r="Q51" s="15">
        <v>725.05</v>
      </c>
      <c r="R51" s="15">
        <v>24738</v>
      </c>
      <c r="S51" s="15">
        <v>32485</v>
      </c>
      <c r="T51" s="15">
        <v>44414</v>
      </c>
      <c r="U51" s="15">
        <v>47620</v>
      </c>
      <c r="V51" s="16">
        <f t="shared" si="0"/>
        <v>5854.3500000000349</v>
      </c>
      <c r="W51" s="115">
        <f t="shared" si="22"/>
        <v>89.167842031029622</v>
      </c>
      <c r="X51" s="115">
        <f t="shared" si="23"/>
        <v>98.90599675850892</v>
      </c>
      <c r="Y51" s="115">
        <f t="shared" si="24"/>
        <v>87.750065864582425</v>
      </c>
      <c r="Z51" s="115">
        <f t="shared" si="25"/>
        <v>90.988361618563758</v>
      </c>
      <c r="AA51" s="115">
        <f t="shared" si="26"/>
        <v>101.67359914849516</v>
      </c>
      <c r="AB51" s="115">
        <f t="shared" si="27"/>
        <v>88.954718578078712</v>
      </c>
      <c r="AC51" s="115">
        <f t="shared" si="28"/>
        <v>88.45830216903515</v>
      </c>
      <c r="AD51" s="115">
        <f t="shared" si="29"/>
        <v>99.447801944964269</v>
      </c>
      <c r="AE51" s="115">
        <f t="shared" si="30"/>
        <v>102.63732061721176</v>
      </c>
      <c r="AF51" s="115">
        <f t="shared" si="31"/>
        <v>100.71070661621843</v>
      </c>
      <c r="AG51" s="115">
        <f t="shared" si="32"/>
        <v>81.42716364268739</v>
      </c>
      <c r="AH51" s="115">
        <f t="shared" si="33"/>
        <v>90.907227963347864</v>
      </c>
      <c r="AI51" s="115">
        <f t="shared" si="34"/>
        <v>101.70252572497662</v>
      </c>
      <c r="AJ51" s="115">
        <f t="shared" si="35"/>
        <v>91.678060907395903</v>
      </c>
      <c r="AK51" s="115">
        <f t="shared" si="36"/>
        <v>65.261026102610259</v>
      </c>
      <c r="AL51" s="115">
        <f t="shared" si="37"/>
        <v>57.177857390500407</v>
      </c>
      <c r="AM51" s="115">
        <f t="shared" si="38"/>
        <v>89.264123983293032</v>
      </c>
      <c r="AN51" s="115">
        <f t="shared" si="39"/>
        <v>92.577384054194894</v>
      </c>
      <c r="AO51" s="115">
        <f t="shared" si="40"/>
        <v>88.651426018318574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20139</v>
      </c>
      <c r="D52" s="11">
        <v>14512</v>
      </c>
      <c r="E52" s="11">
        <v>11335</v>
      </c>
      <c r="F52" s="11">
        <v>25336</v>
      </c>
      <c r="G52" s="11">
        <v>7372.4</v>
      </c>
      <c r="H52" s="11">
        <v>16552</v>
      </c>
      <c r="I52" s="11">
        <v>39279</v>
      </c>
      <c r="J52" s="11">
        <v>6636.8</v>
      </c>
      <c r="K52" s="11">
        <v>9685.2999999999993</v>
      </c>
      <c r="L52" s="11">
        <v>20018</v>
      </c>
      <c r="M52" s="11">
        <v>15144</v>
      </c>
      <c r="N52" s="11">
        <v>33135</v>
      </c>
      <c r="O52" s="13">
        <v>5457.7</v>
      </c>
      <c r="P52" s="14">
        <v>152910</v>
      </c>
      <c r="Q52" s="15">
        <v>853.9</v>
      </c>
      <c r="R52" s="15">
        <v>31811</v>
      </c>
      <c r="S52" s="15">
        <v>32919</v>
      </c>
      <c r="T52" s="15">
        <v>46046</v>
      </c>
      <c r="U52" s="15">
        <v>47224</v>
      </c>
      <c r="V52" s="16">
        <f t="shared" si="0"/>
        <v>4930.2999999999593</v>
      </c>
      <c r="W52" s="115">
        <f t="shared" si="22"/>
        <v>106.18475166086681</v>
      </c>
      <c r="X52" s="115">
        <f t="shared" si="23"/>
        <v>99.085074423050671</v>
      </c>
      <c r="Y52" s="115">
        <f t="shared" si="24"/>
        <v>113.43961729766514</v>
      </c>
      <c r="Z52" s="115">
        <f t="shared" si="25"/>
        <v>100.33264691905592</v>
      </c>
      <c r="AA52" s="115">
        <f t="shared" si="26"/>
        <v>101.55100691479105</v>
      </c>
      <c r="AB52" s="115">
        <f t="shared" si="27"/>
        <v>112.49150468941144</v>
      </c>
      <c r="AC52" s="115">
        <f t="shared" si="28"/>
        <v>103.78639750568092</v>
      </c>
      <c r="AD52" s="115">
        <f t="shared" si="29"/>
        <v>102.36604250856034</v>
      </c>
      <c r="AE52" s="115">
        <f t="shared" si="30"/>
        <v>106.12748052289587</v>
      </c>
      <c r="AF52" s="115">
        <f t="shared" si="31"/>
        <v>101.62968980047724</v>
      </c>
      <c r="AG52" s="115">
        <f t="shared" si="32"/>
        <v>107.80949668968462</v>
      </c>
      <c r="AH52" s="115">
        <f t="shared" si="33"/>
        <v>106.70466621582455</v>
      </c>
      <c r="AI52" s="115">
        <f t="shared" si="34"/>
        <v>100.3991905813098</v>
      </c>
      <c r="AJ52" s="115">
        <f t="shared" si="35"/>
        <v>103.6607687614399</v>
      </c>
      <c r="AK52" s="115">
        <f t="shared" si="36"/>
        <v>117.77118819391768</v>
      </c>
      <c r="AL52" s="115">
        <f t="shared" si="37"/>
        <v>128.59164039130084</v>
      </c>
      <c r="AM52" s="115">
        <f t="shared" si="38"/>
        <v>101.33600123133755</v>
      </c>
      <c r="AN52" s="115">
        <f t="shared" si="39"/>
        <v>103.67451704417525</v>
      </c>
      <c r="AO52" s="115">
        <f t="shared" si="40"/>
        <v>99.16841663166737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21598</v>
      </c>
      <c r="D53" s="11">
        <v>14856</v>
      </c>
      <c r="E53" s="11">
        <v>12070</v>
      </c>
      <c r="F53" s="11">
        <v>26936</v>
      </c>
      <c r="G53" s="11">
        <v>7498.4</v>
      </c>
      <c r="H53" s="11">
        <v>16520</v>
      </c>
      <c r="I53" s="11">
        <v>41333</v>
      </c>
      <c r="J53" s="11">
        <v>6724.9</v>
      </c>
      <c r="K53" s="11">
        <v>9760.2000000000007</v>
      </c>
      <c r="L53" s="11">
        <v>20375</v>
      </c>
      <c r="M53" s="11">
        <v>15668</v>
      </c>
      <c r="N53" s="11">
        <v>33852</v>
      </c>
      <c r="O53" s="13">
        <v>5615.4</v>
      </c>
      <c r="P53" s="14">
        <v>156240</v>
      </c>
      <c r="Q53" s="15">
        <v>828.93</v>
      </c>
      <c r="R53" s="15">
        <v>32715</v>
      </c>
      <c r="S53" s="15">
        <v>34655</v>
      </c>
      <c r="T53" s="15">
        <v>47048</v>
      </c>
      <c r="U53" s="15">
        <v>51329</v>
      </c>
      <c r="V53" s="16">
        <f t="shared" si="0"/>
        <v>4086.9700000000012</v>
      </c>
      <c r="W53" s="115">
        <f t="shared" si="22"/>
        <v>107.24464968469138</v>
      </c>
      <c r="X53" s="115">
        <f t="shared" si="23"/>
        <v>102.37045203969129</v>
      </c>
      <c r="Y53" s="115">
        <f t="shared" si="24"/>
        <v>106.48434053815616</v>
      </c>
      <c r="Z53" s="115">
        <f t="shared" si="25"/>
        <v>106.3151247237133</v>
      </c>
      <c r="AA53" s="115">
        <f t="shared" si="26"/>
        <v>101.70907709836688</v>
      </c>
      <c r="AB53" s="115">
        <f t="shared" si="27"/>
        <v>99.806669888835188</v>
      </c>
      <c r="AC53" s="115">
        <f t="shared" si="28"/>
        <v>105.22925736398585</v>
      </c>
      <c r="AD53" s="115">
        <f t="shared" si="29"/>
        <v>101.32744696239151</v>
      </c>
      <c r="AE53" s="115">
        <f t="shared" si="30"/>
        <v>100.77333691264083</v>
      </c>
      <c r="AF53" s="115">
        <f t="shared" si="31"/>
        <v>101.78339494454991</v>
      </c>
      <c r="AG53" s="115">
        <f t="shared" si="32"/>
        <v>103.46011621764394</v>
      </c>
      <c r="AH53" s="115">
        <f t="shared" si="33"/>
        <v>102.16387505658669</v>
      </c>
      <c r="AI53" s="115">
        <f t="shared" si="34"/>
        <v>102.88949557505909</v>
      </c>
      <c r="AJ53" s="115">
        <f t="shared" si="35"/>
        <v>102.17775161859916</v>
      </c>
      <c r="AK53" s="115">
        <f t="shared" si="36"/>
        <v>97.075769996486699</v>
      </c>
      <c r="AL53" s="115">
        <f t="shared" si="37"/>
        <v>102.84178428845368</v>
      </c>
      <c r="AM53" s="115">
        <f t="shared" si="38"/>
        <v>105.27355022935083</v>
      </c>
      <c r="AN53" s="115">
        <f t="shared" si="39"/>
        <v>102.17608478478044</v>
      </c>
      <c r="AO53" s="115">
        <f t="shared" si="40"/>
        <v>108.69261392512281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23862</v>
      </c>
      <c r="D54" s="11">
        <v>14800</v>
      </c>
      <c r="E54" s="11">
        <v>14141</v>
      </c>
      <c r="F54" s="11">
        <v>27498</v>
      </c>
      <c r="G54" s="11">
        <v>7658.3</v>
      </c>
      <c r="H54" s="11">
        <v>16688</v>
      </c>
      <c r="I54" s="11">
        <v>44594</v>
      </c>
      <c r="J54" s="11">
        <v>6975.8</v>
      </c>
      <c r="K54" s="11">
        <v>10488</v>
      </c>
      <c r="L54" s="11">
        <v>20886</v>
      </c>
      <c r="M54" s="11">
        <v>18039</v>
      </c>
      <c r="N54" s="11">
        <v>37195</v>
      </c>
      <c r="O54" s="13">
        <v>5716.9</v>
      </c>
      <c r="P54" s="14">
        <v>170420</v>
      </c>
      <c r="Q54" s="15">
        <v>1153.0999999999999</v>
      </c>
      <c r="R54" s="15">
        <v>47707</v>
      </c>
      <c r="S54" s="15">
        <v>39349</v>
      </c>
      <c r="T54" s="15">
        <v>47853</v>
      </c>
      <c r="U54" s="15">
        <v>52643</v>
      </c>
      <c r="V54" s="16">
        <f t="shared" si="0"/>
        <v>-14877.100000000006</v>
      </c>
      <c r="W54" s="115">
        <f t="shared" si="22"/>
        <v>110.4824520788962</v>
      </c>
      <c r="X54" s="115">
        <f t="shared" si="23"/>
        <v>99.623047926763604</v>
      </c>
      <c r="Y54" s="115">
        <f t="shared" si="24"/>
        <v>117.15824357912179</v>
      </c>
      <c r="Z54" s="115">
        <f t="shared" si="25"/>
        <v>102.08642708642708</v>
      </c>
      <c r="AA54" s="115">
        <f t="shared" si="26"/>
        <v>102.13245492371708</v>
      </c>
      <c r="AB54" s="115">
        <f t="shared" si="27"/>
        <v>101.01694915254238</v>
      </c>
      <c r="AC54" s="115">
        <f t="shared" si="28"/>
        <v>107.88957975467544</v>
      </c>
      <c r="AD54" s="115">
        <f t="shared" si="29"/>
        <v>103.73091049681038</v>
      </c>
      <c r="AE54" s="115">
        <f t="shared" si="30"/>
        <v>107.45681440954078</v>
      </c>
      <c r="AF54" s="115">
        <f t="shared" si="31"/>
        <v>102.50797546012269</v>
      </c>
      <c r="AG54" s="115">
        <f t="shared" si="32"/>
        <v>115.13275465917793</v>
      </c>
      <c r="AH54" s="115">
        <f t="shared" si="33"/>
        <v>109.87533971404939</v>
      </c>
      <c r="AI54" s="115">
        <f t="shared" si="34"/>
        <v>101.80752929444029</v>
      </c>
      <c r="AJ54" s="115">
        <f t="shared" si="35"/>
        <v>109.07578084997441</v>
      </c>
      <c r="AK54" s="115">
        <f t="shared" si="36"/>
        <v>139.10704160785593</v>
      </c>
      <c r="AL54" s="115">
        <f t="shared" si="37"/>
        <v>145.82607366651382</v>
      </c>
      <c r="AM54" s="115">
        <f t="shared" si="38"/>
        <v>113.54494300966671</v>
      </c>
      <c r="AN54" s="115">
        <f t="shared" si="39"/>
        <v>101.71101853426288</v>
      </c>
      <c r="AO54" s="115">
        <f t="shared" si="40"/>
        <v>102.55995635995245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21032</v>
      </c>
      <c r="D55" s="11">
        <v>14947</v>
      </c>
      <c r="E55" s="11">
        <v>12537</v>
      </c>
      <c r="F55" s="11">
        <v>25323</v>
      </c>
      <c r="G55" s="11">
        <v>7855.1</v>
      </c>
      <c r="H55" s="11">
        <v>14816</v>
      </c>
      <c r="I55" s="11">
        <v>40728</v>
      </c>
      <c r="J55" s="11">
        <v>6877.2</v>
      </c>
      <c r="K55" s="11">
        <v>10191</v>
      </c>
      <c r="L55" s="11">
        <v>21021</v>
      </c>
      <c r="M55" s="11">
        <v>15035</v>
      </c>
      <c r="N55" s="11">
        <v>33945</v>
      </c>
      <c r="O55" s="13">
        <v>5672.9</v>
      </c>
      <c r="P55" s="14">
        <v>157530</v>
      </c>
      <c r="Q55" s="15">
        <v>791.3</v>
      </c>
      <c r="R55" s="15">
        <v>27331</v>
      </c>
      <c r="S55" s="15">
        <v>35111</v>
      </c>
      <c r="T55" s="15">
        <v>45100</v>
      </c>
      <c r="U55" s="15">
        <v>47709</v>
      </c>
      <c r="V55" s="16">
        <f t="shared" si="0"/>
        <v>6607.9000000000233</v>
      </c>
      <c r="W55" s="115">
        <f t="shared" si="22"/>
        <v>88.14013913335009</v>
      </c>
      <c r="X55" s="115">
        <f t="shared" si="23"/>
        <v>100.99324324324324</v>
      </c>
      <c r="Y55" s="115">
        <f t="shared" si="24"/>
        <v>88.657096386394173</v>
      </c>
      <c r="Z55" s="115">
        <f t="shared" si="25"/>
        <v>92.090333842461263</v>
      </c>
      <c r="AA55" s="115">
        <f t="shared" si="26"/>
        <v>102.56976091299637</v>
      </c>
      <c r="AB55" s="115">
        <f t="shared" si="27"/>
        <v>88.782358581016297</v>
      </c>
      <c r="AC55" s="115">
        <f t="shared" si="28"/>
        <v>91.33067228775171</v>
      </c>
      <c r="AD55" s="115">
        <f t="shared" si="29"/>
        <v>98.586542045356794</v>
      </c>
      <c r="AE55" s="115">
        <f t="shared" si="30"/>
        <v>97.168192219679639</v>
      </c>
      <c r="AF55" s="115">
        <f t="shared" si="31"/>
        <v>100.6463659867854</v>
      </c>
      <c r="AG55" s="115">
        <f t="shared" si="32"/>
        <v>83.347192194689285</v>
      </c>
      <c r="AH55" s="115">
        <f t="shared" si="33"/>
        <v>91.262266433660429</v>
      </c>
      <c r="AI55" s="115">
        <f t="shared" si="34"/>
        <v>99.230352113907884</v>
      </c>
      <c r="AJ55" s="115">
        <f t="shared" si="35"/>
        <v>92.436333763642764</v>
      </c>
      <c r="AK55" s="115">
        <f t="shared" si="36"/>
        <v>68.623709999132771</v>
      </c>
      <c r="AL55" s="115">
        <f t="shared" si="37"/>
        <v>57.289286687488207</v>
      </c>
      <c r="AM55" s="115">
        <f t="shared" si="38"/>
        <v>89.229713588655372</v>
      </c>
      <c r="AN55" s="115">
        <f t="shared" si="39"/>
        <v>94.246964662612584</v>
      </c>
      <c r="AO55" s="115">
        <f t="shared" si="40"/>
        <v>90.627433846855226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22110</v>
      </c>
      <c r="D56" s="11">
        <v>15198</v>
      </c>
      <c r="E56" s="11">
        <v>13888</v>
      </c>
      <c r="F56" s="11">
        <v>27119</v>
      </c>
      <c r="G56" s="11">
        <v>8052.6</v>
      </c>
      <c r="H56" s="11">
        <v>15678</v>
      </c>
      <c r="I56" s="11">
        <v>42018</v>
      </c>
      <c r="J56" s="11">
        <v>7020.4</v>
      </c>
      <c r="K56" s="11">
        <v>10697</v>
      </c>
      <c r="L56" s="11">
        <v>21473</v>
      </c>
      <c r="M56" s="11">
        <v>16350</v>
      </c>
      <c r="N56" s="11">
        <v>36183</v>
      </c>
      <c r="O56" s="13">
        <v>5712.6</v>
      </c>
      <c r="P56" s="14">
        <v>163300</v>
      </c>
      <c r="Q56" s="15">
        <v>956.25</v>
      </c>
      <c r="R56" s="15">
        <v>35838</v>
      </c>
      <c r="S56" s="15">
        <v>37688</v>
      </c>
      <c r="T56" s="15">
        <v>49747</v>
      </c>
      <c r="U56" s="15">
        <v>51176</v>
      </c>
      <c r="V56" s="16">
        <f t="shared" si="0"/>
        <v>2288.3500000000058</v>
      </c>
      <c r="W56" s="115">
        <f t="shared" si="22"/>
        <v>105.12552301255229</v>
      </c>
      <c r="X56" s="115">
        <f t="shared" si="23"/>
        <v>101.67926674249013</v>
      </c>
      <c r="Y56" s="115">
        <f t="shared" si="24"/>
        <v>110.77610273590173</v>
      </c>
      <c r="Z56" s="115">
        <f t="shared" si="25"/>
        <v>107.0923666232279</v>
      </c>
      <c r="AA56" s="115">
        <f t="shared" si="26"/>
        <v>102.51429007905692</v>
      </c>
      <c r="AB56" s="115">
        <f t="shared" si="27"/>
        <v>105.81803455723542</v>
      </c>
      <c r="AC56" s="115">
        <f t="shared" si="28"/>
        <v>103.1673541543901</v>
      </c>
      <c r="AD56" s="115">
        <f t="shared" si="29"/>
        <v>102.08224277322167</v>
      </c>
      <c r="AE56" s="115">
        <f t="shared" si="30"/>
        <v>104.9651653419684</v>
      </c>
      <c r="AF56" s="115">
        <f t="shared" si="31"/>
        <v>102.1502307216593</v>
      </c>
      <c r="AG56" s="115">
        <f t="shared" si="32"/>
        <v>108.74625872963087</v>
      </c>
      <c r="AH56" s="115">
        <f t="shared" si="33"/>
        <v>106.5930181175431</v>
      </c>
      <c r="AI56" s="115">
        <f t="shared" si="34"/>
        <v>100.69981843501562</v>
      </c>
      <c r="AJ56" s="115">
        <f t="shared" si="35"/>
        <v>103.66279438837047</v>
      </c>
      <c r="AK56" s="115">
        <f t="shared" si="36"/>
        <v>120.84544420573739</v>
      </c>
      <c r="AL56" s="115">
        <f t="shared" si="37"/>
        <v>131.12582781456953</v>
      </c>
      <c r="AM56" s="115">
        <f t="shared" si="38"/>
        <v>107.3395801885449</v>
      </c>
      <c r="AN56" s="115">
        <f t="shared" si="39"/>
        <v>110.30376940133037</v>
      </c>
      <c r="AO56" s="115">
        <f t="shared" si="40"/>
        <v>107.26697268859124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23001</v>
      </c>
      <c r="D57" s="11">
        <v>15672</v>
      </c>
      <c r="E57" s="11">
        <v>14990</v>
      </c>
      <c r="F57" s="11">
        <v>28495</v>
      </c>
      <c r="G57" s="11">
        <v>8250.5</v>
      </c>
      <c r="H57" s="11">
        <v>17360</v>
      </c>
      <c r="I57" s="11">
        <v>43743</v>
      </c>
      <c r="J57" s="11">
        <v>7127.7</v>
      </c>
      <c r="K57" s="11">
        <v>10668</v>
      </c>
      <c r="L57" s="11">
        <v>21947</v>
      </c>
      <c r="M57" s="11">
        <v>16869</v>
      </c>
      <c r="N57" s="11">
        <v>36836</v>
      </c>
      <c r="O57" s="13">
        <v>5822.3</v>
      </c>
      <c r="P57" s="14">
        <v>166740</v>
      </c>
      <c r="Q57" s="15">
        <v>925.52</v>
      </c>
      <c r="R57" s="15">
        <v>36771</v>
      </c>
      <c r="S57" s="15">
        <v>40164</v>
      </c>
      <c r="T57" s="15">
        <v>51188</v>
      </c>
      <c r="U57" s="15">
        <v>53751</v>
      </c>
      <c r="V57" s="16">
        <f t="shared" si="0"/>
        <v>3617.9799999999814</v>
      </c>
      <c r="W57" s="115">
        <f t="shared" si="22"/>
        <v>104.02985074626865</v>
      </c>
      <c r="X57" s="115">
        <f t="shared" si="23"/>
        <v>103.11883142518752</v>
      </c>
      <c r="Y57" s="115">
        <f t="shared" si="24"/>
        <v>107.93490783410138</v>
      </c>
      <c r="Z57" s="115">
        <f t="shared" si="25"/>
        <v>105.07393340462406</v>
      </c>
      <c r="AA57" s="115">
        <f t="shared" si="26"/>
        <v>102.45759133695948</v>
      </c>
      <c r="AB57" s="115">
        <f t="shared" si="27"/>
        <v>110.72840923587192</v>
      </c>
      <c r="AC57" s="115">
        <f t="shared" si="28"/>
        <v>104.10538340711125</v>
      </c>
      <c r="AD57" s="115">
        <f t="shared" si="29"/>
        <v>101.52840294000343</v>
      </c>
      <c r="AE57" s="115">
        <f t="shared" si="30"/>
        <v>99.728895952136114</v>
      </c>
      <c r="AF57" s="115">
        <f t="shared" si="31"/>
        <v>102.20742327574163</v>
      </c>
      <c r="AG57" s="115">
        <f t="shared" si="32"/>
        <v>103.17431192660551</v>
      </c>
      <c r="AH57" s="115">
        <f t="shared" si="33"/>
        <v>101.80471492137191</v>
      </c>
      <c r="AI57" s="115">
        <f t="shared" si="34"/>
        <v>101.92031649336555</v>
      </c>
      <c r="AJ57" s="115">
        <f t="shared" si="35"/>
        <v>102.106552357624</v>
      </c>
      <c r="AK57" s="115">
        <f t="shared" si="36"/>
        <v>96.78640522875817</v>
      </c>
      <c r="AL57" s="115">
        <f t="shared" si="37"/>
        <v>102.60338188514983</v>
      </c>
      <c r="AM57" s="115">
        <f t="shared" si="38"/>
        <v>106.56973041817024</v>
      </c>
      <c r="AN57" s="115">
        <f t="shared" si="39"/>
        <v>102.89665708484934</v>
      </c>
      <c r="AO57" s="115">
        <f t="shared" si="40"/>
        <v>105.03165546349851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24991</v>
      </c>
      <c r="D58" s="11">
        <v>15680</v>
      </c>
      <c r="E58" s="11">
        <v>16373</v>
      </c>
      <c r="F58" s="11">
        <v>29220</v>
      </c>
      <c r="G58" s="11">
        <v>8457.7999999999993</v>
      </c>
      <c r="H58" s="11">
        <v>17256</v>
      </c>
      <c r="I58" s="11">
        <v>47219</v>
      </c>
      <c r="J58" s="11">
        <v>7322.8</v>
      </c>
      <c r="K58" s="11">
        <v>11071</v>
      </c>
      <c r="L58" s="11">
        <v>22383</v>
      </c>
      <c r="M58" s="11">
        <v>19343</v>
      </c>
      <c r="N58" s="11">
        <v>40253</v>
      </c>
      <c r="O58" s="13">
        <v>5958.2</v>
      </c>
      <c r="P58" s="14">
        <v>181460</v>
      </c>
      <c r="Q58" s="15">
        <v>1162.9000000000001</v>
      </c>
      <c r="R58" s="15">
        <v>52392</v>
      </c>
      <c r="S58" s="15">
        <v>44093</v>
      </c>
      <c r="T58" s="15">
        <v>57796</v>
      </c>
      <c r="U58" s="15">
        <v>56731</v>
      </c>
      <c r="V58" s="16">
        <f t="shared" si="0"/>
        <v>-12515.100000000035</v>
      </c>
      <c r="W58" s="115">
        <f t="shared" si="22"/>
        <v>108.65179774792399</v>
      </c>
      <c r="X58" s="115">
        <f t="shared" si="23"/>
        <v>100.05104645227156</v>
      </c>
      <c r="Y58" s="115">
        <f t="shared" si="24"/>
        <v>109.22615076717813</v>
      </c>
      <c r="Z58" s="115">
        <f t="shared" si="25"/>
        <v>102.54430601859977</v>
      </c>
      <c r="AA58" s="115">
        <f t="shared" si="26"/>
        <v>102.51257499545481</v>
      </c>
      <c r="AB58" s="115">
        <f t="shared" si="27"/>
        <v>99.400921658986178</v>
      </c>
      <c r="AC58" s="115">
        <f t="shared" si="28"/>
        <v>107.94641428342821</v>
      </c>
      <c r="AD58" s="115">
        <f t="shared" si="29"/>
        <v>102.73720835613172</v>
      </c>
      <c r="AE58" s="115">
        <f t="shared" si="30"/>
        <v>103.77765279340083</v>
      </c>
      <c r="AF58" s="115">
        <f t="shared" si="31"/>
        <v>101.98660409167539</v>
      </c>
      <c r="AG58" s="115">
        <f t="shared" si="32"/>
        <v>114.66595530262612</v>
      </c>
      <c r="AH58" s="115">
        <f t="shared" si="33"/>
        <v>109.27625149310458</v>
      </c>
      <c r="AI58" s="115">
        <f t="shared" si="34"/>
        <v>102.33412912422925</v>
      </c>
      <c r="AJ58" s="115">
        <f t="shared" si="35"/>
        <v>108.82811562912318</v>
      </c>
      <c r="AK58" s="115">
        <f t="shared" si="36"/>
        <v>125.64828420779671</v>
      </c>
      <c r="AL58" s="115">
        <f t="shared" si="37"/>
        <v>142.48184710777514</v>
      </c>
      <c r="AM58" s="115">
        <f t="shared" si="38"/>
        <v>109.78239219201275</v>
      </c>
      <c r="AN58" s="115">
        <f t="shared" si="39"/>
        <v>112.90927561147144</v>
      </c>
      <c r="AO58" s="115">
        <f t="shared" si="40"/>
        <v>105.54408290078324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22047</v>
      </c>
      <c r="D59" s="11">
        <v>15774</v>
      </c>
      <c r="E59" s="11">
        <v>15429</v>
      </c>
      <c r="F59" s="11">
        <v>26936</v>
      </c>
      <c r="G59" s="11">
        <v>8672.7999999999993</v>
      </c>
      <c r="H59" s="11">
        <v>15127</v>
      </c>
      <c r="I59" s="11">
        <v>43143</v>
      </c>
      <c r="J59" s="11">
        <v>7198.1</v>
      </c>
      <c r="K59" s="11">
        <v>11162</v>
      </c>
      <c r="L59" s="11">
        <v>22556</v>
      </c>
      <c r="M59" s="11">
        <v>16188</v>
      </c>
      <c r="N59" s="11">
        <v>36788</v>
      </c>
      <c r="O59" s="13">
        <v>5996.8</v>
      </c>
      <c r="P59" s="23">
        <v>168530</v>
      </c>
      <c r="Q59" s="15">
        <v>873.82</v>
      </c>
      <c r="R59" s="15">
        <v>29581</v>
      </c>
      <c r="S59" s="15">
        <v>38672</v>
      </c>
      <c r="T59" s="15">
        <v>52795</v>
      </c>
      <c r="U59" s="15">
        <v>53120</v>
      </c>
      <c r="V59" s="16">
        <f t="shared" si="0"/>
        <v>9035.8799999999756</v>
      </c>
      <c r="W59" s="115">
        <f t="shared" ref="W59:AF62" si="41">C59/C58*100</f>
        <v>88.219759113280787</v>
      </c>
      <c r="X59" s="115">
        <f t="shared" si="41"/>
        <v>100.59948979591837</v>
      </c>
      <c r="Y59" s="115">
        <f t="shared" si="41"/>
        <v>94.234410309656141</v>
      </c>
      <c r="Z59" s="115">
        <f t="shared" si="41"/>
        <v>92.183436002737849</v>
      </c>
      <c r="AA59" s="115">
        <f t="shared" si="41"/>
        <v>102.5420322069569</v>
      </c>
      <c r="AB59" s="115">
        <f t="shared" si="41"/>
        <v>87.662262401483531</v>
      </c>
      <c r="AC59" s="115">
        <f t="shared" si="41"/>
        <v>91.367881573095573</v>
      </c>
      <c r="AD59" s="115">
        <f t="shared" si="41"/>
        <v>98.297099470148027</v>
      </c>
      <c r="AE59" s="115">
        <f t="shared" si="41"/>
        <v>100.82196730196007</v>
      </c>
      <c r="AF59" s="115">
        <f t="shared" si="41"/>
        <v>100.77290801054373</v>
      </c>
      <c r="AG59" s="115">
        <f t="shared" ref="AG59:AP62" si="42">M59/M58*100</f>
        <v>83.689189887814706</v>
      </c>
      <c r="AH59" s="115">
        <f t="shared" si="42"/>
        <v>91.391945941917371</v>
      </c>
      <c r="AI59" s="115">
        <f t="shared" si="42"/>
        <v>100.6478466651002</v>
      </c>
      <c r="AJ59" s="115">
        <f t="shared" si="42"/>
        <v>92.874462691502259</v>
      </c>
      <c r="AK59" s="115">
        <f t="shared" si="42"/>
        <v>75.141456703069906</v>
      </c>
      <c r="AL59" s="115">
        <f t="shared" si="42"/>
        <v>56.460910062604974</v>
      </c>
      <c r="AM59" s="115">
        <f t="shared" si="42"/>
        <v>87.705531490259219</v>
      </c>
      <c r="AN59" s="115">
        <f t="shared" si="42"/>
        <v>91.347152052045118</v>
      </c>
      <c r="AO59" s="115">
        <f t="shared" si="42"/>
        <v>93.634873349667743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23171</v>
      </c>
      <c r="D60" s="11">
        <v>15883</v>
      </c>
      <c r="E60" s="11">
        <v>15188</v>
      </c>
      <c r="F60" s="11">
        <v>28022</v>
      </c>
      <c r="G60" s="11">
        <v>8873.9</v>
      </c>
      <c r="H60" s="11">
        <v>15251</v>
      </c>
      <c r="I60" s="11">
        <v>44716</v>
      </c>
      <c r="J60" s="11">
        <v>7326.1</v>
      </c>
      <c r="K60" s="11">
        <v>11407</v>
      </c>
      <c r="L60" s="11">
        <v>22857</v>
      </c>
      <c r="M60" s="11">
        <v>17518</v>
      </c>
      <c r="N60" s="11">
        <v>39245</v>
      </c>
      <c r="O60" s="13">
        <v>6047.5</v>
      </c>
      <c r="P60" s="23">
        <v>176670</v>
      </c>
      <c r="Q60" s="15">
        <v>1025</v>
      </c>
      <c r="R60" s="15">
        <v>39201</v>
      </c>
      <c r="S60" s="15">
        <v>42421</v>
      </c>
      <c r="T60" s="15">
        <v>57433</v>
      </c>
      <c r="U60" s="15">
        <v>54484</v>
      </c>
      <c r="V60" s="16">
        <f t="shared" si="0"/>
        <v>-862.5</v>
      </c>
      <c r="W60" s="115">
        <f t="shared" si="41"/>
        <v>105.09819930149227</v>
      </c>
      <c r="X60" s="115">
        <f t="shared" si="41"/>
        <v>100.69101052364651</v>
      </c>
      <c r="Y60" s="115">
        <f t="shared" si="41"/>
        <v>98.438006351675412</v>
      </c>
      <c r="Z60" s="115">
        <f t="shared" si="41"/>
        <v>104.03177903177902</v>
      </c>
      <c r="AA60" s="115">
        <f t="shared" si="41"/>
        <v>102.31874365833411</v>
      </c>
      <c r="AB60" s="115">
        <f t="shared" si="41"/>
        <v>100.81972631718119</v>
      </c>
      <c r="AC60" s="115">
        <f t="shared" si="41"/>
        <v>103.6460144171708</v>
      </c>
      <c r="AD60" s="115">
        <f t="shared" si="41"/>
        <v>101.77824703741265</v>
      </c>
      <c r="AE60" s="115">
        <f t="shared" si="41"/>
        <v>102.19494714208923</v>
      </c>
      <c r="AF60" s="115">
        <f t="shared" si="41"/>
        <v>101.33445646391203</v>
      </c>
      <c r="AG60" s="115">
        <f t="shared" si="42"/>
        <v>108.21596244131455</v>
      </c>
      <c r="AH60" s="115">
        <f t="shared" si="42"/>
        <v>106.67880830705666</v>
      </c>
      <c r="AI60" s="115">
        <f t="shared" si="42"/>
        <v>100.84545090715046</v>
      </c>
      <c r="AJ60" s="115">
        <f t="shared" si="42"/>
        <v>104.83000059336615</v>
      </c>
      <c r="AK60" s="115">
        <f t="shared" si="42"/>
        <v>117.30104598201001</v>
      </c>
      <c r="AL60" s="115">
        <f t="shared" si="42"/>
        <v>132.52087488590649</v>
      </c>
      <c r="AM60" s="115">
        <f t="shared" si="42"/>
        <v>109.69435250310302</v>
      </c>
      <c r="AN60" s="115">
        <f t="shared" si="42"/>
        <v>108.78492281466048</v>
      </c>
      <c r="AO60" s="115">
        <f t="shared" si="42"/>
        <v>102.56777108433735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24354</v>
      </c>
      <c r="D61" s="11">
        <v>16296</v>
      </c>
      <c r="E61" s="11">
        <v>15978</v>
      </c>
      <c r="F61" s="11">
        <v>29585</v>
      </c>
      <c r="G61" s="11">
        <v>9065.6</v>
      </c>
      <c r="H61" s="11">
        <v>15645</v>
      </c>
      <c r="I61" s="11">
        <v>46989</v>
      </c>
      <c r="J61" s="11">
        <v>7375.5</v>
      </c>
      <c r="K61" s="11">
        <v>11765</v>
      </c>
      <c r="L61" s="11">
        <v>23114</v>
      </c>
      <c r="M61" s="11">
        <v>17960</v>
      </c>
      <c r="N61" s="11">
        <v>39843</v>
      </c>
      <c r="O61" s="13">
        <v>6132.2</v>
      </c>
      <c r="P61" s="23">
        <v>181330</v>
      </c>
      <c r="Q61" s="15">
        <v>1004.1</v>
      </c>
      <c r="R61" s="15">
        <v>40018</v>
      </c>
      <c r="S61" s="15">
        <v>41905</v>
      </c>
      <c r="T61" s="15">
        <v>59797</v>
      </c>
      <c r="U61" s="15">
        <v>57305</v>
      </c>
      <c r="V61" s="16">
        <f t="shared" si="0"/>
        <v>2337.2000000000116</v>
      </c>
      <c r="W61" s="115">
        <f t="shared" si="41"/>
        <v>105.10551983082301</v>
      </c>
      <c r="X61" s="115">
        <f t="shared" si="41"/>
        <v>102.60026443367123</v>
      </c>
      <c r="Y61" s="115">
        <f t="shared" si="41"/>
        <v>105.20147484856466</v>
      </c>
      <c r="Z61" s="115">
        <f t="shared" si="41"/>
        <v>105.57776033116836</v>
      </c>
      <c r="AA61" s="115">
        <f t="shared" si="41"/>
        <v>102.16026775149597</v>
      </c>
      <c r="AB61" s="115">
        <f t="shared" si="41"/>
        <v>102.58343715166218</v>
      </c>
      <c r="AC61" s="115">
        <f t="shared" si="41"/>
        <v>105.08319169872082</v>
      </c>
      <c r="AD61" s="115">
        <f t="shared" si="41"/>
        <v>100.67430147008641</v>
      </c>
      <c r="AE61" s="115">
        <f t="shared" si="41"/>
        <v>103.13842377487508</v>
      </c>
      <c r="AF61" s="115">
        <f t="shared" si="41"/>
        <v>101.12438202738767</v>
      </c>
      <c r="AG61" s="115">
        <f t="shared" si="42"/>
        <v>102.52311907752028</v>
      </c>
      <c r="AH61" s="115">
        <f t="shared" si="42"/>
        <v>101.52376098866098</v>
      </c>
      <c r="AI61" s="115">
        <f t="shared" si="42"/>
        <v>101.40057875155021</v>
      </c>
      <c r="AJ61" s="115">
        <f t="shared" si="42"/>
        <v>102.63768608139469</v>
      </c>
      <c r="AK61" s="115">
        <f t="shared" si="42"/>
        <v>97.96097560975609</v>
      </c>
      <c r="AL61" s="115">
        <f t="shared" si="42"/>
        <v>102.08413050687481</v>
      </c>
      <c r="AM61" s="115">
        <f t="shared" si="42"/>
        <v>98.783621319629432</v>
      </c>
      <c r="AN61" s="115">
        <f t="shared" si="42"/>
        <v>104.11610049971272</v>
      </c>
      <c r="AO61" s="115">
        <f t="shared" si="42"/>
        <v>105.17766683797079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26425</v>
      </c>
      <c r="D62" s="11">
        <v>16210</v>
      </c>
      <c r="E62" s="11">
        <v>17289</v>
      </c>
      <c r="F62" s="11">
        <v>30070</v>
      </c>
      <c r="G62" s="11">
        <v>9264.7999999999993</v>
      </c>
      <c r="H62" s="11">
        <v>16244</v>
      </c>
      <c r="I62" s="11">
        <v>50272</v>
      </c>
      <c r="J62" s="11">
        <v>7570.2</v>
      </c>
      <c r="K62" s="11">
        <v>11710</v>
      </c>
      <c r="L62" s="11">
        <v>23387</v>
      </c>
      <c r="M62" s="11">
        <v>20292</v>
      </c>
      <c r="N62" s="11">
        <v>43271</v>
      </c>
      <c r="O62" s="13">
        <v>6255.5</v>
      </c>
      <c r="P62" s="23">
        <v>197250</v>
      </c>
      <c r="Q62" s="15">
        <v>1217.8</v>
      </c>
      <c r="R62" s="15">
        <v>56403</v>
      </c>
      <c r="S62" s="15">
        <v>45214</v>
      </c>
      <c r="T62" s="15">
        <v>59909</v>
      </c>
      <c r="U62" s="15">
        <v>59131</v>
      </c>
      <c r="V62" s="16">
        <f t="shared" si="0"/>
        <v>-21046.299999999988</v>
      </c>
      <c r="W62" s="115">
        <f t="shared" si="41"/>
        <v>108.50373655251704</v>
      </c>
      <c r="X62" s="115">
        <f t="shared" si="41"/>
        <v>99.472263132056952</v>
      </c>
      <c r="Y62" s="115">
        <f t="shared" si="41"/>
        <v>108.20503191888847</v>
      </c>
      <c r="Z62" s="115">
        <f t="shared" si="41"/>
        <v>101.63934426229508</v>
      </c>
      <c r="AA62" s="115">
        <f t="shared" si="41"/>
        <v>102.19731733145075</v>
      </c>
      <c r="AB62" s="115">
        <f t="shared" si="41"/>
        <v>103.82869926494087</v>
      </c>
      <c r="AC62" s="115">
        <f t="shared" si="41"/>
        <v>106.98674157781609</v>
      </c>
      <c r="AD62" s="115">
        <f t="shared" si="41"/>
        <v>102.63982102908278</v>
      </c>
      <c r="AE62" s="115">
        <f t="shared" si="41"/>
        <v>99.53251168720783</v>
      </c>
      <c r="AF62" s="115">
        <f t="shared" si="41"/>
        <v>101.18110236220473</v>
      </c>
      <c r="AG62" s="115">
        <f t="shared" si="42"/>
        <v>112.98440979955457</v>
      </c>
      <c r="AH62" s="115">
        <f t="shared" si="42"/>
        <v>108.60376979645108</v>
      </c>
      <c r="AI62" s="115">
        <f t="shared" si="42"/>
        <v>102.01069762890968</v>
      </c>
      <c r="AJ62" s="115">
        <f t="shared" si="42"/>
        <v>108.77957315391826</v>
      </c>
      <c r="AK62" s="115">
        <f t="shared" si="42"/>
        <v>121.28274076287222</v>
      </c>
      <c r="AL62" s="115">
        <f t="shared" si="42"/>
        <v>140.94407516617522</v>
      </c>
      <c r="AM62" s="115">
        <f t="shared" si="42"/>
        <v>107.89643240663405</v>
      </c>
      <c r="AN62" s="115">
        <f t="shared" si="42"/>
        <v>100.1873003662391</v>
      </c>
      <c r="AO62" s="115">
        <f t="shared" si="42"/>
        <v>103.18645842422127</v>
      </c>
    </row>
    <row r="63" spans="1:41" x14ac:dyDescent="0.25">
      <c r="V63" s="16" cm="1">
        <f t="array" ref="V63">SUM(ABS(V7:V62))</f>
        <v>203158.13000000003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5D06-CB78-4B79-935C-788456BB0499}">
  <dimension ref="A1:AO63"/>
  <sheetViews>
    <sheetView topLeftCell="H27" workbookViewId="0">
      <selection activeCell="V63" sqref="V63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6339.2</v>
      </c>
      <c r="D3" s="11">
        <v>6341.6</v>
      </c>
      <c r="E3" s="12">
        <v>4422.6000000000004</v>
      </c>
      <c r="F3" s="11">
        <v>11943</v>
      </c>
      <c r="G3" s="11">
        <v>2940.2</v>
      </c>
      <c r="H3" s="11">
        <v>3970.9</v>
      </c>
      <c r="I3" s="11">
        <v>12595</v>
      </c>
      <c r="J3" s="11">
        <v>2898.6</v>
      </c>
      <c r="K3" s="11">
        <v>2945.6</v>
      </c>
      <c r="L3" s="11">
        <v>7879.6</v>
      </c>
      <c r="M3" s="11">
        <v>3390.7</v>
      </c>
      <c r="N3" s="11">
        <v>10684</v>
      </c>
      <c r="O3" s="13">
        <v>1970.9</v>
      </c>
      <c r="P3" s="14">
        <v>52850</v>
      </c>
      <c r="Q3" s="15">
        <v>244.99</v>
      </c>
      <c r="R3" s="15">
        <v>10181</v>
      </c>
      <c r="S3" s="15">
        <v>12767</v>
      </c>
      <c r="T3" s="15">
        <v>15076</v>
      </c>
      <c r="U3" s="15">
        <v>17028</v>
      </c>
      <c r="V3" s="49">
        <f t="shared" ref="V3:V62" si="0">SUM(C3:O3)-SUM(P3:S3,U3)+T3</f>
        <v>326.91000000000349</v>
      </c>
    </row>
    <row r="4" spans="1:41" x14ac:dyDescent="0.25">
      <c r="A4" s="8">
        <v>2005</v>
      </c>
      <c r="B4" s="9">
        <v>2</v>
      </c>
      <c r="C4" s="10">
        <v>7408.6</v>
      </c>
      <c r="D4" s="11">
        <v>6319</v>
      </c>
      <c r="E4" s="12">
        <v>5445.3</v>
      </c>
      <c r="F4" s="11">
        <v>13339</v>
      </c>
      <c r="G4" s="11">
        <v>2968.7</v>
      </c>
      <c r="H4" s="11">
        <v>2312.6</v>
      </c>
      <c r="I4" s="11">
        <v>13257</v>
      </c>
      <c r="J4" s="11">
        <v>3007.9</v>
      </c>
      <c r="K4" s="11">
        <v>2925.8</v>
      </c>
      <c r="L4" s="11">
        <v>8043.7</v>
      </c>
      <c r="M4" s="11">
        <v>3817.4</v>
      </c>
      <c r="N4" s="11">
        <v>10769</v>
      </c>
      <c r="O4" s="13">
        <v>1981</v>
      </c>
      <c r="P4" s="14">
        <v>55251</v>
      </c>
      <c r="Q4" s="15">
        <v>210</v>
      </c>
      <c r="R4" s="15">
        <v>11465</v>
      </c>
      <c r="S4" s="15">
        <v>14659</v>
      </c>
      <c r="T4" s="15">
        <v>17002</v>
      </c>
      <c r="U4" s="15">
        <v>16744</v>
      </c>
      <c r="V4" s="16">
        <f t="shared" si="0"/>
        <v>268</v>
      </c>
      <c r="W4" s="115">
        <f t="shared" ref="W4:W35" si="1">C4/C3*100</f>
        <v>116.8696365471984</v>
      </c>
      <c r="X4" s="115">
        <f t="shared" ref="X4:X35" si="2">D4/D3*100</f>
        <v>99.643623060426393</v>
      </c>
      <c r="Y4" s="115">
        <f t="shared" ref="Y4:Y35" si="3">E4/E3*100</f>
        <v>123.12440645773978</v>
      </c>
      <c r="Z4" s="115">
        <f t="shared" ref="Z4:Z35" si="4">F4/F3*100</f>
        <v>111.68885539646655</v>
      </c>
      <c r="AA4" s="115">
        <f t="shared" ref="AA4:AA35" si="5">G4/G3*100</f>
        <v>100.96932181484253</v>
      </c>
      <c r="AB4" s="115">
        <f t="shared" ref="AB4:AB35" si="6">H4/H3*100</f>
        <v>58.238686443879217</v>
      </c>
      <c r="AC4" s="115">
        <f t="shared" ref="AC4:AC35" si="7">I4/I3*100</f>
        <v>105.25605398967843</v>
      </c>
      <c r="AD4" s="115">
        <f t="shared" ref="AD4:AD35" si="8">J4/J3*100</f>
        <v>103.77078589663978</v>
      </c>
      <c r="AE4" s="115">
        <f t="shared" ref="AE4:AE35" si="9">K4/K3*100</f>
        <v>99.327810972297669</v>
      </c>
      <c r="AF4" s="115">
        <f t="shared" ref="AF4:AF35" si="10">L4/L3*100</f>
        <v>102.08259302502665</v>
      </c>
      <c r="AG4" s="115">
        <f t="shared" ref="AG4:AG35" si="11">M4/M3*100</f>
        <v>112.58442209573245</v>
      </c>
      <c r="AH4" s="115">
        <f t="shared" ref="AH4:AH35" si="12">N4/N3*100</f>
        <v>100.79558217895919</v>
      </c>
      <c r="AI4" s="115">
        <f t="shared" ref="AI4:AI35" si="13">O4/O3*100</f>
        <v>100.51245623826676</v>
      </c>
      <c r="AJ4" s="115">
        <f t="shared" ref="AJ4:AJ35" si="14">P4/P3*100</f>
        <v>104.54304635761589</v>
      </c>
      <c r="AK4" s="115">
        <f t="shared" ref="AK4:AK35" si="15">Q4/Q3*100</f>
        <v>85.717784399363239</v>
      </c>
      <c r="AL4" s="115">
        <f t="shared" ref="AL4:AL35" si="16">R4/R3*100</f>
        <v>112.611727728121</v>
      </c>
      <c r="AM4" s="115">
        <f t="shared" ref="AM4:AM35" si="17">S4/S3*100</f>
        <v>114.81945641105978</v>
      </c>
      <c r="AN4" s="115">
        <f t="shared" ref="AN4:AN35" si="18">T4/T3*100</f>
        <v>112.77527195542585</v>
      </c>
      <c r="AO4" s="115">
        <f t="shared" ref="AO4:AO35" si="19">U4/U3*100</f>
        <v>98.332158797275071</v>
      </c>
    </row>
    <row r="5" spans="1:41" x14ac:dyDescent="0.25">
      <c r="A5" s="8">
        <v>2005</v>
      </c>
      <c r="B5" s="9">
        <v>3</v>
      </c>
      <c r="C5" s="10">
        <v>7383</v>
      </c>
      <c r="D5" s="11">
        <v>6261</v>
      </c>
      <c r="E5" s="12">
        <v>5586.2</v>
      </c>
      <c r="F5" s="11">
        <v>14104</v>
      </c>
      <c r="G5" s="11">
        <v>3024.4</v>
      </c>
      <c r="H5" s="11">
        <v>3102.9</v>
      </c>
      <c r="I5" s="11">
        <v>13751</v>
      </c>
      <c r="J5" s="11">
        <v>3061.2</v>
      </c>
      <c r="K5" s="11">
        <v>3029.2</v>
      </c>
      <c r="L5" s="11">
        <v>8197.7000000000007</v>
      </c>
      <c r="M5" s="11">
        <v>4011.5</v>
      </c>
      <c r="N5" s="11">
        <v>10986</v>
      </c>
      <c r="O5" s="13">
        <v>2023.6</v>
      </c>
      <c r="P5" s="14">
        <v>56892</v>
      </c>
      <c r="Q5" s="15">
        <v>229.54</v>
      </c>
      <c r="R5" s="15">
        <v>11523</v>
      </c>
      <c r="S5" s="15">
        <v>15158</v>
      </c>
      <c r="T5" s="15">
        <v>17930</v>
      </c>
      <c r="U5" s="15">
        <v>18152</v>
      </c>
      <c r="V5" s="16">
        <f t="shared" si="0"/>
        <v>497.15999999998894</v>
      </c>
      <c r="W5" s="115">
        <f t="shared" si="1"/>
        <v>99.654455632643135</v>
      </c>
      <c r="X5" s="115">
        <f t="shared" si="2"/>
        <v>99.082133248931797</v>
      </c>
      <c r="Y5" s="115">
        <f t="shared" si="3"/>
        <v>102.58755256826989</v>
      </c>
      <c r="Z5" s="115">
        <f t="shared" si="4"/>
        <v>105.73506259839569</v>
      </c>
      <c r="AA5" s="115">
        <f t="shared" si="5"/>
        <v>101.87624212618319</v>
      </c>
      <c r="AB5" s="115">
        <f t="shared" si="6"/>
        <v>134.17365735535762</v>
      </c>
      <c r="AC5" s="115">
        <f t="shared" si="7"/>
        <v>103.72633325790149</v>
      </c>
      <c r="AD5" s="115">
        <f t="shared" si="8"/>
        <v>101.77200039894943</v>
      </c>
      <c r="AE5" s="115">
        <f t="shared" si="9"/>
        <v>103.53407615011278</v>
      </c>
      <c r="AF5" s="115">
        <f t="shared" si="10"/>
        <v>101.91454181533375</v>
      </c>
      <c r="AG5" s="115">
        <f t="shared" si="11"/>
        <v>105.0846125635249</v>
      </c>
      <c r="AH5" s="115">
        <f t="shared" si="12"/>
        <v>102.0150431794967</v>
      </c>
      <c r="AI5" s="115">
        <f t="shared" si="13"/>
        <v>102.15042907622411</v>
      </c>
      <c r="AJ5" s="115">
        <f t="shared" si="14"/>
        <v>102.97008198946625</v>
      </c>
      <c r="AK5" s="115">
        <f t="shared" si="15"/>
        <v>109.3047619047619</v>
      </c>
      <c r="AL5" s="115">
        <f t="shared" si="16"/>
        <v>100.50588748364588</v>
      </c>
      <c r="AM5" s="115">
        <f t="shared" si="17"/>
        <v>103.40405211815266</v>
      </c>
      <c r="AN5" s="115">
        <f t="shared" si="18"/>
        <v>105.45818139042467</v>
      </c>
      <c r="AO5" s="115">
        <f t="shared" si="19"/>
        <v>108.40898232202581</v>
      </c>
    </row>
    <row r="6" spans="1:41" x14ac:dyDescent="0.25">
      <c r="A6" s="8">
        <v>2005</v>
      </c>
      <c r="B6" s="9">
        <v>4</v>
      </c>
      <c r="C6" s="10">
        <v>9130.2000000000007</v>
      </c>
      <c r="D6" s="11">
        <v>6518.4</v>
      </c>
      <c r="E6" s="12">
        <v>6619</v>
      </c>
      <c r="F6" s="11">
        <v>14656</v>
      </c>
      <c r="G6" s="11">
        <v>3101.6</v>
      </c>
      <c r="H6" s="11">
        <v>5027.5</v>
      </c>
      <c r="I6" s="11">
        <v>15313</v>
      </c>
      <c r="J6" s="11">
        <v>3305.4</v>
      </c>
      <c r="K6" s="11">
        <v>2944.4</v>
      </c>
      <c r="L6" s="11">
        <v>8435</v>
      </c>
      <c r="M6" s="11">
        <v>5464.4</v>
      </c>
      <c r="N6" s="11">
        <v>10911</v>
      </c>
      <c r="O6" s="13">
        <v>2093.4</v>
      </c>
      <c r="P6" s="14">
        <v>63532</v>
      </c>
      <c r="Q6" s="15">
        <v>156.47</v>
      </c>
      <c r="R6" s="15">
        <v>13997</v>
      </c>
      <c r="S6" s="15">
        <v>14771</v>
      </c>
      <c r="T6" s="15">
        <v>19110</v>
      </c>
      <c r="U6" s="15">
        <v>21266</v>
      </c>
      <c r="V6" s="16">
        <f t="shared" si="0"/>
        <v>-1093.1700000000128</v>
      </c>
      <c r="W6" s="115">
        <f t="shared" si="1"/>
        <v>123.66517675741568</v>
      </c>
      <c r="X6" s="115">
        <f t="shared" si="2"/>
        <v>104.11116435074268</v>
      </c>
      <c r="Y6" s="115">
        <f t="shared" si="3"/>
        <v>118.48841788693566</v>
      </c>
      <c r="Z6" s="115">
        <f t="shared" si="4"/>
        <v>103.91378332387976</v>
      </c>
      <c r="AA6" s="115">
        <f t="shared" si="5"/>
        <v>102.55257241105673</v>
      </c>
      <c r="AB6" s="115">
        <f t="shared" si="6"/>
        <v>162.0258467884882</v>
      </c>
      <c r="AC6" s="115">
        <f t="shared" si="7"/>
        <v>111.35917387826339</v>
      </c>
      <c r="AD6" s="115">
        <f t="shared" si="8"/>
        <v>107.97726381811054</v>
      </c>
      <c r="AE6" s="115">
        <f t="shared" si="9"/>
        <v>97.200581011488183</v>
      </c>
      <c r="AF6" s="115">
        <f t="shared" si="10"/>
        <v>102.89471437110409</v>
      </c>
      <c r="AG6" s="115">
        <f t="shared" si="11"/>
        <v>136.21837217998254</v>
      </c>
      <c r="AH6" s="115">
        <f t="shared" si="12"/>
        <v>99.317312943746586</v>
      </c>
      <c r="AI6" s="115">
        <f t="shared" si="13"/>
        <v>103.44929828029257</v>
      </c>
      <c r="AJ6" s="115">
        <f t="shared" si="14"/>
        <v>111.67123672924137</v>
      </c>
      <c r="AK6" s="115">
        <f t="shared" si="15"/>
        <v>68.166768319247197</v>
      </c>
      <c r="AL6" s="115">
        <f t="shared" si="16"/>
        <v>121.47010327171743</v>
      </c>
      <c r="AM6" s="115">
        <f t="shared" si="17"/>
        <v>97.446892729911596</v>
      </c>
      <c r="AN6" s="115">
        <f t="shared" si="18"/>
        <v>106.58114891243726</v>
      </c>
      <c r="AO6" s="115">
        <f t="shared" si="19"/>
        <v>117.15513442044954</v>
      </c>
    </row>
    <row r="7" spans="1:41" x14ac:dyDescent="0.25">
      <c r="A7" s="8">
        <f>A3+1</f>
        <v>2006</v>
      </c>
      <c r="B7" s="9">
        <f>B3</f>
        <v>1</v>
      </c>
      <c r="C7" s="10">
        <v>7836.9</v>
      </c>
      <c r="D7" s="11">
        <v>6830.9</v>
      </c>
      <c r="E7" s="11">
        <v>6101.1</v>
      </c>
      <c r="F7" s="11">
        <v>13357</v>
      </c>
      <c r="G7" s="11">
        <v>3204.4</v>
      </c>
      <c r="H7" s="11">
        <v>4146.8</v>
      </c>
      <c r="I7" s="11">
        <v>13836</v>
      </c>
      <c r="J7" s="11">
        <v>3309.3</v>
      </c>
      <c r="K7" s="11">
        <v>3263.9</v>
      </c>
      <c r="L7" s="11">
        <v>8643</v>
      </c>
      <c r="M7" s="11">
        <v>4010.7</v>
      </c>
      <c r="N7" s="11">
        <v>11697</v>
      </c>
      <c r="O7" s="13">
        <v>2155.8000000000002</v>
      </c>
      <c r="P7" s="14">
        <v>58800</v>
      </c>
      <c r="Q7" s="15">
        <v>291.68</v>
      </c>
      <c r="R7" s="15">
        <v>11255</v>
      </c>
      <c r="S7" s="15">
        <v>14702</v>
      </c>
      <c r="T7" s="15">
        <v>17414</v>
      </c>
      <c r="U7" s="15">
        <v>20097</v>
      </c>
      <c r="V7" s="16">
        <f t="shared" si="0"/>
        <v>661.12000000002445</v>
      </c>
      <c r="W7" s="115">
        <f t="shared" si="1"/>
        <v>85.834921469409196</v>
      </c>
      <c r="X7" s="115">
        <f t="shared" si="2"/>
        <v>104.79412125675012</v>
      </c>
      <c r="Y7" s="115">
        <f t="shared" si="3"/>
        <v>92.175555219821732</v>
      </c>
      <c r="Z7" s="115">
        <f t="shared" si="4"/>
        <v>91.136735807860262</v>
      </c>
      <c r="AA7" s="115">
        <f t="shared" si="5"/>
        <v>103.314418364715</v>
      </c>
      <c r="AB7" s="115">
        <f t="shared" si="6"/>
        <v>82.482347090999511</v>
      </c>
      <c r="AC7" s="115">
        <f t="shared" si="7"/>
        <v>90.354600666100708</v>
      </c>
      <c r="AD7" s="115">
        <f t="shared" si="8"/>
        <v>100.11798874568886</v>
      </c>
      <c r="AE7" s="115">
        <f t="shared" si="9"/>
        <v>110.85110718652358</v>
      </c>
      <c r="AF7" s="115">
        <f t="shared" si="10"/>
        <v>102.46591582691167</v>
      </c>
      <c r="AG7" s="115">
        <f t="shared" si="11"/>
        <v>73.396896274064858</v>
      </c>
      <c r="AH7" s="115">
        <f t="shared" si="12"/>
        <v>107.20373934561451</v>
      </c>
      <c r="AI7" s="115">
        <f t="shared" si="13"/>
        <v>102.98079678991114</v>
      </c>
      <c r="AJ7" s="115">
        <f t="shared" si="14"/>
        <v>92.55178492728075</v>
      </c>
      <c r="AK7" s="115">
        <f t="shared" si="15"/>
        <v>186.41273087492812</v>
      </c>
      <c r="AL7" s="115">
        <f t="shared" si="16"/>
        <v>80.410087875973417</v>
      </c>
      <c r="AM7" s="115">
        <f t="shared" si="17"/>
        <v>99.532868458465913</v>
      </c>
      <c r="AN7" s="115">
        <f t="shared" si="18"/>
        <v>91.125065410779698</v>
      </c>
      <c r="AO7" s="115">
        <f t="shared" si="19"/>
        <v>94.5029624753127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8885.7999999999993</v>
      </c>
      <c r="D8" s="11">
        <v>6846.7</v>
      </c>
      <c r="E8" s="11">
        <v>6012.4</v>
      </c>
      <c r="F8" s="11">
        <v>14445</v>
      </c>
      <c r="G8" s="11">
        <v>3278.2</v>
      </c>
      <c r="H8" s="11">
        <v>2806</v>
      </c>
      <c r="I8" s="11">
        <v>14745</v>
      </c>
      <c r="J8" s="11">
        <v>3458.3</v>
      </c>
      <c r="K8" s="11">
        <v>2975.6</v>
      </c>
      <c r="L8" s="11">
        <v>8869.5</v>
      </c>
      <c r="M8" s="11">
        <v>4435.3999999999996</v>
      </c>
      <c r="N8" s="11">
        <v>11802</v>
      </c>
      <c r="O8" s="13">
        <v>2178.1999999999998</v>
      </c>
      <c r="P8" s="14">
        <v>61726</v>
      </c>
      <c r="Q8" s="15">
        <v>259.89</v>
      </c>
      <c r="R8" s="15">
        <v>12564</v>
      </c>
      <c r="S8" s="15">
        <v>17251</v>
      </c>
      <c r="T8" s="15">
        <v>20703</v>
      </c>
      <c r="U8" s="15">
        <v>19947</v>
      </c>
      <c r="V8" s="16">
        <f t="shared" si="0"/>
        <v>-306.79000000000815</v>
      </c>
      <c r="W8" s="115">
        <f t="shared" si="1"/>
        <v>113.3841187204124</v>
      </c>
      <c r="X8" s="115">
        <f t="shared" si="2"/>
        <v>100.23130187822981</v>
      </c>
      <c r="Y8" s="115">
        <f t="shared" si="3"/>
        <v>98.546163806526678</v>
      </c>
      <c r="Z8" s="115">
        <f t="shared" si="4"/>
        <v>108.14554166354719</v>
      </c>
      <c r="AA8" s="115">
        <f t="shared" si="5"/>
        <v>102.30308326051679</v>
      </c>
      <c r="AB8" s="115">
        <f t="shared" si="6"/>
        <v>67.666634513359696</v>
      </c>
      <c r="AC8" s="115">
        <f t="shared" si="7"/>
        <v>106.56981786643539</v>
      </c>
      <c r="AD8" s="115">
        <f t="shared" si="8"/>
        <v>104.50246275647417</v>
      </c>
      <c r="AE8" s="115">
        <f t="shared" si="9"/>
        <v>91.167008793161557</v>
      </c>
      <c r="AF8" s="115">
        <f t="shared" si="10"/>
        <v>102.62061784102742</v>
      </c>
      <c r="AG8" s="115">
        <f t="shared" si="11"/>
        <v>110.5891739596579</v>
      </c>
      <c r="AH8" s="115">
        <f t="shared" si="12"/>
        <v>100.89766606822262</v>
      </c>
      <c r="AI8" s="115">
        <f t="shared" si="13"/>
        <v>101.03905742647738</v>
      </c>
      <c r="AJ8" s="115">
        <f t="shared" si="14"/>
        <v>104.97619047619047</v>
      </c>
      <c r="AK8" s="115">
        <f t="shared" si="15"/>
        <v>89.101069665386717</v>
      </c>
      <c r="AL8" s="115">
        <f t="shared" si="16"/>
        <v>111.63038649489117</v>
      </c>
      <c r="AM8" s="115">
        <f t="shared" si="17"/>
        <v>117.33777717317371</v>
      </c>
      <c r="AN8" s="115">
        <f t="shared" si="18"/>
        <v>118.88710233145746</v>
      </c>
      <c r="AO8" s="115">
        <f t="shared" si="19"/>
        <v>99.253619943275112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8583.6</v>
      </c>
      <c r="D9" s="11">
        <v>6713</v>
      </c>
      <c r="E9" s="11">
        <v>6793.7</v>
      </c>
      <c r="F9" s="11">
        <v>16250</v>
      </c>
      <c r="G9" s="11">
        <v>3360.3</v>
      </c>
      <c r="H9" s="11">
        <v>4274.1000000000004</v>
      </c>
      <c r="I9" s="11">
        <v>15888</v>
      </c>
      <c r="J9" s="11">
        <v>3517.5</v>
      </c>
      <c r="K9" s="11">
        <v>3043</v>
      </c>
      <c r="L9" s="11">
        <v>9086.7999999999993</v>
      </c>
      <c r="M9" s="11">
        <v>4720.1000000000004</v>
      </c>
      <c r="N9" s="11">
        <v>12031</v>
      </c>
      <c r="O9" s="13">
        <v>2224.8000000000002</v>
      </c>
      <c r="P9" s="14">
        <v>64303</v>
      </c>
      <c r="Q9" s="15">
        <v>268.22000000000003</v>
      </c>
      <c r="R9" s="15">
        <v>12985</v>
      </c>
      <c r="S9" s="15">
        <v>18156</v>
      </c>
      <c r="T9" s="15">
        <v>22848</v>
      </c>
      <c r="U9" s="15">
        <v>22462</v>
      </c>
      <c r="V9" s="16">
        <f t="shared" si="0"/>
        <v>1159.6800000000221</v>
      </c>
      <c r="W9" s="115">
        <f t="shared" si="1"/>
        <v>96.599068176191238</v>
      </c>
      <c r="X9" s="115">
        <f t="shared" si="2"/>
        <v>98.04723443410694</v>
      </c>
      <c r="Y9" s="115">
        <f t="shared" si="3"/>
        <v>112.9948107245027</v>
      </c>
      <c r="Z9" s="115">
        <f t="shared" si="4"/>
        <v>112.4956732433368</v>
      </c>
      <c r="AA9" s="115">
        <f t="shared" si="5"/>
        <v>102.5044231590507</v>
      </c>
      <c r="AB9" s="115">
        <f t="shared" si="6"/>
        <v>152.32002851033502</v>
      </c>
      <c r="AC9" s="115">
        <f t="shared" si="7"/>
        <v>107.75178026449643</v>
      </c>
      <c r="AD9" s="115">
        <f t="shared" si="8"/>
        <v>101.71182372842146</v>
      </c>
      <c r="AE9" s="115">
        <f t="shared" si="9"/>
        <v>102.26508939373574</v>
      </c>
      <c r="AF9" s="115">
        <f t="shared" si="10"/>
        <v>102.44996899487005</v>
      </c>
      <c r="AG9" s="115">
        <f t="shared" si="11"/>
        <v>106.41881228299593</v>
      </c>
      <c r="AH9" s="115">
        <f t="shared" si="12"/>
        <v>101.940349093374</v>
      </c>
      <c r="AI9" s="115">
        <f t="shared" si="13"/>
        <v>102.13938114039117</v>
      </c>
      <c r="AJ9" s="115">
        <f t="shared" si="14"/>
        <v>104.17490198619706</v>
      </c>
      <c r="AK9" s="115">
        <f t="shared" si="15"/>
        <v>103.20520220093118</v>
      </c>
      <c r="AL9" s="115">
        <f t="shared" si="16"/>
        <v>103.35084368035656</v>
      </c>
      <c r="AM9" s="115">
        <f t="shared" si="17"/>
        <v>105.24607269143817</v>
      </c>
      <c r="AN9" s="115">
        <f t="shared" si="18"/>
        <v>110.36081727285901</v>
      </c>
      <c r="AO9" s="115">
        <f t="shared" si="19"/>
        <v>112.60841229257532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10523</v>
      </c>
      <c r="D10" s="11">
        <v>7034.4</v>
      </c>
      <c r="E10" s="11">
        <v>7219.9</v>
      </c>
      <c r="F10" s="11">
        <v>16923</v>
      </c>
      <c r="G10" s="11">
        <v>3448.2</v>
      </c>
      <c r="H10" s="11">
        <v>6349.1</v>
      </c>
      <c r="I10" s="11">
        <v>17682</v>
      </c>
      <c r="J10" s="11">
        <v>3720.9</v>
      </c>
      <c r="K10" s="11">
        <v>3197.5</v>
      </c>
      <c r="L10" s="11">
        <v>9321.7000000000007</v>
      </c>
      <c r="M10" s="11">
        <v>6277.7</v>
      </c>
      <c r="N10" s="11">
        <v>11997</v>
      </c>
      <c r="O10" s="13">
        <v>2295.1999999999998</v>
      </c>
      <c r="P10" s="14">
        <v>71243</v>
      </c>
      <c r="Q10" s="15">
        <v>175.21</v>
      </c>
      <c r="R10" s="15">
        <v>16165</v>
      </c>
      <c r="S10" s="15">
        <v>17544</v>
      </c>
      <c r="T10" s="15">
        <v>22654</v>
      </c>
      <c r="U10" s="15">
        <v>25030</v>
      </c>
      <c r="V10" s="16">
        <f t="shared" si="0"/>
        <v>-1513.6100000000151</v>
      </c>
      <c r="W10" s="115">
        <f t="shared" si="1"/>
        <v>122.59424949904469</v>
      </c>
      <c r="X10" s="115">
        <f t="shared" si="2"/>
        <v>104.78772530910175</v>
      </c>
      <c r="Y10" s="115">
        <f t="shared" si="3"/>
        <v>106.27345923429058</v>
      </c>
      <c r="Z10" s="115">
        <f t="shared" si="4"/>
        <v>104.14153846153846</v>
      </c>
      <c r="AA10" s="115">
        <f t="shared" si="5"/>
        <v>102.61583787161858</v>
      </c>
      <c r="AB10" s="115">
        <f t="shared" si="6"/>
        <v>148.54823237640673</v>
      </c>
      <c r="AC10" s="115">
        <f t="shared" si="7"/>
        <v>111.2915407854985</v>
      </c>
      <c r="AD10" s="115">
        <f t="shared" si="8"/>
        <v>105.78251599147121</v>
      </c>
      <c r="AE10" s="115">
        <f t="shared" si="9"/>
        <v>105.07722642129478</v>
      </c>
      <c r="AF10" s="115">
        <f t="shared" si="10"/>
        <v>102.58506845093984</v>
      </c>
      <c r="AG10" s="115">
        <f t="shared" si="11"/>
        <v>132.99930086226985</v>
      </c>
      <c r="AH10" s="115">
        <f t="shared" si="12"/>
        <v>99.717396725126761</v>
      </c>
      <c r="AI10" s="115">
        <f t="shared" si="13"/>
        <v>103.16432937792159</v>
      </c>
      <c r="AJ10" s="115">
        <f t="shared" si="14"/>
        <v>110.79265353093946</v>
      </c>
      <c r="AK10" s="115">
        <f t="shared" si="15"/>
        <v>65.323242114681975</v>
      </c>
      <c r="AL10" s="115">
        <f t="shared" si="16"/>
        <v>124.48979591836735</v>
      </c>
      <c r="AM10" s="115">
        <f t="shared" si="17"/>
        <v>96.629213483146074</v>
      </c>
      <c r="AN10" s="115">
        <f t="shared" si="18"/>
        <v>99.150910364145659</v>
      </c>
      <c r="AO10" s="115">
        <f t="shared" si="19"/>
        <v>111.4326417950316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8958</v>
      </c>
      <c r="D11" s="11">
        <v>7393</v>
      </c>
      <c r="E11" s="11">
        <v>5276.5</v>
      </c>
      <c r="F11" s="11">
        <v>15590</v>
      </c>
      <c r="G11" s="11">
        <v>3563</v>
      </c>
      <c r="H11" s="11">
        <v>4804.3</v>
      </c>
      <c r="I11" s="11">
        <v>16242</v>
      </c>
      <c r="J11" s="11">
        <v>3775.9</v>
      </c>
      <c r="K11" s="11">
        <v>3564.4</v>
      </c>
      <c r="L11" s="11">
        <v>9473.2999999999993</v>
      </c>
      <c r="M11" s="11">
        <v>4788.1000000000004</v>
      </c>
      <c r="N11" s="11">
        <v>12974</v>
      </c>
      <c r="O11" s="13">
        <v>2408.6999999999998</v>
      </c>
      <c r="P11" s="14">
        <v>66280</v>
      </c>
      <c r="Q11" s="15">
        <v>356.33</v>
      </c>
      <c r="R11" s="15">
        <v>12408</v>
      </c>
      <c r="S11" s="15">
        <v>16139</v>
      </c>
      <c r="T11" s="15">
        <v>21238</v>
      </c>
      <c r="U11" s="15">
        <v>23906</v>
      </c>
      <c r="V11" s="16">
        <f t="shared" si="0"/>
        <v>959.86999999999534</v>
      </c>
      <c r="W11" s="115">
        <f t="shared" si="1"/>
        <v>85.12781526180747</v>
      </c>
      <c r="X11" s="115">
        <f t="shared" si="2"/>
        <v>105.09780507221653</v>
      </c>
      <c r="Y11" s="115">
        <f t="shared" si="3"/>
        <v>73.082729677696364</v>
      </c>
      <c r="Z11" s="115">
        <f t="shared" si="4"/>
        <v>92.123146014300062</v>
      </c>
      <c r="AA11" s="115">
        <f t="shared" si="5"/>
        <v>103.32927324401138</v>
      </c>
      <c r="AB11" s="115">
        <f t="shared" si="6"/>
        <v>75.668992455623624</v>
      </c>
      <c r="AC11" s="115">
        <f t="shared" si="7"/>
        <v>91.856124872751948</v>
      </c>
      <c r="AD11" s="115">
        <f t="shared" si="8"/>
        <v>101.47813700986322</v>
      </c>
      <c r="AE11" s="115">
        <f t="shared" si="9"/>
        <v>111.47458952306491</v>
      </c>
      <c r="AF11" s="115">
        <f t="shared" si="10"/>
        <v>101.626312797022</v>
      </c>
      <c r="AG11" s="115">
        <f t="shared" si="11"/>
        <v>76.271564426461921</v>
      </c>
      <c r="AH11" s="115">
        <f t="shared" si="12"/>
        <v>108.14370259231474</v>
      </c>
      <c r="AI11" s="115">
        <f t="shared" si="13"/>
        <v>104.94510282328338</v>
      </c>
      <c r="AJ11" s="115">
        <f t="shared" si="14"/>
        <v>93.033701556644161</v>
      </c>
      <c r="AK11" s="115">
        <f t="shared" si="15"/>
        <v>203.37309514297127</v>
      </c>
      <c r="AL11" s="115">
        <f t="shared" si="16"/>
        <v>76.758428703990106</v>
      </c>
      <c r="AM11" s="115">
        <f t="shared" si="17"/>
        <v>91.99156406748746</v>
      </c>
      <c r="AN11" s="115">
        <f t="shared" si="18"/>
        <v>93.749448221064711</v>
      </c>
      <c r="AO11" s="115">
        <f t="shared" si="19"/>
        <v>95.509388733519771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9813.5</v>
      </c>
      <c r="D12" s="11">
        <v>7440.5</v>
      </c>
      <c r="E12" s="11">
        <v>5708.4</v>
      </c>
      <c r="F12" s="11">
        <v>16556</v>
      </c>
      <c r="G12" s="11">
        <v>3651.3</v>
      </c>
      <c r="H12" s="11">
        <v>4418</v>
      </c>
      <c r="I12" s="11">
        <v>17111</v>
      </c>
      <c r="J12" s="11">
        <v>3904.8</v>
      </c>
      <c r="K12" s="11">
        <v>3619.2</v>
      </c>
      <c r="L12" s="11">
        <v>9655.2999999999993</v>
      </c>
      <c r="M12" s="11">
        <v>5261.5</v>
      </c>
      <c r="N12" s="11">
        <v>13113</v>
      </c>
      <c r="O12" s="13">
        <v>2442.3000000000002</v>
      </c>
      <c r="P12" s="14">
        <v>69186</v>
      </c>
      <c r="Q12" s="15">
        <v>312.95</v>
      </c>
      <c r="R12" s="15">
        <v>13891</v>
      </c>
      <c r="S12" s="15">
        <v>15616</v>
      </c>
      <c r="T12" s="15">
        <v>20905</v>
      </c>
      <c r="U12" s="15">
        <v>23034</v>
      </c>
      <c r="V12" s="16">
        <f t="shared" si="0"/>
        <v>1559.8500000000058</v>
      </c>
      <c r="W12" s="115">
        <f t="shared" si="1"/>
        <v>109.55012279526679</v>
      </c>
      <c r="X12" s="115">
        <f t="shared" si="2"/>
        <v>100.64249966184229</v>
      </c>
      <c r="Y12" s="115">
        <f t="shared" si="3"/>
        <v>108.18535013740167</v>
      </c>
      <c r="Z12" s="115">
        <f t="shared" si="4"/>
        <v>106.19627966645287</v>
      </c>
      <c r="AA12" s="115">
        <f t="shared" si="5"/>
        <v>102.47824866685377</v>
      </c>
      <c r="AB12" s="115">
        <f t="shared" si="6"/>
        <v>91.959286472535013</v>
      </c>
      <c r="AC12" s="115">
        <f t="shared" si="7"/>
        <v>105.35032631449329</v>
      </c>
      <c r="AD12" s="115">
        <f t="shared" si="8"/>
        <v>103.41375566090203</v>
      </c>
      <c r="AE12" s="115">
        <f t="shared" si="9"/>
        <v>101.53742565368644</v>
      </c>
      <c r="AF12" s="115">
        <f t="shared" si="10"/>
        <v>101.92118902599938</v>
      </c>
      <c r="AG12" s="115">
        <f t="shared" si="11"/>
        <v>109.88701154946638</v>
      </c>
      <c r="AH12" s="115">
        <f t="shared" si="12"/>
        <v>101.07137351626329</v>
      </c>
      <c r="AI12" s="115">
        <f t="shared" si="13"/>
        <v>101.39494333042722</v>
      </c>
      <c r="AJ12" s="115">
        <f t="shared" si="14"/>
        <v>104.38442969221484</v>
      </c>
      <c r="AK12" s="115">
        <f t="shared" si="15"/>
        <v>87.825891729576526</v>
      </c>
      <c r="AL12" s="115">
        <f t="shared" si="16"/>
        <v>111.95196647324306</v>
      </c>
      <c r="AM12" s="115">
        <f t="shared" si="17"/>
        <v>96.759402689138113</v>
      </c>
      <c r="AN12" s="115">
        <f t="shared" si="18"/>
        <v>98.432055749128921</v>
      </c>
      <c r="AO12" s="115">
        <f t="shared" si="19"/>
        <v>96.352380155609467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10280</v>
      </c>
      <c r="D13" s="11">
        <v>7268.5</v>
      </c>
      <c r="E13" s="11">
        <v>6673.4</v>
      </c>
      <c r="F13" s="11">
        <v>17991</v>
      </c>
      <c r="G13" s="11">
        <v>3731.4</v>
      </c>
      <c r="H13" s="11">
        <v>4914</v>
      </c>
      <c r="I13" s="11">
        <v>18080</v>
      </c>
      <c r="J13" s="11">
        <v>4060.9</v>
      </c>
      <c r="K13" s="11">
        <v>3643.9</v>
      </c>
      <c r="L13" s="11">
        <v>9845.2000000000007</v>
      </c>
      <c r="M13" s="11">
        <v>5688.7</v>
      </c>
      <c r="N13" s="11">
        <v>13317</v>
      </c>
      <c r="O13" s="13">
        <v>2498.4</v>
      </c>
      <c r="P13" s="14">
        <v>71708</v>
      </c>
      <c r="Q13" s="15">
        <v>299.86</v>
      </c>
      <c r="R13" s="15">
        <v>14533</v>
      </c>
      <c r="S13" s="15">
        <v>18165</v>
      </c>
      <c r="T13" s="15">
        <v>22528</v>
      </c>
      <c r="U13" s="15">
        <v>25610</v>
      </c>
      <c r="V13" s="16">
        <f t="shared" si="0"/>
        <v>204.53999999997905</v>
      </c>
      <c r="W13" s="115">
        <f t="shared" si="1"/>
        <v>104.7536556784022</v>
      </c>
      <c r="X13" s="115">
        <f t="shared" si="2"/>
        <v>97.688327397352325</v>
      </c>
      <c r="Y13" s="115">
        <f t="shared" si="3"/>
        <v>116.90491205942119</v>
      </c>
      <c r="Z13" s="115">
        <f t="shared" si="4"/>
        <v>108.66755254892486</v>
      </c>
      <c r="AA13" s="115">
        <f t="shared" si="5"/>
        <v>102.19373921616959</v>
      </c>
      <c r="AB13" s="115">
        <f t="shared" si="6"/>
        <v>111.22679945676776</v>
      </c>
      <c r="AC13" s="115">
        <f t="shared" si="7"/>
        <v>105.66302378586873</v>
      </c>
      <c r="AD13" s="115">
        <f t="shared" si="8"/>
        <v>103.99764392542512</v>
      </c>
      <c r="AE13" s="115">
        <f t="shared" si="9"/>
        <v>100.68247126436782</v>
      </c>
      <c r="AF13" s="115">
        <f t="shared" si="10"/>
        <v>101.96679543877458</v>
      </c>
      <c r="AG13" s="115">
        <f t="shared" si="11"/>
        <v>108.11935759764326</v>
      </c>
      <c r="AH13" s="115">
        <f t="shared" si="12"/>
        <v>101.55570807595515</v>
      </c>
      <c r="AI13" s="115">
        <f t="shared" si="13"/>
        <v>102.297015108709</v>
      </c>
      <c r="AJ13" s="115">
        <f t="shared" si="14"/>
        <v>103.64524614806463</v>
      </c>
      <c r="AK13" s="115">
        <f t="shared" si="15"/>
        <v>95.817223198594036</v>
      </c>
      <c r="AL13" s="115">
        <f t="shared" si="16"/>
        <v>104.6216975019797</v>
      </c>
      <c r="AM13" s="115">
        <f t="shared" si="17"/>
        <v>116.32300204918033</v>
      </c>
      <c r="AN13" s="115">
        <f t="shared" si="18"/>
        <v>107.76369289643625</v>
      </c>
      <c r="AO13" s="115">
        <f t="shared" si="19"/>
        <v>111.18346791699227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11791</v>
      </c>
      <c r="D14" s="11">
        <v>7612.9</v>
      </c>
      <c r="E14" s="11">
        <v>8784.7999999999993</v>
      </c>
      <c r="F14" s="11">
        <v>19085</v>
      </c>
      <c r="G14" s="11">
        <v>3811.2</v>
      </c>
      <c r="H14" s="11">
        <v>6474.6</v>
      </c>
      <c r="I14" s="11">
        <v>19959</v>
      </c>
      <c r="J14" s="11">
        <v>4183.5</v>
      </c>
      <c r="K14" s="11">
        <v>4066.6</v>
      </c>
      <c r="L14" s="11">
        <v>10082</v>
      </c>
      <c r="M14" s="11">
        <v>7329.6</v>
      </c>
      <c r="N14" s="11">
        <v>13219</v>
      </c>
      <c r="O14" s="13">
        <v>2606.5</v>
      </c>
      <c r="P14" s="14">
        <v>78986</v>
      </c>
      <c r="Q14" s="15">
        <v>175.87</v>
      </c>
      <c r="R14" s="15">
        <v>18002</v>
      </c>
      <c r="S14" s="15">
        <v>20497</v>
      </c>
      <c r="T14" s="15">
        <v>23883</v>
      </c>
      <c r="U14" s="15">
        <v>27953</v>
      </c>
      <c r="V14" s="16">
        <f t="shared" si="0"/>
        <v>-2725.1699999999837</v>
      </c>
      <c r="W14" s="115">
        <f t="shared" si="1"/>
        <v>114.69844357976653</v>
      </c>
      <c r="X14" s="115">
        <f t="shared" si="2"/>
        <v>104.73825411020155</v>
      </c>
      <c r="Y14" s="115">
        <f t="shared" si="3"/>
        <v>131.63904456498935</v>
      </c>
      <c r="Z14" s="115">
        <f t="shared" si="4"/>
        <v>106.08081818687121</v>
      </c>
      <c r="AA14" s="115">
        <f t="shared" si="5"/>
        <v>102.13860749316611</v>
      </c>
      <c r="AB14" s="115">
        <f t="shared" si="6"/>
        <v>131.75824175824175</v>
      </c>
      <c r="AC14" s="115">
        <f t="shared" si="7"/>
        <v>110.39269911504425</v>
      </c>
      <c r="AD14" s="115">
        <f t="shared" si="8"/>
        <v>103.01903518924375</v>
      </c>
      <c r="AE14" s="115">
        <f t="shared" si="9"/>
        <v>111.60020856774335</v>
      </c>
      <c r="AF14" s="115">
        <f t="shared" si="10"/>
        <v>102.40523300694755</v>
      </c>
      <c r="AG14" s="115">
        <f t="shared" si="11"/>
        <v>128.84490305342172</v>
      </c>
      <c r="AH14" s="115">
        <f t="shared" si="12"/>
        <v>99.264098520687838</v>
      </c>
      <c r="AI14" s="115">
        <f t="shared" si="13"/>
        <v>104.32676913224464</v>
      </c>
      <c r="AJ14" s="115">
        <f t="shared" si="14"/>
        <v>110.1494951748759</v>
      </c>
      <c r="AK14" s="115">
        <f t="shared" si="15"/>
        <v>58.650703661708789</v>
      </c>
      <c r="AL14" s="115">
        <f t="shared" si="16"/>
        <v>123.86981352783322</v>
      </c>
      <c r="AM14" s="115">
        <f t="shared" si="17"/>
        <v>112.83787503440684</v>
      </c>
      <c r="AN14" s="115">
        <f t="shared" si="18"/>
        <v>106.01473721590908</v>
      </c>
      <c r="AO14" s="115">
        <f t="shared" si="19"/>
        <v>109.14877001171416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10081</v>
      </c>
      <c r="D15" s="11">
        <v>7918.4</v>
      </c>
      <c r="E15" s="11">
        <v>8845.7000000000007</v>
      </c>
      <c r="F15" s="11">
        <v>17161</v>
      </c>
      <c r="G15" s="11">
        <v>3930.4</v>
      </c>
      <c r="H15" s="11">
        <v>5016.5</v>
      </c>
      <c r="I15" s="11">
        <v>17786</v>
      </c>
      <c r="J15" s="11">
        <v>4157.2</v>
      </c>
      <c r="K15" s="11">
        <v>4353</v>
      </c>
      <c r="L15" s="11">
        <v>10210</v>
      </c>
      <c r="M15" s="11">
        <v>5644.2</v>
      </c>
      <c r="N15" s="11">
        <v>14137</v>
      </c>
      <c r="O15" s="13">
        <v>2685.5</v>
      </c>
      <c r="P15" s="14">
        <v>73189</v>
      </c>
      <c r="Q15" s="15">
        <v>363.07</v>
      </c>
      <c r="R15" s="15">
        <v>13381</v>
      </c>
      <c r="S15" s="15">
        <v>19857</v>
      </c>
      <c r="T15" s="15">
        <v>21790</v>
      </c>
      <c r="U15" s="15">
        <v>26175</v>
      </c>
      <c r="V15" s="16">
        <f t="shared" si="0"/>
        <v>750.82999999998719</v>
      </c>
      <c r="W15" s="115">
        <f t="shared" si="1"/>
        <v>85.497413281316256</v>
      </c>
      <c r="X15" s="115">
        <f t="shared" si="2"/>
        <v>104.01292542920568</v>
      </c>
      <c r="Y15" s="115">
        <f t="shared" si="3"/>
        <v>100.69324287405522</v>
      </c>
      <c r="Z15" s="115">
        <f t="shared" si="4"/>
        <v>89.918784385643178</v>
      </c>
      <c r="AA15" s="115">
        <f t="shared" si="5"/>
        <v>103.12762384550797</v>
      </c>
      <c r="AB15" s="115">
        <f t="shared" si="6"/>
        <v>77.479689865010954</v>
      </c>
      <c r="AC15" s="115">
        <f t="shared" si="7"/>
        <v>89.112680996041888</v>
      </c>
      <c r="AD15" s="115">
        <f t="shared" si="8"/>
        <v>99.371339787259473</v>
      </c>
      <c r="AE15" s="115">
        <f t="shared" si="9"/>
        <v>107.04273840554764</v>
      </c>
      <c r="AF15" s="115">
        <f t="shared" si="10"/>
        <v>101.26958936718904</v>
      </c>
      <c r="AG15" s="115">
        <f t="shared" si="11"/>
        <v>77.005566470203007</v>
      </c>
      <c r="AH15" s="115">
        <f t="shared" si="12"/>
        <v>106.94454951206596</v>
      </c>
      <c r="AI15" s="115">
        <f t="shared" si="13"/>
        <v>103.03088432764243</v>
      </c>
      <c r="AJ15" s="115">
        <f t="shared" si="14"/>
        <v>92.660724685387279</v>
      </c>
      <c r="AK15" s="115">
        <f t="shared" si="15"/>
        <v>206.44225848638195</v>
      </c>
      <c r="AL15" s="115">
        <f t="shared" si="16"/>
        <v>74.330629930007774</v>
      </c>
      <c r="AM15" s="115">
        <f t="shared" si="17"/>
        <v>96.877591842708682</v>
      </c>
      <c r="AN15" s="115">
        <f t="shared" si="18"/>
        <v>91.236444332789006</v>
      </c>
      <c r="AO15" s="115">
        <f t="shared" si="19"/>
        <v>93.63932314957249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10759</v>
      </c>
      <c r="D16" s="11">
        <v>7960.5</v>
      </c>
      <c r="E16" s="11">
        <v>9528.6</v>
      </c>
      <c r="F16" s="11">
        <v>18038</v>
      </c>
      <c r="G16" s="11">
        <v>3964.8</v>
      </c>
      <c r="H16" s="11">
        <v>6110</v>
      </c>
      <c r="I16" s="11">
        <v>18225</v>
      </c>
      <c r="J16" s="11">
        <v>4238.8999999999996</v>
      </c>
      <c r="K16" s="11">
        <v>4203.1000000000004</v>
      </c>
      <c r="L16" s="11">
        <v>10439</v>
      </c>
      <c r="M16" s="11">
        <v>6097</v>
      </c>
      <c r="N16" s="11">
        <v>14238</v>
      </c>
      <c r="O16" s="13">
        <v>2701.6</v>
      </c>
      <c r="P16" s="14">
        <v>75332</v>
      </c>
      <c r="Q16" s="15">
        <v>293.74</v>
      </c>
      <c r="R16" s="15">
        <v>15139</v>
      </c>
      <c r="S16" s="15">
        <v>21000</v>
      </c>
      <c r="T16" s="15">
        <v>22305</v>
      </c>
      <c r="U16" s="15">
        <v>27578</v>
      </c>
      <c r="V16" s="16">
        <f t="shared" si="0"/>
        <v>-534.23999999999069</v>
      </c>
      <c r="W16" s="115">
        <f t="shared" si="1"/>
        <v>106.7255232615812</v>
      </c>
      <c r="X16" s="115">
        <f t="shared" si="2"/>
        <v>100.53167306526572</v>
      </c>
      <c r="Y16" s="115">
        <f t="shared" si="3"/>
        <v>107.7201352069367</v>
      </c>
      <c r="Z16" s="115">
        <f t="shared" si="4"/>
        <v>105.11042480041957</v>
      </c>
      <c r="AA16" s="115">
        <f t="shared" si="5"/>
        <v>100.87522898432731</v>
      </c>
      <c r="AB16" s="115">
        <f t="shared" si="6"/>
        <v>121.79806638094288</v>
      </c>
      <c r="AC16" s="115">
        <f t="shared" si="7"/>
        <v>102.46823344203307</v>
      </c>
      <c r="AD16" s="115">
        <f t="shared" si="8"/>
        <v>101.96526508226691</v>
      </c>
      <c r="AE16" s="115">
        <f t="shared" si="9"/>
        <v>96.556397886515057</v>
      </c>
      <c r="AF16" s="115">
        <f t="shared" si="10"/>
        <v>102.24289911851126</v>
      </c>
      <c r="AG16" s="115">
        <f t="shared" si="11"/>
        <v>108.02239467063535</v>
      </c>
      <c r="AH16" s="115">
        <f t="shared" si="12"/>
        <v>100.71443729221193</v>
      </c>
      <c r="AI16" s="115">
        <f t="shared" si="13"/>
        <v>100.5995159188233</v>
      </c>
      <c r="AJ16" s="115">
        <f t="shared" si="14"/>
        <v>102.92803563377011</v>
      </c>
      <c r="AK16" s="115">
        <f t="shared" si="15"/>
        <v>80.904508772413038</v>
      </c>
      <c r="AL16" s="115">
        <f t="shared" si="16"/>
        <v>113.13803153725432</v>
      </c>
      <c r="AM16" s="115">
        <f t="shared" si="17"/>
        <v>105.75615651911166</v>
      </c>
      <c r="AN16" s="115">
        <f t="shared" si="18"/>
        <v>102.36346948141349</v>
      </c>
      <c r="AO16" s="115">
        <f t="shared" si="19"/>
        <v>105.36007640878702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10791</v>
      </c>
      <c r="D17" s="11">
        <v>7791.4</v>
      </c>
      <c r="E17" s="11">
        <v>10229</v>
      </c>
      <c r="F17" s="11">
        <v>18953</v>
      </c>
      <c r="G17" s="11">
        <v>3991.3</v>
      </c>
      <c r="H17" s="11">
        <v>7277.4</v>
      </c>
      <c r="I17" s="11">
        <v>18928</v>
      </c>
      <c r="J17" s="11">
        <v>4331.1000000000004</v>
      </c>
      <c r="K17" s="11">
        <v>4456.1000000000004</v>
      </c>
      <c r="L17" s="11">
        <v>10665</v>
      </c>
      <c r="M17" s="11">
        <v>6472</v>
      </c>
      <c r="N17" s="11">
        <v>14550</v>
      </c>
      <c r="O17" s="13">
        <v>2759.2</v>
      </c>
      <c r="P17" s="14">
        <v>78545</v>
      </c>
      <c r="Q17" s="15">
        <v>310.76</v>
      </c>
      <c r="R17" s="15">
        <v>15200</v>
      </c>
      <c r="S17" s="15">
        <v>23614</v>
      </c>
      <c r="T17" s="15">
        <v>25704</v>
      </c>
      <c r="U17" s="15">
        <v>28963</v>
      </c>
      <c r="V17" s="16">
        <f t="shared" si="0"/>
        <v>265.74000000000524</v>
      </c>
      <c r="W17" s="115">
        <f t="shared" si="1"/>
        <v>100.29742541128357</v>
      </c>
      <c r="X17" s="115">
        <f t="shared" si="2"/>
        <v>97.875761572765526</v>
      </c>
      <c r="Y17" s="115">
        <f t="shared" si="3"/>
        <v>107.35050269714333</v>
      </c>
      <c r="Z17" s="115">
        <f t="shared" si="4"/>
        <v>105.07262445947445</v>
      </c>
      <c r="AA17" s="115">
        <f t="shared" si="5"/>
        <v>100.66838175948345</v>
      </c>
      <c r="AB17" s="115">
        <f t="shared" si="6"/>
        <v>119.1063829787234</v>
      </c>
      <c r="AC17" s="115">
        <f t="shared" si="7"/>
        <v>103.85733882030179</v>
      </c>
      <c r="AD17" s="115">
        <f t="shared" si="8"/>
        <v>102.17509259477697</v>
      </c>
      <c r="AE17" s="115">
        <f t="shared" si="9"/>
        <v>106.01936665794294</v>
      </c>
      <c r="AF17" s="115">
        <f t="shared" si="10"/>
        <v>102.16495832934189</v>
      </c>
      <c r="AG17" s="115">
        <f t="shared" si="11"/>
        <v>106.15056585205839</v>
      </c>
      <c r="AH17" s="115">
        <f t="shared" si="12"/>
        <v>102.19131900547829</v>
      </c>
      <c r="AI17" s="115">
        <f t="shared" si="13"/>
        <v>102.13206988451289</v>
      </c>
      <c r="AJ17" s="115">
        <f t="shared" si="14"/>
        <v>104.2651197366325</v>
      </c>
      <c r="AK17" s="115">
        <f t="shared" si="15"/>
        <v>105.79423980390821</v>
      </c>
      <c r="AL17" s="115">
        <f t="shared" si="16"/>
        <v>100.4029328225114</v>
      </c>
      <c r="AM17" s="115">
        <f t="shared" si="17"/>
        <v>112.44761904761904</v>
      </c>
      <c r="AN17" s="115">
        <f t="shared" si="18"/>
        <v>115.23873570948217</v>
      </c>
      <c r="AO17" s="115">
        <f t="shared" si="19"/>
        <v>105.02211908042642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12069</v>
      </c>
      <c r="D18" s="11">
        <v>8198.7999999999993</v>
      </c>
      <c r="E18" s="11">
        <v>10072</v>
      </c>
      <c r="F18" s="11">
        <v>19112</v>
      </c>
      <c r="G18" s="11">
        <v>4009.4</v>
      </c>
      <c r="H18" s="11">
        <v>6884.2</v>
      </c>
      <c r="I18" s="11">
        <v>20696</v>
      </c>
      <c r="J18" s="11">
        <v>4396.8</v>
      </c>
      <c r="K18" s="11">
        <v>4971.7</v>
      </c>
      <c r="L18" s="11">
        <v>10923</v>
      </c>
      <c r="M18" s="11">
        <v>8197.9</v>
      </c>
      <c r="N18" s="11">
        <v>14565</v>
      </c>
      <c r="O18" s="13">
        <v>2836.7</v>
      </c>
      <c r="P18" s="14">
        <v>86693</v>
      </c>
      <c r="Q18" s="15">
        <v>197.43</v>
      </c>
      <c r="R18" s="15">
        <v>18918</v>
      </c>
      <c r="S18" s="15">
        <v>21831</v>
      </c>
      <c r="T18" s="15">
        <v>30554</v>
      </c>
      <c r="U18" s="15">
        <v>30327</v>
      </c>
      <c r="V18" s="16">
        <f t="shared" si="0"/>
        <v>-479.93000000000757</v>
      </c>
      <c r="W18" s="115">
        <f t="shared" si="1"/>
        <v>111.84320266889074</v>
      </c>
      <c r="X18" s="115">
        <f t="shared" si="2"/>
        <v>105.22884205662652</v>
      </c>
      <c r="Y18" s="115">
        <f t="shared" si="3"/>
        <v>98.465148108319482</v>
      </c>
      <c r="Z18" s="115">
        <f t="shared" si="4"/>
        <v>100.83891732179602</v>
      </c>
      <c r="AA18" s="115">
        <f t="shared" si="5"/>
        <v>100.45348633277378</v>
      </c>
      <c r="AB18" s="115">
        <f t="shared" si="6"/>
        <v>94.596971445846052</v>
      </c>
      <c r="AC18" s="115">
        <f t="shared" si="7"/>
        <v>109.34065934065933</v>
      </c>
      <c r="AD18" s="115">
        <f t="shared" si="8"/>
        <v>101.51693565145112</v>
      </c>
      <c r="AE18" s="115">
        <f t="shared" si="9"/>
        <v>111.57065595475864</v>
      </c>
      <c r="AF18" s="115">
        <f t="shared" si="10"/>
        <v>102.41912798874824</v>
      </c>
      <c r="AG18" s="115">
        <f t="shared" si="11"/>
        <v>126.66718170580964</v>
      </c>
      <c r="AH18" s="115">
        <f t="shared" si="12"/>
        <v>100.10309278350516</v>
      </c>
      <c r="AI18" s="115">
        <f t="shared" si="13"/>
        <v>102.80878515511742</v>
      </c>
      <c r="AJ18" s="115">
        <f t="shared" si="14"/>
        <v>110.37367114393024</v>
      </c>
      <c r="AK18" s="115">
        <f t="shared" si="15"/>
        <v>63.531342515124209</v>
      </c>
      <c r="AL18" s="115">
        <f t="shared" si="16"/>
        <v>124.46052631578948</v>
      </c>
      <c r="AM18" s="115">
        <f t="shared" si="17"/>
        <v>92.449394427034818</v>
      </c>
      <c r="AN18" s="115">
        <f t="shared" si="18"/>
        <v>118.86865857454092</v>
      </c>
      <c r="AO18" s="115">
        <f t="shared" si="19"/>
        <v>104.70945689327762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10072</v>
      </c>
      <c r="D19" s="11">
        <v>8482.4</v>
      </c>
      <c r="E19" s="11">
        <v>8632.7999999999993</v>
      </c>
      <c r="F19" s="11">
        <v>17482</v>
      </c>
      <c r="G19" s="11">
        <v>4055.6</v>
      </c>
      <c r="H19" s="11">
        <v>5538.8</v>
      </c>
      <c r="I19" s="11">
        <v>18533</v>
      </c>
      <c r="J19" s="11">
        <v>4329.8999999999996</v>
      </c>
      <c r="K19" s="11">
        <v>4963.8999999999996</v>
      </c>
      <c r="L19" s="11">
        <v>11110</v>
      </c>
      <c r="M19" s="11">
        <v>6426.6</v>
      </c>
      <c r="N19" s="11">
        <v>15642</v>
      </c>
      <c r="O19" s="13">
        <v>2895.3</v>
      </c>
      <c r="P19" s="14">
        <v>78903</v>
      </c>
      <c r="Q19" s="15">
        <v>427.44</v>
      </c>
      <c r="R19" s="15">
        <v>14665</v>
      </c>
      <c r="S19" s="15">
        <v>20806</v>
      </c>
      <c r="T19" s="15">
        <v>25019</v>
      </c>
      <c r="U19" s="15">
        <v>27308</v>
      </c>
      <c r="V19" s="16">
        <f t="shared" si="0"/>
        <v>1073.8600000000006</v>
      </c>
      <c r="W19" s="115">
        <f t="shared" si="1"/>
        <v>83.453475847211863</v>
      </c>
      <c r="X19" s="115">
        <f t="shared" si="2"/>
        <v>103.45904278674929</v>
      </c>
      <c r="Y19" s="115">
        <f t="shared" si="3"/>
        <v>85.710881652104845</v>
      </c>
      <c r="Z19" s="115">
        <f t="shared" si="4"/>
        <v>91.471326915027205</v>
      </c>
      <c r="AA19" s="115">
        <f t="shared" si="5"/>
        <v>101.15229211353318</v>
      </c>
      <c r="AB19" s="115">
        <f t="shared" si="6"/>
        <v>80.456697946021322</v>
      </c>
      <c r="AC19" s="115">
        <f t="shared" si="7"/>
        <v>89.548705063780446</v>
      </c>
      <c r="AD19" s="115">
        <f t="shared" si="8"/>
        <v>98.478438864628799</v>
      </c>
      <c r="AE19" s="115">
        <f t="shared" si="9"/>
        <v>99.843112013999232</v>
      </c>
      <c r="AF19" s="115">
        <f t="shared" si="10"/>
        <v>101.71198388721048</v>
      </c>
      <c r="AG19" s="115">
        <f t="shared" si="11"/>
        <v>78.39324705107407</v>
      </c>
      <c r="AH19" s="115">
        <f t="shared" si="12"/>
        <v>107.39443872296602</v>
      </c>
      <c r="AI19" s="115">
        <f t="shared" si="13"/>
        <v>102.06578066062679</v>
      </c>
      <c r="AJ19" s="115">
        <f t="shared" si="14"/>
        <v>91.014268741420878</v>
      </c>
      <c r="AK19" s="115">
        <f t="shared" si="15"/>
        <v>216.50205135997567</v>
      </c>
      <c r="AL19" s="115">
        <f t="shared" si="16"/>
        <v>77.518765197166715</v>
      </c>
      <c r="AM19" s="115">
        <f t="shared" si="17"/>
        <v>95.304841738811788</v>
      </c>
      <c r="AN19" s="115">
        <f t="shared" si="18"/>
        <v>81.88453230346272</v>
      </c>
      <c r="AO19" s="115">
        <f t="shared" si="19"/>
        <v>90.045174267154678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10520</v>
      </c>
      <c r="D20" s="11">
        <v>8485.2999999999993</v>
      </c>
      <c r="E20" s="11">
        <v>8751.7000000000007</v>
      </c>
      <c r="F20" s="11">
        <v>17869</v>
      </c>
      <c r="G20" s="11">
        <v>4053.7</v>
      </c>
      <c r="H20" s="11">
        <v>7673.3</v>
      </c>
      <c r="I20" s="11">
        <v>19254</v>
      </c>
      <c r="J20" s="11">
        <v>4364</v>
      </c>
      <c r="K20" s="11">
        <v>4695.7</v>
      </c>
      <c r="L20" s="11">
        <v>11344</v>
      </c>
      <c r="M20" s="11">
        <v>7020.1</v>
      </c>
      <c r="N20" s="11">
        <v>15837</v>
      </c>
      <c r="O20" s="13">
        <v>2917.9</v>
      </c>
      <c r="P20" s="14">
        <v>80819</v>
      </c>
      <c r="Q20" s="15">
        <v>373.17</v>
      </c>
      <c r="R20" s="15">
        <v>16669</v>
      </c>
      <c r="S20" s="15">
        <v>20102</v>
      </c>
      <c r="T20" s="15">
        <v>22659</v>
      </c>
      <c r="U20" s="15">
        <v>26382</v>
      </c>
      <c r="V20" s="16">
        <f t="shared" si="0"/>
        <v>1099.5300000000134</v>
      </c>
      <c r="W20" s="115">
        <f t="shared" si="1"/>
        <v>104.44797458300239</v>
      </c>
      <c r="X20" s="115">
        <f t="shared" si="2"/>
        <v>100.03418843723475</v>
      </c>
      <c r="Y20" s="115">
        <f t="shared" si="3"/>
        <v>101.37730516170885</v>
      </c>
      <c r="Z20" s="115">
        <f t="shared" si="4"/>
        <v>102.21370552568357</v>
      </c>
      <c r="AA20" s="115">
        <f t="shared" si="5"/>
        <v>99.953151198343022</v>
      </c>
      <c r="AB20" s="115">
        <f t="shared" si="6"/>
        <v>138.53722828049396</v>
      </c>
      <c r="AC20" s="115">
        <f t="shared" si="7"/>
        <v>103.89035774024713</v>
      </c>
      <c r="AD20" s="115">
        <f t="shared" si="8"/>
        <v>100.78754705651403</v>
      </c>
      <c r="AE20" s="115">
        <f t="shared" si="9"/>
        <v>94.596990269747579</v>
      </c>
      <c r="AF20" s="115">
        <f t="shared" si="10"/>
        <v>102.1062106210621</v>
      </c>
      <c r="AG20" s="115">
        <f t="shared" si="11"/>
        <v>109.23505430554259</v>
      </c>
      <c r="AH20" s="115">
        <f t="shared" si="12"/>
        <v>101.24664365170695</v>
      </c>
      <c r="AI20" s="115">
        <f t="shared" si="13"/>
        <v>100.78057541532827</v>
      </c>
      <c r="AJ20" s="115">
        <f t="shared" si="14"/>
        <v>102.42829803683003</v>
      </c>
      <c r="AK20" s="115">
        <f t="shared" si="15"/>
        <v>87.303481190342509</v>
      </c>
      <c r="AL20" s="115">
        <f t="shared" si="16"/>
        <v>113.66518922604843</v>
      </c>
      <c r="AM20" s="115">
        <f t="shared" si="17"/>
        <v>96.61636066519273</v>
      </c>
      <c r="AN20" s="115">
        <f t="shared" si="18"/>
        <v>90.567168951596784</v>
      </c>
      <c r="AO20" s="115">
        <f t="shared" si="19"/>
        <v>96.609052292368531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10185</v>
      </c>
      <c r="D21" s="11">
        <v>8139.9</v>
      </c>
      <c r="E21" s="11">
        <v>8974.1</v>
      </c>
      <c r="F21" s="11">
        <v>19149</v>
      </c>
      <c r="G21" s="11">
        <v>4079.6</v>
      </c>
      <c r="H21" s="11">
        <v>7548.1</v>
      </c>
      <c r="I21" s="11">
        <v>20066</v>
      </c>
      <c r="J21" s="11">
        <v>4377.8999999999996</v>
      </c>
      <c r="K21" s="11">
        <v>4860.8999999999996</v>
      </c>
      <c r="L21" s="11">
        <v>11565</v>
      </c>
      <c r="M21" s="11">
        <v>7344.7</v>
      </c>
      <c r="N21" s="11">
        <v>16179</v>
      </c>
      <c r="O21" s="13">
        <v>2980</v>
      </c>
      <c r="P21" s="14">
        <v>82303</v>
      </c>
      <c r="Q21" s="15">
        <v>381.88</v>
      </c>
      <c r="R21" s="15">
        <v>17047</v>
      </c>
      <c r="S21" s="15">
        <v>20214</v>
      </c>
      <c r="T21" s="15">
        <v>22443</v>
      </c>
      <c r="U21" s="15">
        <v>27740</v>
      </c>
      <c r="V21" s="16">
        <f t="shared" si="0"/>
        <v>206.31999999997788</v>
      </c>
      <c r="W21" s="115">
        <f t="shared" si="1"/>
        <v>96.815589353612168</v>
      </c>
      <c r="X21" s="115">
        <f t="shared" si="2"/>
        <v>95.929430898141504</v>
      </c>
      <c r="Y21" s="115">
        <f t="shared" si="3"/>
        <v>102.54122056286208</v>
      </c>
      <c r="Z21" s="115">
        <f t="shared" si="4"/>
        <v>107.16324360624544</v>
      </c>
      <c r="AA21" s="115">
        <f t="shared" si="5"/>
        <v>100.63892246589536</v>
      </c>
      <c r="AB21" s="115">
        <f t="shared" si="6"/>
        <v>98.368368237915888</v>
      </c>
      <c r="AC21" s="115">
        <f t="shared" si="7"/>
        <v>104.21730549496209</v>
      </c>
      <c r="AD21" s="115">
        <f t="shared" si="8"/>
        <v>100.31851512373969</v>
      </c>
      <c r="AE21" s="115">
        <f t="shared" si="9"/>
        <v>103.5181123155227</v>
      </c>
      <c r="AF21" s="115">
        <f t="shared" si="10"/>
        <v>101.94816643159379</v>
      </c>
      <c r="AG21" s="115">
        <f t="shared" si="11"/>
        <v>104.62386575689804</v>
      </c>
      <c r="AH21" s="115">
        <f t="shared" si="12"/>
        <v>102.1594999052851</v>
      </c>
      <c r="AI21" s="115">
        <f t="shared" si="13"/>
        <v>102.12824291442475</v>
      </c>
      <c r="AJ21" s="115">
        <f t="shared" si="14"/>
        <v>101.83620188322054</v>
      </c>
      <c r="AK21" s="115">
        <f t="shared" si="15"/>
        <v>102.33405686416377</v>
      </c>
      <c r="AL21" s="115">
        <f t="shared" si="16"/>
        <v>102.26768252444658</v>
      </c>
      <c r="AM21" s="115">
        <f t="shared" si="17"/>
        <v>100.55715849169238</v>
      </c>
      <c r="AN21" s="115">
        <f t="shared" si="18"/>
        <v>99.04673639613398</v>
      </c>
      <c r="AO21" s="115">
        <f t="shared" si="19"/>
        <v>105.14744901827002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12274</v>
      </c>
      <c r="D22" s="11">
        <v>8447.4</v>
      </c>
      <c r="E22" s="11">
        <v>10875</v>
      </c>
      <c r="F22" s="11">
        <v>19637</v>
      </c>
      <c r="G22" s="11">
        <v>4151.1000000000004</v>
      </c>
      <c r="H22" s="11">
        <v>8257.7999999999993</v>
      </c>
      <c r="I22" s="11">
        <v>21848</v>
      </c>
      <c r="J22" s="11">
        <v>4508.2</v>
      </c>
      <c r="K22" s="11">
        <v>5031.5</v>
      </c>
      <c r="L22" s="11">
        <v>11839</v>
      </c>
      <c r="M22" s="11">
        <v>9049.5</v>
      </c>
      <c r="N22" s="11">
        <v>16163</v>
      </c>
      <c r="O22" s="13">
        <v>3093.8</v>
      </c>
      <c r="P22" s="14">
        <v>90174</v>
      </c>
      <c r="Q22" s="15">
        <v>243.5</v>
      </c>
      <c r="R22" s="15">
        <v>20858</v>
      </c>
      <c r="S22" s="15">
        <v>21260</v>
      </c>
      <c r="T22" s="15">
        <v>23832</v>
      </c>
      <c r="U22" s="15">
        <v>28854</v>
      </c>
      <c r="V22" s="16">
        <f t="shared" si="0"/>
        <v>-2382.2000000000116</v>
      </c>
      <c r="W22" s="115">
        <f t="shared" si="1"/>
        <v>120.51055473735886</v>
      </c>
      <c r="X22" s="115">
        <f t="shared" si="2"/>
        <v>103.7776876865809</v>
      </c>
      <c r="Y22" s="115">
        <f t="shared" si="3"/>
        <v>121.18206839683087</v>
      </c>
      <c r="Z22" s="115">
        <f t="shared" si="4"/>
        <v>102.54843594965794</v>
      </c>
      <c r="AA22" s="115">
        <f t="shared" si="5"/>
        <v>101.75262280615746</v>
      </c>
      <c r="AB22" s="115">
        <f t="shared" si="6"/>
        <v>109.40236615837095</v>
      </c>
      <c r="AC22" s="115">
        <f t="shared" si="7"/>
        <v>108.8806937107545</v>
      </c>
      <c r="AD22" s="115">
        <f t="shared" si="8"/>
        <v>102.97631284405766</v>
      </c>
      <c r="AE22" s="115">
        <f t="shared" si="9"/>
        <v>103.50963813285605</v>
      </c>
      <c r="AF22" s="115">
        <f t="shared" si="10"/>
        <v>102.36921746649372</v>
      </c>
      <c r="AG22" s="115">
        <f t="shared" si="11"/>
        <v>123.21129521968221</v>
      </c>
      <c r="AH22" s="115">
        <f t="shared" si="12"/>
        <v>99.901106372458131</v>
      </c>
      <c r="AI22" s="115">
        <f t="shared" si="13"/>
        <v>103.81879194630874</v>
      </c>
      <c r="AJ22" s="115">
        <f t="shared" si="14"/>
        <v>109.56344240185656</v>
      </c>
      <c r="AK22" s="115">
        <f t="shared" si="15"/>
        <v>63.76348591180475</v>
      </c>
      <c r="AL22" s="115">
        <f t="shared" si="16"/>
        <v>122.35583973719717</v>
      </c>
      <c r="AM22" s="115">
        <f t="shared" si="17"/>
        <v>105.17463144355396</v>
      </c>
      <c r="AN22" s="115">
        <f t="shared" si="18"/>
        <v>106.18901216414918</v>
      </c>
      <c r="AO22" s="115">
        <f t="shared" si="19"/>
        <v>104.01586157173756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10760</v>
      </c>
      <c r="D23" s="11">
        <v>8639.5</v>
      </c>
      <c r="E23" s="11">
        <v>10240</v>
      </c>
      <c r="F23" s="11">
        <v>17854</v>
      </c>
      <c r="G23" s="11">
        <v>4300.3</v>
      </c>
      <c r="H23" s="11">
        <v>6215.2</v>
      </c>
      <c r="I23" s="11">
        <v>19774</v>
      </c>
      <c r="J23" s="11">
        <v>4501.8999999999996</v>
      </c>
      <c r="K23" s="11">
        <v>5023.1000000000004</v>
      </c>
      <c r="L23" s="11">
        <v>11998</v>
      </c>
      <c r="M23" s="11">
        <v>7288.2</v>
      </c>
      <c r="N23" s="11">
        <v>17174</v>
      </c>
      <c r="O23" s="13">
        <v>3183.1</v>
      </c>
      <c r="P23" s="14">
        <v>83443</v>
      </c>
      <c r="Q23" s="15">
        <v>483.72</v>
      </c>
      <c r="R23" s="15">
        <v>15796</v>
      </c>
      <c r="S23" s="15">
        <v>20735</v>
      </c>
      <c r="T23" s="15">
        <v>21982</v>
      </c>
      <c r="U23" s="15">
        <v>26488</v>
      </c>
      <c r="V23" s="16">
        <f t="shared" si="0"/>
        <v>1987.5800000000017</v>
      </c>
      <c r="W23" s="115">
        <f t="shared" si="1"/>
        <v>87.664982890663197</v>
      </c>
      <c r="X23" s="115">
        <f t="shared" si="2"/>
        <v>102.27407249567915</v>
      </c>
      <c r="Y23" s="115">
        <f t="shared" si="3"/>
        <v>94.160919540229884</v>
      </c>
      <c r="Z23" s="115">
        <f t="shared" si="4"/>
        <v>90.920201660131383</v>
      </c>
      <c r="AA23" s="115">
        <f t="shared" si="5"/>
        <v>103.59422803594227</v>
      </c>
      <c r="AB23" s="115">
        <f t="shared" si="6"/>
        <v>75.264598319164904</v>
      </c>
      <c r="AC23" s="115">
        <f t="shared" si="7"/>
        <v>90.507140241669717</v>
      </c>
      <c r="AD23" s="115">
        <f t="shared" si="8"/>
        <v>99.860254647087515</v>
      </c>
      <c r="AE23" s="115">
        <f t="shared" si="9"/>
        <v>99.833051773824906</v>
      </c>
      <c r="AF23" s="115">
        <f t="shared" si="10"/>
        <v>101.34301883605035</v>
      </c>
      <c r="AG23" s="115">
        <f t="shared" si="11"/>
        <v>80.537046245648924</v>
      </c>
      <c r="AH23" s="115">
        <f t="shared" si="12"/>
        <v>106.25502691332053</v>
      </c>
      <c r="AI23" s="115">
        <f t="shared" si="13"/>
        <v>102.88641799728488</v>
      </c>
      <c r="AJ23" s="115">
        <f t="shared" si="14"/>
        <v>92.535542395812541</v>
      </c>
      <c r="AK23" s="115">
        <f t="shared" si="15"/>
        <v>198.65297741273102</v>
      </c>
      <c r="AL23" s="115">
        <f t="shared" si="16"/>
        <v>75.731134336945061</v>
      </c>
      <c r="AM23" s="115">
        <f t="shared" si="17"/>
        <v>97.530573847601133</v>
      </c>
      <c r="AN23" s="115">
        <f t="shared" si="18"/>
        <v>92.237327962403498</v>
      </c>
      <c r="AO23" s="115">
        <f t="shared" si="19"/>
        <v>91.800097040271709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11806</v>
      </c>
      <c r="D24" s="11">
        <v>8545.7999999999993</v>
      </c>
      <c r="E24" s="11">
        <v>11807</v>
      </c>
      <c r="F24" s="11">
        <v>18600</v>
      </c>
      <c r="G24" s="11">
        <v>4404.3999999999996</v>
      </c>
      <c r="H24" s="11">
        <v>7007.9</v>
      </c>
      <c r="I24" s="11">
        <v>20356</v>
      </c>
      <c r="J24" s="11">
        <v>4606.8</v>
      </c>
      <c r="K24" s="11">
        <v>5221</v>
      </c>
      <c r="L24" s="11">
        <v>12212</v>
      </c>
      <c r="M24" s="11">
        <v>7931</v>
      </c>
      <c r="N24" s="11">
        <v>17309</v>
      </c>
      <c r="O24" s="13">
        <v>3206.6</v>
      </c>
      <c r="P24" s="14">
        <v>86091</v>
      </c>
      <c r="Q24" s="15">
        <v>394.62</v>
      </c>
      <c r="R24" s="15">
        <v>17996</v>
      </c>
      <c r="S24" s="15">
        <v>22352</v>
      </c>
      <c r="T24" s="15">
        <v>23808</v>
      </c>
      <c r="U24" s="15">
        <v>28476</v>
      </c>
      <c r="V24" s="16">
        <f t="shared" si="0"/>
        <v>1511.8800000000047</v>
      </c>
      <c r="W24" s="115">
        <f t="shared" si="1"/>
        <v>109.72118959107806</v>
      </c>
      <c r="X24" s="115">
        <f t="shared" si="2"/>
        <v>98.915446495746266</v>
      </c>
      <c r="Y24" s="115">
        <f t="shared" si="3"/>
        <v>115.302734375</v>
      </c>
      <c r="Z24" s="115">
        <f t="shared" si="4"/>
        <v>104.17833538702811</v>
      </c>
      <c r="AA24" s="115">
        <f t="shared" si="5"/>
        <v>102.42076134223193</v>
      </c>
      <c r="AB24" s="115">
        <f t="shared" si="6"/>
        <v>112.75421547174669</v>
      </c>
      <c r="AC24" s="115">
        <f t="shared" si="7"/>
        <v>102.94325882471934</v>
      </c>
      <c r="AD24" s="115">
        <f t="shared" si="8"/>
        <v>102.33012727959307</v>
      </c>
      <c r="AE24" s="115">
        <f t="shared" si="9"/>
        <v>103.93979813262726</v>
      </c>
      <c r="AF24" s="115">
        <f t="shared" si="10"/>
        <v>101.78363060510085</v>
      </c>
      <c r="AG24" s="115">
        <f t="shared" si="11"/>
        <v>108.81973601163526</v>
      </c>
      <c r="AH24" s="115">
        <f t="shared" si="12"/>
        <v>100.78607196925584</v>
      </c>
      <c r="AI24" s="115">
        <f t="shared" si="13"/>
        <v>100.73827400961326</v>
      </c>
      <c r="AJ24" s="115">
        <f t="shared" si="14"/>
        <v>103.17342377431299</v>
      </c>
      <c r="AK24" s="115">
        <f t="shared" si="15"/>
        <v>81.580253038948143</v>
      </c>
      <c r="AL24" s="115">
        <f t="shared" si="16"/>
        <v>113.9275766016713</v>
      </c>
      <c r="AM24" s="115">
        <f t="shared" si="17"/>
        <v>107.79840848806366</v>
      </c>
      <c r="AN24" s="115">
        <f t="shared" si="18"/>
        <v>108.30679646983896</v>
      </c>
      <c r="AO24" s="115">
        <f t="shared" si="19"/>
        <v>107.50528541226217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11804</v>
      </c>
      <c r="D25" s="11">
        <v>8413.7999999999993</v>
      </c>
      <c r="E25" s="11">
        <v>11564</v>
      </c>
      <c r="F25" s="11">
        <v>19366</v>
      </c>
      <c r="G25" s="11">
        <v>4499.3999999999996</v>
      </c>
      <c r="H25" s="11">
        <v>7399.5</v>
      </c>
      <c r="I25" s="11">
        <v>21274</v>
      </c>
      <c r="J25" s="11">
        <v>4669.5</v>
      </c>
      <c r="K25" s="11">
        <v>5439.3</v>
      </c>
      <c r="L25" s="11">
        <v>12446</v>
      </c>
      <c r="M25" s="11">
        <v>8255.7000000000007</v>
      </c>
      <c r="N25" s="11">
        <v>17624</v>
      </c>
      <c r="O25" s="13">
        <v>3293</v>
      </c>
      <c r="P25" s="14">
        <v>88944</v>
      </c>
      <c r="Q25" s="15">
        <v>407.22</v>
      </c>
      <c r="R25" s="15">
        <v>18256</v>
      </c>
      <c r="S25" s="15">
        <v>21622</v>
      </c>
      <c r="T25" s="15">
        <v>24764</v>
      </c>
      <c r="U25" s="15">
        <v>30740</v>
      </c>
      <c r="V25" s="16">
        <f t="shared" si="0"/>
        <v>842.98000000001048</v>
      </c>
      <c r="W25" s="115">
        <f t="shared" si="1"/>
        <v>99.983059461290864</v>
      </c>
      <c r="X25" s="115">
        <f t="shared" si="2"/>
        <v>98.455381590956961</v>
      </c>
      <c r="Y25" s="115">
        <f t="shared" si="3"/>
        <v>97.94189887354959</v>
      </c>
      <c r="Z25" s="115">
        <f t="shared" si="4"/>
        <v>104.11827956989248</v>
      </c>
      <c r="AA25" s="115">
        <f t="shared" si="5"/>
        <v>102.15693397511581</v>
      </c>
      <c r="AB25" s="115">
        <f t="shared" si="6"/>
        <v>105.58797928052628</v>
      </c>
      <c r="AC25" s="115">
        <f t="shared" si="7"/>
        <v>104.50972686185891</v>
      </c>
      <c r="AD25" s="115">
        <f t="shared" si="8"/>
        <v>101.36103151862463</v>
      </c>
      <c r="AE25" s="115">
        <f t="shared" si="9"/>
        <v>104.18119134265467</v>
      </c>
      <c r="AF25" s="115">
        <f t="shared" si="10"/>
        <v>101.91614805109728</v>
      </c>
      <c r="AG25" s="115">
        <f t="shared" si="11"/>
        <v>104.09406127852732</v>
      </c>
      <c r="AH25" s="115">
        <f t="shared" si="12"/>
        <v>101.81986249927783</v>
      </c>
      <c r="AI25" s="115">
        <f t="shared" si="13"/>
        <v>102.69444271190669</v>
      </c>
      <c r="AJ25" s="115">
        <f t="shared" si="14"/>
        <v>103.31393525455623</v>
      </c>
      <c r="AK25" s="115">
        <f t="shared" si="15"/>
        <v>103.19294511175308</v>
      </c>
      <c r="AL25" s="115">
        <f t="shared" si="16"/>
        <v>101.44476550344521</v>
      </c>
      <c r="AM25" s="115">
        <f t="shared" si="17"/>
        <v>96.734073013600579</v>
      </c>
      <c r="AN25" s="115">
        <f t="shared" si="18"/>
        <v>104.0154569892473</v>
      </c>
      <c r="AO25" s="115">
        <f t="shared" si="19"/>
        <v>107.95055485320972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14076</v>
      </c>
      <c r="D26" s="11">
        <v>8811.7999999999993</v>
      </c>
      <c r="E26" s="11">
        <v>13494</v>
      </c>
      <c r="F26" s="11">
        <v>20169</v>
      </c>
      <c r="G26" s="11">
        <v>4605.8999999999996</v>
      </c>
      <c r="H26" s="11">
        <v>9153.5</v>
      </c>
      <c r="I26" s="11">
        <v>23521</v>
      </c>
      <c r="J26" s="11">
        <v>4793.7</v>
      </c>
      <c r="K26" s="11">
        <v>5712.5</v>
      </c>
      <c r="L26" s="11">
        <v>12699</v>
      </c>
      <c r="M26" s="11">
        <v>10093</v>
      </c>
      <c r="N26" s="11">
        <v>17513</v>
      </c>
      <c r="O26" s="13">
        <v>3404.4</v>
      </c>
      <c r="P26" s="14">
        <v>98698</v>
      </c>
      <c r="Q26" s="15">
        <v>258.44</v>
      </c>
      <c r="R26" s="15">
        <v>22816</v>
      </c>
      <c r="S26" s="15">
        <v>24195</v>
      </c>
      <c r="T26" s="15">
        <v>26963</v>
      </c>
      <c r="U26" s="15">
        <v>33384</v>
      </c>
      <c r="V26" s="16">
        <f t="shared" si="0"/>
        <v>-4341.6399999999849</v>
      </c>
      <c r="W26" s="115">
        <f t="shared" si="1"/>
        <v>119.24771263978313</v>
      </c>
      <c r="X26" s="115">
        <f t="shared" si="2"/>
        <v>104.73032399153772</v>
      </c>
      <c r="Y26" s="115">
        <f t="shared" si="3"/>
        <v>116.6897267381529</v>
      </c>
      <c r="Z26" s="115">
        <f t="shared" si="4"/>
        <v>104.14644221832077</v>
      </c>
      <c r="AA26" s="115">
        <f t="shared" si="5"/>
        <v>102.3669822643019</v>
      </c>
      <c r="AB26" s="115">
        <f t="shared" si="6"/>
        <v>123.70430434488817</v>
      </c>
      <c r="AC26" s="115">
        <f t="shared" si="7"/>
        <v>110.56218858700761</v>
      </c>
      <c r="AD26" s="115">
        <f t="shared" si="8"/>
        <v>102.65981368454867</v>
      </c>
      <c r="AE26" s="115">
        <f t="shared" si="9"/>
        <v>105.02270512749803</v>
      </c>
      <c r="AF26" s="115">
        <f t="shared" si="10"/>
        <v>102.03278161658365</v>
      </c>
      <c r="AG26" s="115">
        <f t="shared" si="11"/>
        <v>122.25492689899097</v>
      </c>
      <c r="AH26" s="115">
        <f t="shared" si="12"/>
        <v>99.370177031320921</v>
      </c>
      <c r="AI26" s="115">
        <f t="shared" si="13"/>
        <v>103.38293349529305</v>
      </c>
      <c r="AJ26" s="115">
        <f t="shared" si="14"/>
        <v>110.96645080050369</v>
      </c>
      <c r="AK26" s="115">
        <f t="shared" si="15"/>
        <v>63.46446638180835</v>
      </c>
      <c r="AL26" s="115">
        <f t="shared" si="16"/>
        <v>124.97808939526732</v>
      </c>
      <c r="AM26" s="115">
        <f t="shared" si="17"/>
        <v>111.89991675145686</v>
      </c>
      <c r="AN26" s="115">
        <f t="shared" si="18"/>
        <v>108.87982555322242</v>
      </c>
      <c r="AO26" s="115">
        <f t="shared" si="19"/>
        <v>108.60117111255694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12649</v>
      </c>
      <c r="D27" s="11">
        <v>9315.4</v>
      </c>
      <c r="E27" s="11">
        <v>14849</v>
      </c>
      <c r="F27" s="11">
        <v>19033</v>
      </c>
      <c r="G27" s="11">
        <v>4715.7</v>
      </c>
      <c r="H27" s="11">
        <v>6825.4</v>
      </c>
      <c r="I27" s="11">
        <v>21554</v>
      </c>
      <c r="J27" s="11">
        <v>4766.7</v>
      </c>
      <c r="K27" s="11">
        <v>5842.7</v>
      </c>
      <c r="L27" s="11">
        <v>12866</v>
      </c>
      <c r="M27" s="11">
        <v>8297.2999999999993</v>
      </c>
      <c r="N27" s="11">
        <v>18581</v>
      </c>
      <c r="O27" s="13">
        <v>3512.1</v>
      </c>
      <c r="P27" s="14">
        <v>91455</v>
      </c>
      <c r="Q27" s="15">
        <v>541.9</v>
      </c>
      <c r="R27" s="15">
        <v>17249</v>
      </c>
      <c r="S27" s="15">
        <v>26718</v>
      </c>
      <c r="T27" s="15">
        <v>27153</v>
      </c>
      <c r="U27" s="15">
        <v>32985</v>
      </c>
      <c r="V27" s="16">
        <f t="shared" si="0"/>
        <v>1011.4000000000233</v>
      </c>
      <c r="W27" s="115">
        <f t="shared" si="1"/>
        <v>89.862176754759872</v>
      </c>
      <c r="X27" s="115">
        <f t="shared" si="2"/>
        <v>105.7150638915999</v>
      </c>
      <c r="Y27" s="115">
        <f t="shared" si="3"/>
        <v>110.04149992589298</v>
      </c>
      <c r="Z27" s="115">
        <f t="shared" si="4"/>
        <v>94.367593832118601</v>
      </c>
      <c r="AA27" s="115">
        <f t="shared" si="5"/>
        <v>102.38389891226471</v>
      </c>
      <c r="AB27" s="115">
        <f t="shared" si="6"/>
        <v>74.566013000491608</v>
      </c>
      <c r="AC27" s="115">
        <f t="shared" si="7"/>
        <v>91.637260320564607</v>
      </c>
      <c r="AD27" s="115">
        <f t="shared" si="8"/>
        <v>99.436760748482385</v>
      </c>
      <c r="AE27" s="115">
        <f t="shared" si="9"/>
        <v>102.27921225382931</v>
      </c>
      <c r="AF27" s="115">
        <f t="shared" si="10"/>
        <v>101.31506417828176</v>
      </c>
      <c r="AG27" s="115">
        <f t="shared" si="11"/>
        <v>82.208461309818688</v>
      </c>
      <c r="AH27" s="115">
        <f t="shared" si="12"/>
        <v>106.09832695711756</v>
      </c>
      <c r="AI27" s="115">
        <f t="shared" si="13"/>
        <v>103.16355304899541</v>
      </c>
      <c r="AJ27" s="115">
        <f t="shared" si="14"/>
        <v>92.661452106425656</v>
      </c>
      <c r="AK27" s="115">
        <f t="shared" si="15"/>
        <v>209.68116390651602</v>
      </c>
      <c r="AL27" s="115">
        <f t="shared" si="16"/>
        <v>75.600455820476853</v>
      </c>
      <c r="AM27" s="115">
        <f t="shared" si="17"/>
        <v>110.42777433353999</v>
      </c>
      <c r="AN27" s="115">
        <f t="shared" si="18"/>
        <v>100.70466936171792</v>
      </c>
      <c r="AO27" s="115">
        <f t="shared" si="19"/>
        <v>98.80481667864845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13879</v>
      </c>
      <c r="D28" s="11">
        <v>9530.5</v>
      </c>
      <c r="E28" s="11">
        <v>17468</v>
      </c>
      <c r="F28" s="11">
        <v>19749</v>
      </c>
      <c r="G28" s="11">
        <v>4800.2</v>
      </c>
      <c r="H28" s="11">
        <v>8224.9</v>
      </c>
      <c r="I28" s="11">
        <v>22540</v>
      </c>
      <c r="J28" s="11">
        <v>4834.7</v>
      </c>
      <c r="K28" s="11">
        <v>5906.6</v>
      </c>
      <c r="L28" s="11">
        <v>13099</v>
      </c>
      <c r="M28" s="11">
        <v>8961.5</v>
      </c>
      <c r="N28" s="11">
        <v>18770</v>
      </c>
      <c r="O28" s="13">
        <v>3567.6</v>
      </c>
      <c r="P28" s="14">
        <v>96312</v>
      </c>
      <c r="Q28" s="15">
        <v>460.13</v>
      </c>
      <c r="R28" s="15">
        <v>19943</v>
      </c>
      <c r="S28" s="15">
        <v>29855</v>
      </c>
      <c r="T28" s="15">
        <v>30606</v>
      </c>
      <c r="U28" s="15">
        <v>34335</v>
      </c>
      <c r="V28" s="16">
        <f t="shared" si="0"/>
        <v>1031.8699999999953</v>
      </c>
      <c r="W28" s="115">
        <f t="shared" si="1"/>
        <v>109.72408886077952</v>
      </c>
      <c r="X28" s="115">
        <f t="shared" si="2"/>
        <v>102.30907958863817</v>
      </c>
      <c r="Y28" s="115">
        <f t="shared" si="3"/>
        <v>117.63755135025929</v>
      </c>
      <c r="Z28" s="115">
        <f t="shared" si="4"/>
        <v>103.7618872484632</v>
      </c>
      <c r="AA28" s="115">
        <f t="shared" si="5"/>
        <v>101.79188667642131</v>
      </c>
      <c r="AB28" s="115">
        <f t="shared" si="6"/>
        <v>120.50429278870102</v>
      </c>
      <c r="AC28" s="115">
        <f t="shared" si="7"/>
        <v>104.57455692678855</v>
      </c>
      <c r="AD28" s="115">
        <f t="shared" si="8"/>
        <v>101.42656345060523</v>
      </c>
      <c r="AE28" s="115">
        <f t="shared" si="9"/>
        <v>101.09367244595822</v>
      </c>
      <c r="AF28" s="115">
        <f t="shared" si="10"/>
        <v>101.81097466189959</v>
      </c>
      <c r="AG28" s="115">
        <f t="shared" si="11"/>
        <v>108.00501367914865</v>
      </c>
      <c r="AH28" s="115">
        <f t="shared" si="12"/>
        <v>101.01716807491523</v>
      </c>
      <c r="AI28" s="115">
        <f t="shared" si="13"/>
        <v>101.58025113180149</v>
      </c>
      <c r="AJ28" s="115">
        <f t="shared" si="14"/>
        <v>105.31080859439068</v>
      </c>
      <c r="AK28" s="115">
        <f t="shared" si="15"/>
        <v>84.910500092267952</v>
      </c>
      <c r="AL28" s="115">
        <f t="shared" si="16"/>
        <v>115.61829671285291</v>
      </c>
      <c r="AM28" s="115">
        <f t="shared" si="17"/>
        <v>111.74114828954262</v>
      </c>
      <c r="AN28" s="115">
        <f t="shared" si="18"/>
        <v>112.71682686995912</v>
      </c>
      <c r="AO28" s="115">
        <f t="shared" si="19"/>
        <v>104.09276944065485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14005</v>
      </c>
      <c r="D29" s="11">
        <v>9362.7999999999993</v>
      </c>
      <c r="E29" s="11">
        <v>18493</v>
      </c>
      <c r="F29" s="11">
        <v>21312</v>
      </c>
      <c r="G29" s="11">
        <v>4864.7</v>
      </c>
      <c r="H29" s="11">
        <v>9127.4</v>
      </c>
      <c r="I29" s="11">
        <v>23502</v>
      </c>
      <c r="J29" s="11">
        <v>4935</v>
      </c>
      <c r="K29" s="11">
        <v>6082.4</v>
      </c>
      <c r="L29" s="11">
        <v>13350</v>
      </c>
      <c r="M29" s="11">
        <v>9478.6</v>
      </c>
      <c r="N29" s="11">
        <v>19168</v>
      </c>
      <c r="O29" s="13">
        <v>3676.3</v>
      </c>
      <c r="P29" s="14">
        <v>99306</v>
      </c>
      <c r="Q29" s="15">
        <v>489.97</v>
      </c>
      <c r="R29" s="15">
        <v>20210</v>
      </c>
      <c r="S29" s="15">
        <v>29282</v>
      </c>
      <c r="T29" s="15">
        <v>32036</v>
      </c>
      <c r="U29" s="15">
        <v>36514</v>
      </c>
      <c r="V29" s="16">
        <f t="shared" si="0"/>
        <v>3591.2299999999814</v>
      </c>
      <c r="W29" s="115">
        <f t="shared" si="1"/>
        <v>100.90784638662728</v>
      </c>
      <c r="X29" s="115">
        <f t="shared" si="2"/>
        <v>98.240386128744547</v>
      </c>
      <c r="Y29" s="115">
        <f t="shared" si="3"/>
        <v>105.86787268147471</v>
      </c>
      <c r="Z29" s="115">
        <f t="shared" si="4"/>
        <v>107.91432477593803</v>
      </c>
      <c r="AA29" s="115">
        <f t="shared" si="5"/>
        <v>101.34369401274948</v>
      </c>
      <c r="AB29" s="115">
        <f t="shared" si="6"/>
        <v>110.97277778453234</v>
      </c>
      <c r="AC29" s="115">
        <f t="shared" si="7"/>
        <v>104.26796805678794</v>
      </c>
      <c r="AD29" s="115">
        <f t="shared" si="8"/>
        <v>102.07458580677189</v>
      </c>
      <c r="AE29" s="115">
        <f t="shared" si="9"/>
        <v>102.97633156130431</v>
      </c>
      <c r="AF29" s="115">
        <f t="shared" si="10"/>
        <v>101.91617680738987</v>
      </c>
      <c r="AG29" s="115">
        <f t="shared" si="11"/>
        <v>105.77023935725047</v>
      </c>
      <c r="AH29" s="115">
        <f t="shared" si="12"/>
        <v>102.12040490143846</v>
      </c>
      <c r="AI29" s="115">
        <f t="shared" si="13"/>
        <v>103.04686624060994</v>
      </c>
      <c r="AJ29" s="115">
        <f t="shared" si="14"/>
        <v>103.10864689758286</v>
      </c>
      <c r="AK29" s="115">
        <f t="shared" si="15"/>
        <v>106.48512376936954</v>
      </c>
      <c r="AL29" s="115">
        <f t="shared" si="16"/>
        <v>101.33881562452991</v>
      </c>
      <c r="AM29" s="115">
        <f t="shared" si="17"/>
        <v>98.080723496901683</v>
      </c>
      <c r="AN29" s="115">
        <f t="shared" si="18"/>
        <v>104.6722864797752</v>
      </c>
      <c r="AO29" s="115">
        <f t="shared" si="19"/>
        <v>106.34629386922964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16206</v>
      </c>
      <c r="D30" s="11">
        <v>9500.2999999999993</v>
      </c>
      <c r="E30" s="11">
        <v>19738</v>
      </c>
      <c r="F30" s="11">
        <v>21721</v>
      </c>
      <c r="G30" s="11">
        <v>4938.3999999999996</v>
      </c>
      <c r="H30" s="11">
        <v>10287</v>
      </c>
      <c r="I30" s="11">
        <v>25426</v>
      </c>
      <c r="J30" s="11">
        <v>5075.6000000000004</v>
      </c>
      <c r="K30" s="11">
        <v>6524.3</v>
      </c>
      <c r="L30" s="11">
        <v>13651</v>
      </c>
      <c r="M30" s="11">
        <v>11539</v>
      </c>
      <c r="N30" s="11">
        <v>19163</v>
      </c>
      <c r="O30" s="13">
        <v>3754</v>
      </c>
      <c r="P30" s="14">
        <v>110820</v>
      </c>
      <c r="Q30" s="15">
        <v>338</v>
      </c>
      <c r="R30" s="15">
        <v>25233</v>
      </c>
      <c r="S30" s="15">
        <v>33471</v>
      </c>
      <c r="T30" s="15">
        <v>35210</v>
      </c>
      <c r="U30" s="15">
        <v>38514</v>
      </c>
      <c r="V30" s="16">
        <f t="shared" si="0"/>
        <v>-5642.3999999999942</v>
      </c>
      <c r="W30" s="115">
        <f t="shared" si="1"/>
        <v>115.71581578007854</v>
      </c>
      <c r="X30" s="115">
        <f t="shared" si="2"/>
        <v>101.46857777587901</v>
      </c>
      <c r="Y30" s="115">
        <f t="shared" si="3"/>
        <v>106.73227707781324</v>
      </c>
      <c r="Z30" s="115">
        <f t="shared" si="4"/>
        <v>101.91910660660662</v>
      </c>
      <c r="AA30" s="115">
        <f t="shared" si="5"/>
        <v>101.5149957859683</v>
      </c>
      <c r="AB30" s="115">
        <f t="shared" si="6"/>
        <v>112.70460372066526</v>
      </c>
      <c r="AC30" s="115">
        <f t="shared" si="7"/>
        <v>108.18653731597311</v>
      </c>
      <c r="AD30" s="115">
        <f t="shared" si="8"/>
        <v>102.84903748733537</v>
      </c>
      <c r="AE30" s="115">
        <f t="shared" si="9"/>
        <v>107.26522425358411</v>
      </c>
      <c r="AF30" s="115">
        <f t="shared" si="10"/>
        <v>102.25468164794007</v>
      </c>
      <c r="AG30" s="115">
        <f t="shared" si="11"/>
        <v>121.7373873778828</v>
      </c>
      <c r="AH30" s="115">
        <f t="shared" si="12"/>
        <v>99.973914858096819</v>
      </c>
      <c r="AI30" s="115">
        <f t="shared" si="13"/>
        <v>102.11353806816636</v>
      </c>
      <c r="AJ30" s="115">
        <f t="shared" si="14"/>
        <v>111.59446559120295</v>
      </c>
      <c r="AK30" s="115">
        <f t="shared" si="15"/>
        <v>68.983815335632798</v>
      </c>
      <c r="AL30" s="115">
        <f t="shared" si="16"/>
        <v>124.85403265710045</v>
      </c>
      <c r="AM30" s="115">
        <f t="shared" si="17"/>
        <v>114.30571682262141</v>
      </c>
      <c r="AN30" s="115">
        <f t="shared" si="18"/>
        <v>109.90760394556125</v>
      </c>
      <c r="AO30" s="115">
        <f t="shared" si="19"/>
        <v>105.47735115298242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14190</v>
      </c>
      <c r="D31" s="11">
        <v>9430.1</v>
      </c>
      <c r="E31" s="11">
        <v>18545</v>
      </c>
      <c r="F31" s="11">
        <v>20710</v>
      </c>
      <c r="G31" s="11">
        <v>5020.3999999999996</v>
      </c>
      <c r="H31" s="11">
        <v>8847.2999999999993</v>
      </c>
      <c r="I31" s="11">
        <v>23152</v>
      </c>
      <c r="J31" s="11">
        <v>5032.1000000000004</v>
      </c>
      <c r="K31" s="11">
        <v>6693.2</v>
      </c>
      <c r="L31" s="11">
        <v>13836</v>
      </c>
      <c r="M31" s="11">
        <v>9526.5</v>
      </c>
      <c r="N31" s="11">
        <v>20515</v>
      </c>
      <c r="O31" s="13">
        <v>3813.1</v>
      </c>
      <c r="P31" s="14">
        <v>102700</v>
      </c>
      <c r="Q31" s="15">
        <v>656.11</v>
      </c>
      <c r="R31" s="15">
        <v>18611</v>
      </c>
      <c r="S31" s="15">
        <v>31541</v>
      </c>
      <c r="T31" s="15">
        <v>31493</v>
      </c>
      <c r="U31" s="15">
        <v>35951</v>
      </c>
      <c r="V31" s="16">
        <f t="shared" si="0"/>
        <v>1344.5900000000256</v>
      </c>
      <c r="W31" s="115">
        <f t="shared" si="1"/>
        <v>87.560162902628662</v>
      </c>
      <c r="X31" s="115">
        <f t="shared" si="2"/>
        <v>99.261075966022133</v>
      </c>
      <c r="Y31" s="115">
        <f t="shared" si="3"/>
        <v>93.955821258486168</v>
      </c>
      <c r="Z31" s="115">
        <f t="shared" si="4"/>
        <v>95.345518162147229</v>
      </c>
      <c r="AA31" s="115">
        <f t="shared" si="5"/>
        <v>101.66045682812246</v>
      </c>
      <c r="AB31" s="115">
        <f t="shared" si="6"/>
        <v>86.004666083406235</v>
      </c>
      <c r="AC31" s="115">
        <f t="shared" si="7"/>
        <v>91.05639896169275</v>
      </c>
      <c r="AD31" s="115">
        <f t="shared" si="8"/>
        <v>99.142958467964377</v>
      </c>
      <c r="AE31" s="115">
        <f t="shared" si="9"/>
        <v>102.58878347102372</v>
      </c>
      <c r="AF31" s="115">
        <f t="shared" si="10"/>
        <v>101.35521207237565</v>
      </c>
      <c r="AG31" s="115">
        <f t="shared" si="11"/>
        <v>82.559147239795465</v>
      </c>
      <c r="AH31" s="115">
        <f t="shared" si="12"/>
        <v>107.05526274591661</v>
      </c>
      <c r="AI31" s="115">
        <f t="shared" si="13"/>
        <v>101.57432072456048</v>
      </c>
      <c r="AJ31" s="115">
        <f t="shared" si="14"/>
        <v>92.672802743187148</v>
      </c>
      <c r="AK31" s="115">
        <f t="shared" si="15"/>
        <v>194.11538461538461</v>
      </c>
      <c r="AL31" s="115">
        <f t="shared" si="16"/>
        <v>73.756588594301107</v>
      </c>
      <c r="AM31" s="115">
        <f t="shared" si="17"/>
        <v>94.233814346747934</v>
      </c>
      <c r="AN31" s="115">
        <f t="shared" si="18"/>
        <v>89.443339960238561</v>
      </c>
      <c r="AO31" s="115">
        <f t="shared" si="19"/>
        <v>93.34527704211456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14865</v>
      </c>
      <c r="D32" s="11">
        <v>9286.1</v>
      </c>
      <c r="E32" s="11">
        <v>18829</v>
      </c>
      <c r="F32" s="11">
        <v>21238</v>
      </c>
      <c r="G32" s="11">
        <v>5078.6000000000004</v>
      </c>
      <c r="H32" s="11">
        <v>10933</v>
      </c>
      <c r="I32" s="11">
        <v>23771</v>
      </c>
      <c r="J32" s="11">
        <v>5103.8999999999996</v>
      </c>
      <c r="K32" s="11">
        <v>6852.6</v>
      </c>
      <c r="L32" s="11">
        <v>14083</v>
      </c>
      <c r="M32" s="11">
        <v>10209</v>
      </c>
      <c r="N32" s="11">
        <v>20847</v>
      </c>
      <c r="O32" s="13">
        <v>3819</v>
      </c>
      <c r="P32" s="14">
        <v>105390</v>
      </c>
      <c r="Q32" s="15">
        <v>564.47</v>
      </c>
      <c r="R32" s="15">
        <v>21521</v>
      </c>
      <c r="S32" s="15">
        <v>31272</v>
      </c>
      <c r="T32" s="15">
        <v>33119</v>
      </c>
      <c r="U32" s="15">
        <v>36245</v>
      </c>
      <c r="V32" s="16">
        <f t="shared" si="0"/>
        <v>3041.7300000000105</v>
      </c>
      <c r="W32" s="115">
        <f t="shared" si="1"/>
        <v>104.7568710359408</v>
      </c>
      <c r="X32" s="115">
        <f t="shared" si="2"/>
        <v>98.472974835897816</v>
      </c>
      <c r="Y32" s="115">
        <f t="shared" si="3"/>
        <v>101.53141008358048</v>
      </c>
      <c r="Z32" s="115">
        <f t="shared" si="4"/>
        <v>102.54949299855143</v>
      </c>
      <c r="AA32" s="115">
        <f t="shared" si="5"/>
        <v>101.1592701776751</v>
      </c>
      <c r="AB32" s="115">
        <f t="shared" si="6"/>
        <v>123.57442383552043</v>
      </c>
      <c r="AC32" s="115">
        <f t="shared" si="7"/>
        <v>102.67363510711817</v>
      </c>
      <c r="AD32" s="115">
        <f t="shared" si="8"/>
        <v>101.42683968919535</v>
      </c>
      <c r="AE32" s="115">
        <f t="shared" si="9"/>
        <v>102.38152154425389</v>
      </c>
      <c r="AF32" s="115">
        <f t="shared" si="10"/>
        <v>101.7851980341139</v>
      </c>
      <c r="AG32" s="115">
        <f t="shared" si="11"/>
        <v>107.16422610612501</v>
      </c>
      <c r="AH32" s="115">
        <f t="shared" si="12"/>
        <v>101.61832805264442</v>
      </c>
      <c r="AI32" s="115">
        <f t="shared" si="13"/>
        <v>100.15472974744959</v>
      </c>
      <c r="AJ32" s="115">
        <f t="shared" si="14"/>
        <v>102.61927945472249</v>
      </c>
      <c r="AK32" s="115">
        <f t="shared" si="15"/>
        <v>86.032829860846505</v>
      </c>
      <c r="AL32" s="115">
        <f t="shared" si="16"/>
        <v>115.63591424426414</v>
      </c>
      <c r="AM32" s="115">
        <f t="shared" si="17"/>
        <v>99.147141815414855</v>
      </c>
      <c r="AN32" s="115">
        <f t="shared" si="18"/>
        <v>105.16305210681737</v>
      </c>
      <c r="AO32" s="115">
        <f t="shared" si="19"/>
        <v>100.8177797557787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14470</v>
      </c>
      <c r="D33" s="11">
        <v>9108.6</v>
      </c>
      <c r="E33" s="11">
        <v>18106</v>
      </c>
      <c r="F33" s="11">
        <v>22575</v>
      </c>
      <c r="G33" s="11">
        <v>5137.7</v>
      </c>
      <c r="H33" s="11">
        <v>9454.2000000000007</v>
      </c>
      <c r="I33" s="11">
        <v>24620</v>
      </c>
      <c r="J33" s="11">
        <v>5191</v>
      </c>
      <c r="K33" s="11">
        <v>6856.9</v>
      </c>
      <c r="L33" s="11">
        <v>14359</v>
      </c>
      <c r="M33" s="11">
        <v>10612</v>
      </c>
      <c r="N33" s="11">
        <v>21361</v>
      </c>
      <c r="O33" s="13">
        <v>3950.4</v>
      </c>
      <c r="P33" s="14">
        <v>108190</v>
      </c>
      <c r="Q33" s="15">
        <v>591.42999999999995</v>
      </c>
      <c r="R33" s="15">
        <v>21758</v>
      </c>
      <c r="S33" s="15">
        <v>30542</v>
      </c>
      <c r="T33" s="15">
        <v>34445</v>
      </c>
      <c r="U33" s="15">
        <v>37074</v>
      </c>
      <c r="V33" s="16">
        <f t="shared" si="0"/>
        <v>2091.3699999999953</v>
      </c>
      <c r="W33" s="115">
        <f t="shared" si="1"/>
        <v>97.342751429532456</v>
      </c>
      <c r="X33" s="115">
        <f t="shared" si="2"/>
        <v>98.088540937530283</v>
      </c>
      <c r="Y33" s="115">
        <f t="shared" si="3"/>
        <v>96.16017844813851</v>
      </c>
      <c r="Z33" s="115">
        <f t="shared" si="4"/>
        <v>106.29531970995384</v>
      </c>
      <c r="AA33" s="115">
        <f t="shared" si="5"/>
        <v>101.16370653329656</v>
      </c>
      <c r="AB33" s="115">
        <f t="shared" si="6"/>
        <v>86.473977865178824</v>
      </c>
      <c r="AC33" s="115">
        <f t="shared" si="7"/>
        <v>103.5715788145219</v>
      </c>
      <c r="AD33" s="115">
        <f t="shared" si="8"/>
        <v>101.7065381375027</v>
      </c>
      <c r="AE33" s="115">
        <f t="shared" si="9"/>
        <v>100.06274990514548</v>
      </c>
      <c r="AF33" s="115">
        <f t="shared" si="10"/>
        <v>101.95980969963787</v>
      </c>
      <c r="AG33" s="115">
        <f t="shared" si="11"/>
        <v>103.94749730629836</v>
      </c>
      <c r="AH33" s="115">
        <f t="shared" si="12"/>
        <v>102.46558257782894</v>
      </c>
      <c r="AI33" s="115">
        <f t="shared" si="13"/>
        <v>103.44069128043991</v>
      </c>
      <c r="AJ33" s="115">
        <f t="shared" si="14"/>
        <v>102.65679855773793</v>
      </c>
      <c r="AK33" s="115">
        <f t="shared" si="15"/>
        <v>104.77616170921394</v>
      </c>
      <c r="AL33" s="115">
        <f t="shared" si="16"/>
        <v>101.1012499419172</v>
      </c>
      <c r="AM33" s="115">
        <f t="shared" si="17"/>
        <v>97.665643387055511</v>
      </c>
      <c r="AN33" s="115">
        <f t="shared" si="18"/>
        <v>104.00374407439838</v>
      </c>
      <c r="AO33" s="115">
        <f t="shared" si="19"/>
        <v>102.28721202924542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16624</v>
      </c>
      <c r="D34" s="11">
        <v>9384.2000000000007</v>
      </c>
      <c r="E34" s="11">
        <v>19078</v>
      </c>
      <c r="F34" s="11">
        <v>22718</v>
      </c>
      <c r="G34" s="11">
        <v>5229.3</v>
      </c>
      <c r="H34" s="11">
        <v>11151</v>
      </c>
      <c r="I34" s="11">
        <v>26966</v>
      </c>
      <c r="J34" s="11">
        <v>5375</v>
      </c>
      <c r="K34" s="11">
        <v>7130.4</v>
      </c>
      <c r="L34" s="11">
        <v>14650</v>
      </c>
      <c r="M34" s="11">
        <v>12730</v>
      </c>
      <c r="N34" s="11">
        <v>21441</v>
      </c>
      <c r="O34" s="13">
        <v>4002.5</v>
      </c>
      <c r="P34" s="14">
        <v>118970</v>
      </c>
      <c r="Q34" s="15">
        <v>388.99</v>
      </c>
      <c r="R34" s="15">
        <v>27925</v>
      </c>
      <c r="S34" s="15">
        <v>32023</v>
      </c>
      <c r="T34" s="15">
        <v>34404</v>
      </c>
      <c r="U34" s="15">
        <v>38058</v>
      </c>
      <c r="V34" s="16">
        <f t="shared" si="0"/>
        <v>-6481.5899999999965</v>
      </c>
      <c r="W34" s="115">
        <f t="shared" si="1"/>
        <v>114.88597097442985</v>
      </c>
      <c r="X34" s="115">
        <f t="shared" si="2"/>
        <v>103.02571196451706</v>
      </c>
      <c r="Y34" s="115">
        <f t="shared" si="3"/>
        <v>105.36838617033028</v>
      </c>
      <c r="Z34" s="115">
        <f t="shared" si="4"/>
        <v>100.63344407530454</v>
      </c>
      <c r="AA34" s="115">
        <f t="shared" si="5"/>
        <v>101.7828989625708</v>
      </c>
      <c r="AB34" s="115">
        <f t="shared" si="6"/>
        <v>117.94757885384273</v>
      </c>
      <c r="AC34" s="115">
        <f t="shared" si="7"/>
        <v>109.52883834281073</v>
      </c>
      <c r="AD34" s="115">
        <f t="shared" si="8"/>
        <v>103.54459641687536</v>
      </c>
      <c r="AE34" s="115">
        <f t="shared" si="9"/>
        <v>103.98868293252053</v>
      </c>
      <c r="AF34" s="115">
        <f t="shared" si="10"/>
        <v>102.02660352392228</v>
      </c>
      <c r="AG34" s="115">
        <f t="shared" si="11"/>
        <v>119.95853750471164</v>
      </c>
      <c r="AH34" s="115">
        <f t="shared" si="12"/>
        <v>100.37451430176489</v>
      </c>
      <c r="AI34" s="115">
        <f t="shared" si="13"/>
        <v>101.31885378695829</v>
      </c>
      <c r="AJ34" s="115">
        <f t="shared" si="14"/>
        <v>109.96395230612809</v>
      </c>
      <c r="AK34" s="115">
        <f t="shared" si="15"/>
        <v>65.77109717126288</v>
      </c>
      <c r="AL34" s="115">
        <f t="shared" si="16"/>
        <v>128.3435977571468</v>
      </c>
      <c r="AM34" s="115">
        <f t="shared" si="17"/>
        <v>104.84906031039225</v>
      </c>
      <c r="AN34" s="115">
        <f t="shared" si="18"/>
        <v>99.880969661779645</v>
      </c>
      <c r="AO34" s="115">
        <f t="shared" si="19"/>
        <v>102.65415115714518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14006</v>
      </c>
      <c r="D35" s="11">
        <v>9535.4</v>
      </c>
      <c r="E35" s="11">
        <v>17563</v>
      </c>
      <c r="F35" s="11">
        <v>20756</v>
      </c>
      <c r="G35" s="11">
        <v>5339</v>
      </c>
      <c r="H35" s="11">
        <v>10167</v>
      </c>
      <c r="I35" s="11">
        <v>25198</v>
      </c>
      <c r="J35" s="11">
        <v>5355.1</v>
      </c>
      <c r="K35" s="11">
        <v>7404.3</v>
      </c>
      <c r="L35" s="11">
        <v>14817</v>
      </c>
      <c r="M35" s="11">
        <v>10410</v>
      </c>
      <c r="N35" s="11">
        <v>22903</v>
      </c>
      <c r="O35" s="13">
        <v>4100.7</v>
      </c>
      <c r="P35" s="14">
        <v>109500</v>
      </c>
      <c r="Q35" s="15">
        <v>730.71</v>
      </c>
      <c r="R35" s="15">
        <v>20660</v>
      </c>
      <c r="S35" s="15">
        <v>29483</v>
      </c>
      <c r="T35" s="15">
        <v>32232</v>
      </c>
      <c r="U35" s="15">
        <v>36933</v>
      </c>
      <c r="V35" s="16">
        <f t="shared" si="0"/>
        <v>2479.789999999979</v>
      </c>
      <c r="W35" s="115">
        <f t="shared" si="1"/>
        <v>84.251684311838304</v>
      </c>
      <c r="X35" s="115">
        <f t="shared" si="2"/>
        <v>101.6112188572281</v>
      </c>
      <c r="Y35" s="115">
        <f t="shared" si="3"/>
        <v>92.058916028933851</v>
      </c>
      <c r="Z35" s="115">
        <f t="shared" si="4"/>
        <v>91.363676379963024</v>
      </c>
      <c r="AA35" s="115">
        <f t="shared" si="5"/>
        <v>102.0977951159811</v>
      </c>
      <c r="AB35" s="115">
        <f t="shared" si="6"/>
        <v>91.175679311272532</v>
      </c>
      <c r="AC35" s="115">
        <f t="shared" si="7"/>
        <v>93.443595638952758</v>
      </c>
      <c r="AD35" s="115">
        <f t="shared" si="8"/>
        <v>99.62976744186048</v>
      </c>
      <c r="AE35" s="115">
        <f t="shared" si="9"/>
        <v>103.84129922584988</v>
      </c>
      <c r="AF35" s="115">
        <f t="shared" si="10"/>
        <v>101.13993174061433</v>
      </c>
      <c r="AG35" s="115">
        <f t="shared" si="11"/>
        <v>81.775333857030645</v>
      </c>
      <c r="AH35" s="115">
        <f t="shared" si="12"/>
        <v>106.81871181381466</v>
      </c>
      <c r="AI35" s="115">
        <f t="shared" si="13"/>
        <v>102.45346658338539</v>
      </c>
      <c r="AJ35" s="115">
        <f t="shared" si="14"/>
        <v>92.040010086576444</v>
      </c>
      <c r="AK35" s="115">
        <f t="shared" si="15"/>
        <v>187.84801665852592</v>
      </c>
      <c r="AL35" s="115">
        <f t="shared" si="16"/>
        <v>73.983885407341091</v>
      </c>
      <c r="AM35" s="115">
        <f t="shared" si="17"/>
        <v>92.068200980545228</v>
      </c>
      <c r="AN35" s="115">
        <f t="shared" si="18"/>
        <v>93.686780606906169</v>
      </c>
      <c r="AO35" s="115">
        <f t="shared" si="19"/>
        <v>97.04398549582217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14923</v>
      </c>
      <c r="D36" s="11">
        <v>9461.2999999999993</v>
      </c>
      <c r="E36" s="11">
        <v>18264</v>
      </c>
      <c r="F36" s="11">
        <v>22504</v>
      </c>
      <c r="G36" s="11">
        <v>5401</v>
      </c>
      <c r="H36" s="11">
        <v>12139</v>
      </c>
      <c r="I36" s="11">
        <v>26634</v>
      </c>
      <c r="J36" s="11">
        <v>5448.1</v>
      </c>
      <c r="K36" s="11">
        <v>7348.3</v>
      </c>
      <c r="L36" s="11">
        <v>15081</v>
      </c>
      <c r="M36" s="11">
        <v>11280</v>
      </c>
      <c r="N36" s="11">
        <v>23205</v>
      </c>
      <c r="O36" s="13">
        <v>4137.3999999999996</v>
      </c>
      <c r="P36" s="14">
        <v>113560</v>
      </c>
      <c r="Q36" s="15">
        <v>610.09</v>
      </c>
      <c r="R36" s="15">
        <v>24342</v>
      </c>
      <c r="S36" s="15">
        <v>33051</v>
      </c>
      <c r="T36" s="15">
        <v>35368</v>
      </c>
      <c r="U36" s="15">
        <v>37948</v>
      </c>
      <c r="V36" s="16">
        <f t="shared" si="0"/>
        <v>1683.0100000000093</v>
      </c>
      <c r="W36" s="115">
        <f t="shared" ref="W36:W58" si="22">C36/C35*100</f>
        <v>106.54719405968871</v>
      </c>
      <c r="X36" s="115">
        <f t="shared" ref="X36:X58" si="23">D36/D35*100</f>
        <v>99.222895735889409</v>
      </c>
      <c r="Y36" s="115">
        <f t="shared" ref="Y36:Y58" si="24">E36/E35*100</f>
        <v>103.99134544212265</v>
      </c>
      <c r="Z36" s="115">
        <f t="shared" ref="Z36:Z58" si="25">F36/F35*100</f>
        <v>108.42166120639816</v>
      </c>
      <c r="AA36" s="115">
        <f t="shared" ref="AA36:AA58" si="26">G36/G35*100</f>
        <v>101.16126615471062</v>
      </c>
      <c r="AB36" s="115">
        <f t="shared" ref="AB36:AB58" si="27">H36/H35*100</f>
        <v>119.39608537425002</v>
      </c>
      <c r="AC36" s="115">
        <f t="shared" ref="AC36:AC58" si="28">I36/I35*100</f>
        <v>105.69886498928487</v>
      </c>
      <c r="AD36" s="115">
        <f t="shared" ref="AD36:AD58" si="29">J36/J35*100</f>
        <v>101.7366622472036</v>
      </c>
      <c r="AE36" s="115">
        <f t="shared" ref="AE36:AE58" si="30">K36/K35*100</f>
        <v>99.243682724903096</v>
      </c>
      <c r="AF36" s="115">
        <f t="shared" ref="AF36:AF58" si="31">L36/L35*100</f>
        <v>101.78173719376392</v>
      </c>
      <c r="AG36" s="115">
        <f t="shared" ref="AG36:AG58" si="32">M36/M35*100</f>
        <v>108.35734870317002</v>
      </c>
      <c r="AH36" s="115">
        <f t="shared" ref="AH36:AH58" si="33">N36/N35*100</f>
        <v>101.31860454962232</v>
      </c>
      <c r="AI36" s="115">
        <f t="shared" ref="AI36:AI58" si="34">O36/O35*100</f>
        <v>100.89496915160825</v>
      </c>
      <c r="AJ36" s="115">
        <f t="shared" ref="AJ36:AJ58" si="35">P36/P35*100</f>
        <v>103.70776255707763</v>
      </c>
      <c r="AK36" s="115">
        <f t="shared" ref="AK36:AK58" si="36">Q36/Q35*100</f>
        <v>83.492767308508164</v>
      </c>
      <c r="AL36" s="115">
        <f t="shared" ref="AL36:AL58" si="37">R36/R35*100</f>
        <v>117.82187802516941</v>
      </c>
      <c r="AM36" s="115">
        <f t="shared" ref="AM36:AM58" si="38">S36/S35*100</f>
        <v>112.10188922429876</v>
      </c>
      <c r="AN36" s="115">
        <f t="shared" ref="AN36:AN58" si="39">T36/T35*100</f>
        <v>109.7294614048151</v>
      </c>
      <c r="AO36" s="115">
        <f t="shared" ref="AO36:AO58" si="40">U36/U35*100</f>
        <v>102.74821974927573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14539</v>
      </c>
      <c r="D37" s="11">
        <v>9574.7000000000007</v>
      </c>
      <c r="E37" s="11">
        <v>18113</v>
      </c>
      <c r="F37" s="11">
        <v>23401</v>
      </c>
      <c r="G37" s="11">
        <v>5474</v>
      </c>
      <c r="H37" s="11">
        <v>12756</v>
      </c>
      <c r="I37" s="11">
        <v>27694</v>
      </c>
      <c r="J37" s="11">
        <v>5564.3</v>
      </c>
      <c r="K37" s="11">
        <v>7161.7</v>
      </c>
      <c r="L37" s="11">
        <v>15350</v>
      </c>
      <c r="M37" s="11">
        <v>11893</v>
      </c>
      <c r="N37" s="11">
        <v>23734</v>
      </c>
      <c r="O37" s="13">
        <v>4270.5</v>
      </c>
      <c r="P37" s="14">
        <v>115590</v>
      </c>
      <c r="Q37" s="15">
        <v>646.41999999999996</v>
      </c>
      <c r="R37" s="15">
        <v>24602</v>
      </c>
      <c r="S37" s="15">
        <v>32070</v>
      </c>
      <c r="T37" s="15">
        <v>36957</v>
      </c>
      <c r="U37" s="15">
        <v>39377</v>
      </c>
      <c r="V37" s="16">
        <f t="shared" si="0"/>
        <v>4196.7800000000279</v>
      </c>
      <c r="W37" s="115">
        <f t="shared" si="22"/>
        <v>97.426790859746703</v>
      </c>
      <c r="X37" s="115">
        <f t="shared" si="23"/>
        <v>101.19856679314682</v>
      </c>
      <c r="Y37" s="115">
        <f t="shared" si="24"/>
        <v>99.173236968900568</v>
      </c>
      <c r="Z37" s="115">
        <f t="shared" si="25"/>
        <v>103.98595805190189</v>
      </c>
      <c r="AA37" s="115">
        <f t="shared" si="26"/>
        <v>101.35160155526755</v>
      </c>
      <c r="AB37" s="115">
        <f t="shared" si="27"/>
        <v>105.08279100420133</v>
      </c>
      <c r="AC37" s="115">
        <f t="shared" si="28"/>
        <v>103.97987534730045</v>
      </c>
      <c r="AD37" s="115">
        <f t="shared" si="29"/>
        <v>102.13285365540278</v>
      </c>
      <c r="AE37" s="115">
        <f t="shared" si="30"/>
        <v>97.460637154171707</v>
      </c>
      <c r="AF37" s="115">
        <f t="shared" si="31"/>
        <v>101.78370134606457</v>
      </c>
      <c r="AG37" s="115">
        <f t="shared" si="32"/>
        <v>105.43439716312058</v>
      </c>
      <c r="AH37" s="115">
        <f t="shared" si="33"/>
        <v>102.27968110321051</v>
      </c>
      <c r="AI37" s="115">
        <f t="shared" si="34"/>
        <v>103.2169961811766</v>
      </c>
      <c r="AJ37" s="115">
        <f t="shared" si="35"/>
        <v>101.78760126805213</v>
      </c>
      <c r="AK37" s="115">
        <f t="shared" si="36"/>
        <v>105.95485911914635</v>
      </c>
      <c r="AL37" s="115">
        <f t="shared" si="37"/>
        <v>101.06811272697396</v>
      </c>
      <c r="AM37" s="115">
        <f t="shared" si="38"/>
        <v>97.031859852954526</v>
      </c>
      <c r="AN37" s="115">
        <f t="shared" si="39"/>
        <v>104.49276181859308</v>
      </c>
      <c r="AO37" s="115">
        <f t="shared" si="40"/>
        <v>103.76567935069041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17290</v>
      </c>
      <c r="D38" s="11">
        <v>9937.6</v>
      </c>
      <c r="E38" s="11">
        <v>19399</v>
      </c>
      <c r="F38" s="11">
        <v>23760</v>
      </c>
      <c r="G38" s="11">
        <v>5553</v>
      </c>
      <c r="H38" s="11">
        <v>13257</v>
      </c>
      <c r="I38" s="11">
        <v>30282</v>
      </c>
      <c r="J38" s="11">
        <v>5724.5</v>
      </c>
      <c r="K38" s="11">
        <v>7704.6</v>
      </c>
      <c r="L38" s="11">
        <v>15674</v>
      </c>
      <c r="M38" s="11">
        <v>14440</v>
      </c>
      <c r="N38" s="11">
        <v>23773</v>
      </c>
      <c r="O38" s="13">
        <v>4391.3</v>
      </c>
      <c r="P38" s="14">
        <v>126900</v>
      </c>
      <c r="Q38" s="15">
        <v>447.79</v>
      </c>
      <c r="R38" s="15">
        <v>31064</v>
      </c>
      <c r="S38" s="15">
        <v>34549</v>
      </c>
      <c r="T38" s="15">
        <v>37548</v>
      </c>
      <c r="U38" s="15">
        <v>44146</v>
      </c>
      <c r="V38" s="16">
        <f t="shared" si="0"/>
        <v>-8372.789999999979</v>
      </c>
      <c r="W38" s="115">
        <f t="shared" si="22"/>
        <v>118.9215214251324</v>
      </c>
      <c r="X38" s="115">
        <f t="shared" si="23"/>
        <v>103.7901970818929</v>
      </c>
      <c r="Y38" s="115">
        <f t="shared" si="24"/>
        <v>107.09987301937835</v>
      </c>
      <c r="Z38" s="115">
        <f t="shared" si="25"/>
        <v>101.53412247339857</v>
      </c>
      <c r="AA38" s="115">
        <f t="shared" si="26"/>
        <v>101.44318597004019</v>
      </c>
      <c r="AB38" s="115">
        <f t="shared" si="27"/>
        <v>103.92756349952963</v>
      </c>
      <c r="AC38" s="115">
        <f t="shared" si="28"/>
        <v>109.3449844731711</v>
      </c>
      <c r="AD38" s="115">
        <f t="shared" si="29"/>
        <v>102.87906834642273</v>
      </c>
      <c r="AE38" s="115">
        <f t="shared" si="30"/>
        <v>107.58060237094544</v>
      </c>
      <c r="AF38" s="115">
        <f t="shared" si="31"/>
        <v>102.11074918566776</v>
      </c>
      <c r="AG38" s="115">
        <f t="shared" si="32"/>
        <v>121.41595896745984</v>
      </c>
      <c r="AH38" s="115">
        <f t="shared" si="33"/>
        <v>100.16432122693182</v>
      </c>
      <c r="AI38" s="115">
        <f t="shared" si="34"/>
        <v>102.82870858213325</v>
      </c>
      <c r="AJ38" s="115">
        <f t="shared" si="35"/>
        <v>109.78458344147417</v>
      </c>
      <c r="AK38" s="115">
        <f t="shared" si="36"/>
        <v>69.272299743201032</v>
      </c>
      <c r="AL38" s="115">
        <f t="shared" si="37"/>
        <v>126.26615722298999</v>
      </c>
      <c r="AM38" s="115">
        <f t="shared" si="38"/>
        <v>107.72996570003117</v>
      </c>
      <c r="AN38" s="115">
        <f t="shared" si="39"/>
        <v>101.59915577563115</v>
      </c>
      <c r="AO38" s="115">
        <f t="shared" si="40"/>
        <v>112.11113086319425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15352</v>
      </c>
      <c r="D39" s="11">
        <v>10086</v>
      </c>
      <c r="E39" s="11">
        <v>17357</v>
      </c>
      <c r="F39" s="11">
        <v>22073</v>
      </c>
      <c r="G39" s="11">
        <v>5638.7</v>
      </c>
      <c r="H39" s="11">
        <v>12767</v>
      </c>
      <c r="I39" s="11">
        <v>27967</v>
      </c>
      <c r="J39" s="11">
        <v>5714.7</v>
      </c>
      <c r="K39" s="11">
        <v>7791.4</v>
      </c>
      <c r="L39" s="11">
        <v>15874</v>
      </c>
      <c r="M39" s="11">
        <v>12227</v>
      </c>
      <c r="N39" s="11">
        <v>25206</v>
      </c>
      <c r="O39" s="13">
        <v>4471.7</v>
      </c>
      <c r="P39" s="14">
        <v>116710</v>
      </c>
      <c r="Q39" s="15">
        <v>880.83</v>
      </c>
      <c r="R39" s="15">
        <v>22441</v>
      </c>
      <c r="S39" s="15">
        <v>31088</v>
      </c>
      <c r="T39" s="15">
        <v>36492</v>
      </c>
      <c r="U39" s="15">
        <v>42890</v>
      </c>
      <c r="V39" s="16">
        <f t="shared" si="0"/>
        <v>5007.6699999999837</v>
      </c>
      <c r="W39" s="115">
        <f t="shared" si="22"/>
        <v>88.791208791208788</v>
      </c>
      <c r="X39" s="115">
        <f t="shared" si="23"/>
        <v>101.49331830623088</v>
      </c>
      <c r="Y39" s="115">
        <f t="shared" si="24"/>
        <v>89.473684210526315</v>
      </c>
      <c r="Z39" s="115">
        <f t="shared" si="25"/>
        <v>92.899831649831654</v>
      </c>
      <c r="AA39" s="115">
        <f t="shared" si="26"/>
        <v>101.54330992256438</v>
      </c>
      <c r="AB39" s="115">
        <f t="shared" si="27"/>
        <v>96.303839481028888</v>
      </c>
      <c r="AC39" s="115">
        <f t="shared" si="28"/>
        <v>92.355194504986457</v>
      </c>
      <c r="AD39" s="115">
        <f t="shared" si="29"/>
        <v>99.828806009258457</v>
      </c>
      <c r="AE39" s="115">
        <f t="shared" si="30"/>
        <v>101.12659969368947</v>
      </c>
      <c r="AF39" s="115">
        <f t="shared" si="31"/>
        <v>101.27599846880184</v>
      </c>
      <c r="AG39" s="115">
        <f t="shared" si="32"/>
        <v>84.674515235457065</v>
      </c>
      <c r="AH39" s="115">
        <f t="shared" si="33"/>
        <v>106.02784671686368</v>
      </c>
      <c r="AI39" s="115">
        <f t="shared" si="34"/>
        <v>101.83089290187415</v>
      </c>
      <c r="AJ39" s="115">
        <f t="shared" si="35"/>
        <v>91.970055161544522</v>
      </c>
      <c r="AK39" s="115">
        <f t="shared" si="36"/>
        <v>196.70604524442263</v>
      </c>
      <c r="AL39" s="115">
        <f t="shared" si="37"/>
        <v>72.241179500386295</v>
      </c>
      <c r="AM39" s="115">
        <f t="shared" si="38"/>
        <v>89.982343917334788</v>
      </c>
      <c r="AN39" s="115">
        <f t="shared" si="39"/>
        <v>97.187599872163631</v>
      </c>
      <c r="AO39" s="115">
        <f t="shared" si="40"/>
        <v>97.154895120735745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16648</v>
      </c>
      <c r="D40" s="11">
        <v>10253</v>
      </c>
      <c r="E40" s="11">
        <v>15496</v>
      </c>
      <c r="F40" s="11">
        <v>22788</v>
      </c>
      <c r="G40" s="11">
        <v>5693.1</v>
      </c>
      <c r="H40" s="11">
        <v>13901</v>
      </c>
      <c r="I40" s="11">
        <v>29094</v>
      </c>
      <c r="J40" s="11">
        <v>5802</v>
      </c>
      <c r="K40" s="11">
        <v>7842.7</v>
      </c>
      <c r="L40" s="11">
        <v>16136</v>
      </c>
      <c r="M40" s="11">
        <v>13188</v>
      </c>
      <c r="N40" s="11">
        <v>25470</v>
      </c>
      <c r="O40" s="13">
        <v>4433.3999999999996</v>
      </c>
      <c r="P40" s="14">
        <v>121500</v>
      </c>
      <c r="Q40" s="15">
        <v>785.58</v>
      </c>
      <c r="R40" s="15">
        <v>24714</v>
      </c>
      <c r="S40" s="15">
        <v>30837</v>
      </c>
      <c r="T40" s="15">
        <v>38890</v>
      </c>
      <c r="U40" s="15">
        <v>44289</v>
      </c>
      <c r="V40" s="16">
        <f t="shared" si="0"/>
        <v>3509.6199999999662</v>
      </c>
      <c r="W40" s="115">
        <f t="shared" si="22"/>
        <v>108.44189682126107</v>
      </c>
      <c r="X40" s="115">
        <f t="shared" si="23"/>
        <v>101.65576046004364</v>
      </c>
      <c r="Y40" s="115">
        <f t="shared" si="24"/>
        <v>89.278101054329667</v>
      </c>
      <c r="Z40" s="115">
        <f t="shared" si="25"/>
        <v>103.23925157432157</v>
      </c>
      <c r="AA40" s="115">
        <f t="shared" si="26"/>
        <v>100.96476138116944</v>
      </c>
      <c r="AB40" s="115">
        <f t="shared" si="27"/>
        <v>108.88227461423983</v>
      </c>
      <c r="AC40" s="115">
        <f t="shared" si="28"/>
        <v>104.0297493474452</v>
      </c>
      <c r="AD40" s="115">
        <f t="shared" si="29"/>
        <v>101.52763924615466</v>
      </c>
      <c r="AE40" s="115">
        <f t="shared" si="30"/>
        <v>100.65841825602588</v>
      </c>
      <c r="AF40" s="115">
        <f t="shared" si="31"/>
        <v>101.65049766914451</v>
      </c>
      <c r="AG40" s="115">
        <f t="shared" si="32"/>
        <v>107.85965486219023</v>
      </c>
      <c r="AH40" s="115">
        <f t="shared" si="33"/>
        <v>101.04736967388716</v>
      </c>
      <c r="AI40" s="115">
        <f t="shared" si="34"/>
        <v>99.143502471095999</v>
      </c>
      <c r="AJ40" s="115">
        <f t="shared" si="35"/>
        <v>104.10418987233314</v>
      </c>
      <c r="AK40" s="115">
        <f t="shared" si="36"/>
        <v>89.186335615271958</v>
      </c>
      <c r="AL40" s="115">
        <f t="shared" si="37"/>
        <v>110.12878213983335</v>
      </c>
      <c r="AM40" s="115">
        <f t="shared" si="38"/>
        <v>99.192614513638702</v>
      </c>
      <c r="AN40" s="115">
        <f t="shared" si="39"/>
        <v>106.57130329935329</v>
      </c>
      <c r="AO40" s="115">
        <f t="shared" si="40"/>
        <v>103.26183259501049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16658</v>
      </c>
      <c r="D41" s="11">
        <v>10356</v>
      </c>
      <c r="E41" s="11">
        <v>15528</v>
      </c>
      <c r="F41" s="11">
        <v>24114</v>
      </c>
      <c r="G41" s="11">
        <v>5760.1</v>
      </c>
      <c r="H41" s="11">
        <v>14541</v>
      </c>
      <c r="I41" s="11">
        <v>30329</v>
      </c>
      <c r="J41" s="11">
        <v>5832.2</v>
      </c>
      <c r="K41" s="11">
        <v>7944.8</v>
      </c>
      <c r="L41" s="11">
        <v>16427</v>
      </c>
      <c r="M41" s="11">
        <v>13714</v>
      </c>
      <c r="N41" s="11">
        <v>25908</v>
      </c>
      <c r="O41" s="13">
        <v>4551.5</v>
      </c>
      <c r="P41" s="14">
        <v>124020</v>
      </c>
      <c r="Q41" s="15">
        <v>824.91</v>
      </c>
      <c r="R41" s="15">
        <v>25582</v>
      </c>
      <c r="S41" s="15">
        <v>32207</v>
      </c>
      <c r="T41" s="15">
        <v>39136</v>
      </c>
      <c r="U41" s="15">
        <v>47382</v>
      </c>
      <c r="V41" s="16">
        <f t="shared" si="0"/>
        <v>783.69000000000233</v>
      </c>
      <c r="W41" s="115">
        <f t="shared" si="22"/>
        <v>100.0600672753484</v>
      </c>
      <c r="X41" s="115">
        <f t="shared" si="23"/>
        <v>101.00458402418803</v>
      </c>
      <c r="Y41" s="115">
        <f t="shared" si="24"/>
        <v>100.20650490449148</v>
      </c>
      <c r="Z41" s="115">
        <f t="shared" si="25"/>
        <v>105.81885202738283</v>
      </c>
      <c r="AA41" s="115">
        <f t="shared" si="26"/>
        <v>101.17686322038959</v>
      </c>
      <c r="AB41" s="115">
        <f t="shared" si="27"/>
        <v>104.60398532479678</v>
      </c>
      <c r="AC41" s="115">
        <f t="shared" si="28"/>
        <v>104.24486148346739</v>
      </c>
      <c r="AD41" s="115">
        <f t="shared" si="29"/>
        <v>100.52051016890726</v>
      </c>
      <c r="AE41" s="115">
        <f t="shared" si="30"/>
        <v>101.30184757800247</v>
      </c>
      <c r="AF41" s="115">
        <f t="shared" si="31"/>
        <v>101.80342092216164</v>
      </c>
      <c r="AG41" s="115">
        <f t="shared" si="32"/>
        <v>103.98847437063998</v>
      </c>
      <c r="AH41" s="115">
        <f t="shared" si="33"/>
        <v>101.71967020023558</v>
      </c>
      <c r="AI41" s="115">
        <f t="shared" si="34"/>
        <v>102.66386971624488</v>
      </c>
      <c r="AJ41" s="115">
        <f t="shared" si="35"/>
        <v>102.07407407407408</v>
      </c>
      <c r="AK41" s="115">
        <f t="shared" si="36"/>
        <v>105.0064920186359</v>
      </c>
      <c r="AL41" s="115">
        <f t="shared" si="37"/>
        <v>103.51217933155297</v>
      </c>
      <c r="AM41" s="115">
        <f t="shared" si="38"/>
        <v>104.44271492038783</v>
      </c>
      <c r="AN41" s="115">
        <f t="shared" si="39"/>
        <v>100.6325533556184</v>
      </c>
      <c r="AO41" s="115">
        <f t="shared" si="40"/>
        <v>106.98367540472805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19494</v>
      </c>
      <c r="D42" s="11">
        <v>10859</v>
      </c>
      <c r="E42" s="11">
        <v>15893</v>
      </c>
      <c r="F42" s="11">
        <v>24627</v>
      </c>
      <c r="G42" s="11">
        <v>5855.2</v>
      </c>
      <c r="H42" s="11">
        <v>14359</v>
      </c>
      <c r="I42" s="11">
        <v>33287</v>
      </c>
      <c r="J42" s="11">
        <v>5987.1</v>
      </c>
      <c r="K42" s="11">
        <v>8260.2000000000007</v>
      </c>
      <c r="L42" s="11">
        <v>16756</v>
      </c>
      <c r="M42" s="11">
        <v>16088</v>
      </c>
      <c r="N42" s="11">
        <v>25875</v>
      </c>
      <c r="O42" s="13">
        <v>4627.3</v>
      </c>
      <c r="P42" s="14">
        <v>138000</v>
      </c>
      <c r="Q42" s="15">
        <v>574.69000000000005</v>
      </c>
      <c r="R42" s="15">
        <v>35928</v>
      </c>
      <c r="S42" s="15">
        <v>32775</v>
      </c>
      <c r="T42" s="15">
        <v>44568</v>
      </c>
      <c r="U42" s="15">
        <v>48561</v>
      </c>
      <c r="V42" s="16">
        <f t="shared" si="0"/>
        <v>-9302.890000000014</v>
      </c>
      <c r="W42" s="115">
        <f t="shared" si="22"/>
        <v>117.02485292352023</v>
      </c>
      <c r="X42" s="115">
        <f t="shared" si="23"/>
        <v>104.8570876786404</v>
      </c>
      <c r="Y42" s="115">
        <f t="shared" si="24"/>
        <v>102.35059247810408</v>
      </c>
      <c r="Z42" s="115">
        <f t="shared" si="25"/>
        <v>102.12739487434686</v>
      </c>
      <c r="AA42" s="115">
        <f t="shared" si="26"/>
        <v>101.65101300324646</v>
      </c>
      <c r="AB42" s="115">
        <f t="shared" si="27"/>
        <v>98.748366687297988</v>
      </c>
      <c r="AC42" s="115">
        <f t="shared" si="28"/>
        <v>109.75304164331168</v>
      </c>
      <c r="AD42" s="115">
        <f t="shared" si="29"/>
        <v>102.6559445835191</v>
      </c>
      <c r="AE42" s="115">
        <f t="shared" si="30"/>
        <v>103.96989225657035</v>
      </c>
      <c r="AF42" s="115">
        <f t="shared" si="31"/>
        <v>102.00280026785171</v>
      </c>
      <c r="AG42" s="115">
        <f t="shared" si="32"/>
        <v>117.31077730786058</v>
      </c>
      <c r="AH42" s="115">
        <f t="shared" si="33"/>
        <v>99.872626215840668</v>
      </c>
      <c r="AI42" s="115">
        <f t="shared" si="34"/>
        <v>101.6653850378996</v>
      </c>
      <c r="AJ42" s="115">
        <f t="shared" si="35"/>
        <v>111.27237542331882</v>
      </c>
      <c r="AK42" s="115">
        <f t="shared" si="36"/>
        <v>69.666993975100326</v>
      </c>
      <c r="AL42" s="115">
        <f t="shared" si="37"/>
        <v>140.44249863185053</v>
      </c>
      <c r="AM42" s="115">
        <f t="shared" si="38"/>
        <v>101.76359176576521</v>
      </c>
      <c r="AN42" s="115">
        <f t="shared" si="39"/>
        <v>113.87980376124285</v>
      </c>
      <c r="AO42" s="115">
        <f t="shared" si="40"/>
        <v>102.48828669114853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17268</v>
      </c>
      <c r="D43" s="11">
        <v>11296</v>
      </c>
      <c r="E43" s="11">
        <v>12935</v>
      </c>
      <c r="F43" s="11">
        <v>23080</v>
      </c>
      <c r="G43" s="11">
        <v>5961.1</v>
      </c>
      <c r="H43" s="11">
        <v>13394</v>
      </c>
      <c r="I43" s="11">
        <v>31081</v>
      </c>
      <c r="J43" s="11">
        <v>5871.5</v>
      </c>
      <c r="K43" s="11">
        <v>8770.2000000000007</v>
      </c>
      <c r="L43" s="11">
        <v>16941</v>
      </c>
      <c r="M43" s="11">
        <v>13113</v>
      </c>
      <c r="N43" s="11">
        <v>27424</v>
      </c>
      <c r="O43" s="13">
        <v>4667.7</v>
      </c>
      <c r="P43" s="14">
        <v>127230</v>
      </c>
      <c r="Q43" s="15">
        <v>969.77</v>
      </c>
      <c r="R43" s="15">
        <v>24313</v>
      </c>
      <c r="S43" s="15">
        <v>29114</v>
      </c>
      <c r="T43" s="15">
        <v>40920</v>
      </c>
      <c r="U43" s="15">
        <v>46022</v>
      </c>
      <c r="V43" s="16">
        <f t="shared" si="0"/>
        <v>5073.7299999999814</v>
      </c>
      <c r="W43" s="115">
        <f t="shared" si="22"/>
        <v>88.581101877500771</v>
      </c>
      <c r="X43" s="115">
        <f t="shared" si="23"/>
        <v>104.02431163090525</v>
      </c>
      <c r="Y43" s="115">
        <f t="shared" si="24"/>
        <v>81.388032467123892</v>
      </c>
      <c r="Z43" s="115">
        <f t="shared" si="25"/>
        <v>93.718276688187757</v>
      </c>
      <c r="AA43" s="115">
        <f t="shared" si="26"/>
        <v>101.80864872250308</v>
      </c>
      <c r="AB43" s="115">
        <f t="shared" si="27"/>
        <v>93.279476286649484</v>
      </c>
      <c r="AC43" s="115">
        <f t="shared" si="28"/>
        <v>93.37278817556404</v>
      </c>
      <c r="AD43" s="115">
        <f t="shared" si="29"/>
        <v>98.069182074794142</v>
      </c>
      <c r="AE43" s="115">
        <f t="shared" si="30"/>
        <v>106.17418464443959</v>
      </c>
      <c r="AF43" s="115">
        <f t="shared" si="31"/>
        <v>101.10408211983768</v>
      </c>
      <c r="AG43" s="115">
        <f t="shared" si="32"/>
        <v>81.507956240676279</v>
      </c>
      <c r="AH43" s="115">
        <f t="shared" si="33"/>
        <v>105.98647342995169</v>
      </c>
      <c r="AI43" s="115">
        <f t="shared" si="34"/>
        <v>100.87307933352061</v>
      </c>
      <c r="AJ43" s="115">
        <f t="shared" si="35"/>
        <v>92.195652173913047</v>
      </c>
      <c r="AK43" s="115">
        <f t="shared" si="36"/>
        <v>168.74662861716749</v>
      </c>
      <c r="AL43" s="115">
        <f t="shared" si="37"/>
        <v>67.671454019149408</v>
      </c>
      <c r="AM43" s="115">
        <f t="shared" si="38"/>
        <v>88.829900839054147</v>
      </c>
      <c r="AN43" s="115">
        <f t="shared" si="39"/>
        <v>91.81475498115239</v>
      </c>
      <c r="AO43" s="115">
        <f t="shared" si="40"/>
        <v>94.771524474372441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18142</v>
      </c>
      <c r="D44" s="11">
        <v>11760</v>
      </c>
      <c r="E44" s="11">
        <v>12365</v>
      </c>
      <c r="F44" s="11">
        <v>24112</v>
      </c>
      <c r="G44" s="11">
        <v>6058.8</v>
      </c>
      <c r="H44" s="11">
        <v>14797</v>
      </c>
      <c r="I44" s="11">
        <v>32490</v>
      </c>
      <c r="J44" s="11">
        <v>5920.5</v>
      </c>
      <c r="K44" s="11">
        <v>8704.2999999999993</v>
      </c>
      <c r="L44" s="11">
        <v>17238</v>
      </c>
      <c r="M44" s="11">
        <v>13748</v>
      </c>
      <c r="N44" s="11">
        <v>27712</v>
      </c>
      <c r="O44" s="13">
        <v>4644.5</v>
      </c>
      <c r="P44" s="14">
        <v>132370</v>
      </c>
      <c r="Q44" s="15">
        <v>819.02</v>
      </c>
      <c r="R44" s="15">
        <v>28058</v>
      </c>
      <c r="S44" s="15">
        <v>30420</v>
      </c>
      <c r="T44" s="15">
        <v>42449</v>
      </c>
      <c r="U44" s="15">
        <v>45695</v>
      </c>
      <c r="V44" s="16">
        <f t="shared" si="0"/>
        <v>2779.0800000000163</v>
      </c>
      <c r="W44" s="115">
        <f t="shared" si="22"/>
        <v>105.06138522121844</v>
      </c>
      <c r="X44" s="115">
        <f t="shared" si="23"/>
        <v>104.10764872521246</v>
      </c>
      <c r="Y44" s="115">
        <f t="shared" si="24"/>
        <v>95.593351372245849</v>
      </c>
      <c r="Z44" s="115">
        <f t="shared" si="25"/>
        <v>104.47140381282496</v>
      </c>
      <c r="AA44" s="115">
        <f t="shared" si="26"/>
        <v>101.63895925248696</v>
      </c>
      <c r="AB44" s="115">
        <f t="shared" si="27"/>
        <v>110.47483948036434</v>
      </c>
      <c r="AC44" s="115">
        <f t="shared" si="28"/>
        <v>104.53331617386827</v>
      </c>
      <c r="AD44" s="115">
        <f t="shared" si="29"/>
        <v>100.83453972579409</v>
      </c>
      <c r="AE44" s="115">
        <f t="shared" si="30"/>
        <v>99.248591822307347</v>
      </c>
      <c r="AF44" s="115">
        <f t="shared" si="31"/>
        <v>101.75314326190899</v>
      </c>
      <c r="AG44" s="115">
        <f t="shared" si="32"/>
        <v>104.84252268740943</v>
      </c>
      <c r="AH44" s="115">
        <f t="shared" si="33"/>
        <v>101.05017502917153</v>
      </c>
      <c r="AI44" s="115">
        <f t="shared" si="34"/>
        <v>99.502967200119969</v>
      </c>
      <c r="AJ44" s="115">
        <f t="shared" si="35"/>
        <v>104.03992769001023</v>
      </c>
      <c r="AK44" s="115">
        <f t="shared" si="36"/>
        <v>84.455076977015167</v>
      </c>
      <c r="AL44" s="115">
        <f t="shared" si="37"/>
        <v>115.40328219471066</v>
      </c>
      <c r="AM44" s="115">
        <f t="shared" si="38"/>
        <v>104.48581438483204</v>
      </c>
      <c r="AN44" s="115">
        <f t="shared" si="39"/>
        <v>103.73655913978494</v>
      </c>
      <c r="AO44" s="115">
        <f t="shared" si="40"/>
        <v>99.289470253357095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18238</v>
      </c>
      <c r="D45" s="11">
        <v>12061</v>
      </c>
      <c r="E45" s="11">
        <v>10585</v>
      </c>
      <c r="F45" s="11">
        <v>25857</v>
      </c>
      <c r="G45" s="11">
        <v>6185.4</v>
      </c>
      <c r="H45" s="11">
        <v>14660</v>
      </c>
      <c r="I45" s="11">
        <v>34223</v>
      </c>
      <c r="J45" s="11">
        <v>6004.7</v>
      </c>
      <c r="K45" s="11">
        <v>8724.7000000000007</v>
      </c>
      <c r="L45" s="11">
        <v>17585</v>
      </c>
      <c r="M45" s="11">
        <v>14368</v>
      </c>
      <c r="N45" s="11">
        <v>28236</v>
      </c>
      <c r="O45" s="13">
        <v>4773.2</v>
      </c>
      <c r="P45" s="14">
        <v>136990</v>
      </c>
      <c r="Q45" s="15">
        <v>826</v>
      </c>
      <c r="R45" s="15">
        <v>30008</v>
      </c>
      <c r="S45" s="15">
        <v>32604</v>
      </c>
      <c r="T45" s="15">
        <v>50006</v>
      </c>
      <c r="U45" s="15">
        <v>48759</v>
      </c>
      <c r="V45" s="16">
        <f t="shared" si="0"/>
        <v>2320</v>
      </c>
      <c r="W45" s="115">
        <f t="shared" si="22"/>
        <v>100.52915885789879</v>
      </c>
      <c r="X45" s="115">
        <f t="shared" si="23"/>
        <v>102.5595238095238</v>
      </c>
      <c r="Y45" s="115">
        <f t="shared" si="24"/>
        <v>85.60452891225232</v>
      </c>
      <c r="Z45" s="115">
        <f t="shared" si="25"/>
        <v>107.2370603848706</v>
      </c>
      <c r="AA45" s="115">
        <f t="shared" si="26"/>
        <v>102.08952267775797</v>
      </c>
      <c r="AB45" s="115">
        <f t="shared" si="27"/>
        <v>99.074136649320806</v>
      </c>
      <c r="AC45" s="115">
        <f t="shared" si="28"/>
        <v>105.3339489073561</v>
      </c>
      <c r="AD45" s="115">
        <f t="shared" si="29"/>
        <v>101.42217718098135</v>
      </c>
      <c r="AE45" s="115">
        <f t="shared" si="30"/>
        <v>100.234366922096</v>
      </c>
      <c r="AF45" s="115">
        <f t="shared" si="31"/>
        <v>102.0129945469312</v>
      </c>
      <c r="AG45" s="115">
        <f t="shared" si="32"/>
        <v>104.50974687227233</v>
      </c>
      <c r="AH45" s="115">
        <f t="shared" si="33"/>
        <v>101.89087759815243</v>
      </c>
      <c r="AI45" s="115">
        <f t="shared" si="34"/>
        <v>102.77101948541285</v>
      </c>
      <c r="AJ45" s="115">
        <f t="shared" si="35"/>
        <v>103.49021681649921</v>
      </c>
      <c r="AK45" s="115">
        <f t="shared" si="36"/>
        <v>100.85223804058509</v>
      </c>
      <c r="AL45" s="115">
        <f t="shared" si="37"/>
        <v>106.94988951457695</v>
      </c>
      <c r="AM45" s="115">
        <f t="shared" si="38"/>
        <v>107.17948717948718</v>
      </c>
      <c r="AN45" s="115">
        <f t="shared" si="39"/>
        <v>117.80253951800985</v>
      </c>
      <c r="AO45" s="115">
        <f t="shared" si="40"/>
        <v>106.70532881059196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20501</v>
      </c>
      <c r="D46" s="11">
        <v>13007</v>
      </c>
      <c r="E46" s="11">
        <v>11742</v>
      </c>
      <c r="F46" s="11">
        <v>26740</v>
      </c>
      <c r="G46" s="11">
        <v>6393.7</v>
      </c>
      <c r="H46" s="11">
        <v>15191</v>
      </c>
      <c r="I46" s="11">
        <v>37635</v>
      </c>
      <c r="J46" s="11">
        <v>6164.4</v>
      </c>
      <c r="K46" s="11">
        <v>8496.7999999999993</v>
      </c>
      <c r="L46" s="11">
        <v>18060</v>
      </c>
      <c r="M46" s="11">
        <v>16163</v>
      </c>
      <c r="N46" s="11">
        <v>28706</v>
      </c>
      <c r="O46" s="13">
        <v>4896.6000000000004</v>
      </c>
      <c r="P46" s="14">
        <v>151250</v>
      </c>
      <c r="Q46" s="15">
        <v>555.20000000000005</v>
      </c>
      <c r="R46" s="15">
        <v>36809</v>
      </c>
      <c r="S46" s="15">
        <v>33798</v>
      </c>
      <c r="T46" s="15">
        <v>49375</v>
      </c>
      <c r="U46" s="15">
        <v>50829</v>
      </c>
      <c r="V46" s="16">
        <f t="shared" si="0"/>
        <v>-10169.700000000012</v>
      </c>
      <c r="W46" s="115">
        <f t="shared" si="22"/>
        <v>112.40815878934094</v>
      </c>
      <c r="X46" s="115">
        <f t="shared" si="23"/>
        <v>107.84346239946936</v>
      </c>
      <c r="Y46" s="115">
        <f t="shared" si="24"/>
        <v>110.93056211620218</v>
      </c>
      <c r="Z46" s="115">
        <f t="shared" si="25"/>
        <v>103.41493599412151</v>
      </c>
      <c r="AA46" s="115">
        <f t="shared" si="26"/>
        <v>103.36760759207166</v>
      </c>
      <c r="AB46" s="115">
        <f t="shared" si="27"/>
        <v>103.62210095497954</v>
      </c>
      <c r="AC46" s="115">
        <f t="shared" si="28"/>
        <v>109.96990328141894</v>
      </c>
      <c r="AD46" s="115">
        <f t="shared" si="29"/>
        <v>102.65958332639433</v>
      </c>
      <c r="AE46" s="115">
        <f t="shared" si="30"/>
        <v>97.38787580088713</v>
      </c>
      <c r="AF46" s="115">
        <f t="shared" si="31"/>
        <v>102.70116576627808</v>
      </c>
      <c r="AG46" s="115">
        <f t="shared" si="32"/>
        <v>112.49304008908685</v>
      </c>
      <c r="AH46" s="115">
        <f t="shared" si="33"/>
        <v>101.66454171979034</v>
      </c>
      <c r="AI46" s="115">
        <f t="shared" si="34"/>
        <v>102.58526774490907</v>
      </c>
      <c r="AJ46" s="115">
        <f t="shared" si="35"/>
        <v>110.40951894298854</v>
      </c>
      <c r="AK46" s="115">
        <f t="shared" si="36"/>
        <v>67.215496368038757</v>
      </c>
      <c r="AL46" s="115">
        <f t="shared" si="37"/>
        <v>122.66395627832578</v>
      </c>
      <c r="AM46" s="115">
        <f t="shared" si="38"/>
        <v>103.66212734633787</v>
      </c>
      <c r="AN46" s="115">
        <f t="shared" si="39"/>
        <v>98.738151421829372</v>
      </c>
      <c r="AO46" s="115">
        <f t="shared" si="40"/>
        <v>104.24537008552268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17766</v>
      </c>
      <c r="D47" s="11">
        <v>13895</v>
      </c>
      <c r="E47" s="11">
        <v>10095</v>
      </c>
      <c r="F47" s="11">
        <v>25137</v>
      </c>
      <c r="G47" s="11">
        <v>6656.6</v>
      </c>
      <c r="H47" s="11">
        <v>15018</v>
      </c>
      <c r="I47" s="11">
        <v>35664</v>
      </c>
      <c r="J47" s="11">
        <v>6094.8</v>
      </c>
      <c r="K47" s="11">
        <v>8584</v>
      </c>
      <c r="L47" s="11">
        <v>18313</v>
      </c>
      <c r="M47" s="11">
        <v>13545</v>
      </c>
      <c r="N47" s="11">
        <v>30228</v>
      </c>
      <c r="O47" s="13">
        <v>4994</v>
      </c>
      <c r="P47" s="14">
        <v>140830</v>
      </c>
      <c r="Q47" s="15">
        <v>1039.2</v>
      </c>
      <c r="R47" s="15">
        <v>25153</v>
      </c>
      <c r="S47" s="15">
        <v>29792</v>
      </c>
      <c r="T47" s="15">
        <v>46207</v>
      </c>
      <c r="U47" s="15">
        <v>47491</v>
      </c>
      <c r="V47" s="16">
        <f t="shared" si="0"/>
        <v>7892.2000000000116</v>
      </c>
      <c r="W47" s="115">
        <f t="shared" si="22"/>
        <v>86.659187356714313</v>
      </c>
      <c r="X47" s="115">
        <f t="shared" si="23"/>
        <v>106.82709310371339</v>
      </c>
      <c r="Y47" s="115">
        <f t="shared" si="24"/>
        <v>85.973428717424625</v>
      </c>
      <c r="Z47" s="115">
        <f t="shared" si="25"/>
        <v>94.005235602094245</v>
      </c>
      <c r="AA47" s="115">
        <f t="shared" si="26"/>
        <v>104.11186011229805</v>
      </c>
      <c r="AB47" s="115">
        <f t="shared" si="27"/>
        <v>98.861167796721745</v>
      </c>
      <c r="AC47" s="115">
        <f t="shared" si="28"/>
        <v>94.762853726584297</v>
      </c>
      <c r="AD47" s="115">
        <f t="shared" si="29"/>
        <v>98.870936344169763</v>
      </c>
      <c r="AE47" s="115">
        <f t="shared" si="30"/>
        <v>101.02626871292723</v>
      </c>
      <c r="AF47" s="115">
        <f t="shared" si="31"/>
        <v>101.40088593576965</v>
      </c>
      <c r="AG47" s="115">
        <f t="shared" si="32"/>
        <v>83.802511909917712</v>
      </c>
      <c r="AH47" s="115">
        <f t="shared" si="33"/>
        <v>105.30202745070716</v>
      </c>
      <c r="AI47" s="115">
        <f t="shared" si="34"/>
        <v>101.98913531838419</v>
      </c>
      <c r="AJ47" s="115">
        <f t="shared" si="35"/>
        <v>93.110743801652902</v>
      </c>
      <c r="AK47" s="115">
        <f t="shared" si="36"/>
        <v>187.17579250720459</v>
      </c>
      <c r="AL47" s="115">
        <f t="shared" si="37"/>
        <v>68.333831399929366</v>
      </c>
      <c r="AM47" s="115">
        <f t="shared" si="38"/>
        <v>88.147227646606311</v>
      </c>
      <c r="AN47" s="115">
        <f t="shared" si="39"/>
        <v>93.583797468354433</v>
      </c>
      <c r="AO47" s="115">
        <f t="shared" si="40"/>
        <v>93.432882803124201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18131</v>
      </c>
      <c r="D48" s="11">
        <v>14304</v>
      </c>
      <c r="E48" s="11">
        <v>9376.5</v>
      </c>
      <c r="F48" s="11">
        <v>26403</v>
      </c>
      <c r="G48" s="11">
        <v>6853.5</v>
      </c>
      <c r="H48" s="11">
        <v>16223</v>
      </c>
      <c r="I48" s="11">
        <v>36951</v>
      </c>
      <c r="J48" s="11">
        <v>6203.5</v>
      </c>
      <c r="K48" s="11">
        <v>8332.1</v>
      </c>
      <c r="L48" s="11">
        <v>18733</v>
      </c>
      <c r="M48" s="11">
        <v>14363</v>
      </c>
      <c r="N48" s="11">
        <v>30548</v>
      </c>
      <c r="O48" s="13">
        <v>5028.3</v>
      </c>
      <c r="P48" s="14">
        <v>143890</v>
      </c>
      <c r="Q48" s="15">
        <v>892.96</v>
      </c>
      <c r="R48" s="15">
        <v>29796</v>
      </c>
      <c r="S48" s="15">
        <v>30186</v>
      </c>
      <c r="T48" s="15">
        <v>45729</v>
      </c>
      <c r="U48" s="15">
        <v>49646</v>
      </c>
      <c r="V48" s="16">
        <f t="shared" si="0"/>
        <v>2767.9400000000023</v>
      </c>
      <c r="W48" s="115">
        <f t="shared" si="22"/>
        <v>102.05448609703929</v>
      </c>
      <c r="X48" s="115">
        <f t="shared" si="23"/>
        <v>102.94350485786255</v>
      </c>
      <c r="Y48" s="115">
        <f t="shared" si="24"/>
        <v>92.882615156017835</v>
      </c>
      <c r="Z48" s="115">
        <f t="shared" si="25"/>
        <v>105.03640052512233</v>
      </c>
      <c r="AA48" s="115">
        <f t="shared" si="26"/>
        <v>102.95796652945948</v>
      </c>
      <c r="AB48" s="115">
        <f t="shared" si="27"/>
        <v>108.02370488746837</v>
      </c>
      <c r="AC48" s="115">
        <f t="shared" si="28"/>
        <v>103.60868102288021</v>
      </c>
      <c r="AD48" s="115">
        <f t="shared" si="29"/>
        <v>101.78348756316859</v>
      </c>
      <c r="AE48" s="115">
        <f t="shared" si="30"/>
        <v>97.065470643056855</v>
      </c>
      <c r="AF48" s="115">
        <f t="shared" si="31"/>
        <v>102.29345273849178</v>
      </c>
      <c r="AG48" s="115">
        <f t="shared" si="32"/>
        <v>106.03912882982651</v>
      </c>
      <c r="AH48" s="115">
        <f t="shared" si="33"/>
        <v>101.05862114595739</v>
      </c>
      <c r="AI48" s="115">
        <f t="shared" si="34"/>
        <v>100.68682418902684</v>
      </c>
      <c r="AJ48" s="115">
        <f t="shared" si="35"/>
        <v>102.17283249307675</v>
      </c>
      <c r="AK48" s="115">
        <f t="shared" si="36"/>
        <v>85.927636643571986</v>
      </c>
      <c r="AL48" s="115">
        <f t="shared" si="37"/>
        <v>118.45903073192065</v>
      </c>
      <c r="AM48" s="115">
        <f t="shared" si="38"/>
        <v>101.32250268528465</v>
      </c>
      <c r="AN48" s="115">
        <f t="shared" si="39"/>
        <v>98.965524704049173</v>
      </c>
      <c r="AO48" s="115">
        <f t="shared" si="40"/>
        <v>104.53770188035627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19101</v>
      </c>
      <c r="D49" s="11">
        <v>14316</v>
      </c>
      <c r="E49" s="11">
        <v>10121</v>
      </c>
      <c r="F49" s="11">
        <v>27049</v>
      </c>
      <c r="G49" s="11">
        <v>6988.7</v>
      </c>
      <c r="H49" s="11">
        <v>16570</v>
      </c>
      <c r="I49" s="11">
        <v>38460</v>
      </c>
      <c r="J49" s="11">
        <v>6320.2</v>
      </c>
      <c r="K49" s="11">
        <v>8526.1</v>
      </c>
      <c r="L49" s="11">
        <v>19088</v>
      </c>
      <c r="M49" s="11">
        <v>14826</v>
      </c>
      <c r="N49" s="11">
        <v>31241</v>
      </c>
      <c r="O49" s="13">
        <v>5191.5</v>
      </c>
      <c r="P49" s="14">
        <v>147400</v>
      </c>
      <c r="Q49" s="15">
        <v>943.07</v>
      </c>
      <c r="R49" s="15">
        <v>30279</v>
      </c>
      <c r="S49" s="15">
        <v>30754</v>
      </c>
      <c r="T49" s="15">
        <v>45677</v>
      </c>
      <c r="U49" s="15">
        <v>50413</v>
      </c>
      <c r="V49" s="16">
        <f t="shared" si="0"/>
        <v>3686.4300000000221</v>
      </c>
      <c r="W49" s="115">
        <f t="shared" si="22"/>
        <v>105.34995311896751</v>
      </c>
      <c r="X49" s="115">
        <f t="shared" si="23"/>
        <v>100.08389261744965</v>
      </c>
      <c r="Y49" s="115">
        <f t="shared" si="24"/>
        <v>107.94006292326561</v>
      </c>
      <c r="Z49" s="115">
        <f t="shared" si="25"/>
        <v>102.44669166382607</v>
      </c>
      <c r="AA49" s="115">
        <f t="shared" si="26"/>
        <v>101.97271467133582</v>
      </c>
      <c r="AB49" s="115">
        <f t="shared" si="27"/>
        <v>102.13893854404242</v>
      </c>
      <c r="AC49" s="115">
        <f t="shared" si="28"/>
        <v>104.08378663635625</v>
      </c>
      <c r="AD49" s="115">
        <f t="shared" si="29"/>
        <v>101.88119609897639</v>
      </c>
      <c r="AE49" s="115">
        <f t="shared" si="30"/>
        <v>102.32834459500006</v>
      </c>
      <c r="AF49" s="115">
        <f t="shared" si="31"/>
        <v>101.89505151337212</v>
      </c>
      <c r="AG49" s="115">
        <f t="shared" si="32"/>
        <v>103.22356053749218</v>
      </c>
      <c r="AH49" s="115">
        <f t="shared" si="33"/>
        <v>102.2685609532539</v>
      </c>
      <c r="AI49" s="115">
        <f t="shared" si="34"/>
        <v>103.24562973569596</v>
      </c>
      <c r="AJ49" s="115">
        <f t="shared" si="35"/>
        <v>102.4393634025992</v>
      </c>
      <c r="AK49" s="115">
        <f t="shared" si="36"/>
        <v>105.61167353520875</v>
      </c>
      <c r="AL49" s="115">
        <f t="shared" si="37"/>
        <v>101.6210229561015</v>
      </c>
      <c r="AM49" s="115">
        <f t="shared" si="38"/>
        <v>101.88166699794607</v>
      </c>
      <c r="AN49" s="115">
        <f t="shared" si="39"/>
        <v>99.886286601500146</v>
      </c>
      <c r="AO49" s="115">
        <f t="shared" si="40"/>
        <v>101.5449381621883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21065</v>
      </c>
      <c r="D50" s="11">
        <v>14550</v>
      </c>
      <c r="E50" s="11">
        <v>11407</v>
      </c>
      <c r="F50" s="11">
        <v>27637</v>
      </c>
      <c r="G50" s="11">
        <v>7125.3</v>
      </c>
      <c r="H50" s="11">
        <v>16514</v>
      </c>
      <c r="I50" s="11">
        <v>41610</v>
      </c>
      <c r="J50" s="11">
        <v>6503.6</v>
      </c>
      <c r="K50" s="11">
        <v>8881.7999999999993</v>
      </c>
      <c r="L50" s="11">
        <v>19512</v>
      </c>
      <c r="M50" s="11">
        <v>16908</v>
      </c>
      <c r="N50" s="11">
        <v>31495</v>
      </c>
      <c r="O50" s="13">
        <v>5337.2</v>
      </c>
      <c r="P50" s="14">
        <v>160900</v>
      </c>
      <c r="Q50" s="15">
        <v>632.77</v>
      </c>
      <c r="R50" s="15">
        <v>40377</v>
      </c>
      <c r="S50" s="15">
        <v>36392</v>
      </c>
      <c r="T50" s="15">
        <v>47975</v>
      </c>
      <c r="U50" s="15">
        <v>52565</v>
      </c>
      <c r="V50" s="16">
        <f t="shared" si="0"/>
        <v>-14345.870000000024</v>
      </c>
      <c r="W50" s="115">
        <f t="shared" si="22"/>
        <v>110.28218417883879</v>
      </c>
      <c r="X50" s="115">
        <f t="shared" si="23"/>
        <v>101.63453478625316</v>
      </c>
      <c r="Y50" s="115">
        <f t="shared" si="24"/>
        <v>112.70625432269539</v>
      </c>
      <c r="Z50" s="115">
        <f t="shared" si="25"/>
        <v>102.17383267403602</v>
      </c>
      <c r="AA50" s="115">
        <f t="shared" si="26"/>
        <v>101.95458382817979</v>
      </c>
      <c r="AB50" s="115">
        <f t="shared" si="27"/>
        <v>99.662039831019911</v>
      </c>
      <c r="AC50" s="115">
        <f t="shared" si="28"/>
        <v>108.19032761310451</v>
      </c>
      <c r="AD50" s="115">
        <f t="shared" si="29"/>
        <v>102.90180690484479</v>
      </c>
      <c r="AE50" s="115">
        <f t="shared" si="30"/>
        <v>104.17189570847162</v>
      </c>
      <c r="AF50" s="115">
        <f t="shared" si="31"/>
        <v>102.22129086336966</v>
      </c>
      <c r="AG50" s="115">
        <f t="shared" si="32"/>
        <v>114.04289761230271</v>
      </c>
      <c r="AH50" s="115">
        <f t="shared" si="33"/>
        <v>100.81303415383631</v>
      </c>
      <c r="AI50" s="115">
        <f t="shared" si="34"/>
        <v>102.80651064239623</v>
      </c>
      <c r="AJ50" s="115">
        <f t="shared" si="35"/>
        <v>109.15875169606512</v>
      </c>
      <c r="AK50" s="115">
        <f t="shared" si="36"/>
        <v>67.096822081075629</v>
      </c>
      <c r="AL50" s="115">
        <f t="shared" si="37"/>
        <v>133.34984642821757</v>
      </c>
      <c r="AM50" s="115">
        <f t="shared" si="38"/>
        <v>118.33257462443909</v>
      </c>
      <c r="AN50" s="115">
        <f t="shared" si="39"/>
        <v>105.03097839175078</v>
      </c>
      <c r="AO50" s="115">
        <f t="shared" si="40"/>
        <v>104.26874020589926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19232</v>
      </c>
      <c r="D51" s="11">
        <v>14678</v>
      </c>
      <c r="E51" s="11">
        <v>9882.2999999999993</v>
      </c>
      <c r="F51" s="11">
        <v>25447</v>
      </c>
      <c r="G51" s="11">
        <v>7257.5</v>
      </c>
      <c r="H51" s="11">
        <v>15066</v>
      </c>
      <c r="I51" s="11">
        <v>38628</v>
      </c>
      <c r="J51" s="11">
        <v>6492.8</v>
      </c>
      <c r="K51" s="11">
        <v>9169.6</v>
      </c>
      <c r="L51" s="11">
        <v>19714</v>
      </c>
      <c r="M51" s="11">
        <v>14279</v>
      </c>
      <c r="N51" s="11">
        <v>33205</v>
      </c>
      <c r="O51" s="13">
        <v>5448.2</v>
      </c>
      <c r="P51" s="14">
        <v>147510</v>
      </c>
      <c r="Q51" s="15">
        <v>1085.5999999999999</v>
      </c>
      <c r="R51" s="15">
        <v>26931</v>
      </c>
      <c r="S51" s="15">
        <v>32485</v>
      </c>
      <c r="T51" s="15">
        <v>44414</v>
      </c>
      <c r="U51" s="15">
        <v>48289</v>
      </c>
      <c r="V51" s="16">
        <f t="shared" si="0"/>
        <v>6612.8000000000175</v>
      </c>
      <c r="W51" s="115">
        <f t="shared" si="22"/>
        <v>91.298362212200331</v>
      </c>
      <c r="X51" s="115">
        <f t="shared" si="23"/>
        <v>100.87972508591065</v>
      </c>
      <c r="Y51" s="115">
        <f t="shared" si="24"/>
        <v>86.633646006837907</v>
      </c>
      <c r="Z51" s="115">
        <f t="shared" si="25"/>
        <v>92.075840358939104</v>
      </c>
      <c r="AA51" s="115">
        <f t="shared" si="26"/>
        <v>101.85536047605012</v>
      </c>
      <c r="AB51" s="115">
        <f t="shared" si="27"/>
        <v>91.231682209034759</v>
      </c>
      <c r="AC51" s="115">
        <f t="shared" si="28"/>
        <v>92.833453496755595</v>
      </c>
      <c r="AD51" s="115">
        <f t="shared" si="29"/>
        <v>99.833938126576044</v>
      </c>
      <c r="AE51" s="115">
        <f t="shared" si="30"/>
        <v>103.2403341664978</v>
      </c>
      <c r="AF51" s="115">
        <f t="shared" si="31"/>
        <v>101.03526035260353</v>
      </c>
      <c r="AG51" s="115">
        <f t="shared" si="32"/>
        <v>84.451147385852849</v>
      </c>
      <c r="AH51" s="115">
        <f t="shared" si="33"/>
        <v>105.42943324337197</v>
      </c>
      <c r="AI51" s="115">
        <f t="shared" si="34"/>
        <v>102.07974218691449</v>
      </c>
      <c r="AJ51" s="115">
        <f t="shared" si="35"/>
        <v>91.678060907395903</v>
      </c>
      <c r="AK51" s="115">
        <f t="shared" si="36"/>
        <v>171.56312720261707</v>
      </c>
      <c r="AL51" s="115">
        <f t="shared" si="37"/>
        <v>66.698863214206099</v>
      </c>
      <c r="AM51" s="115">
        <f t="shared" si="38"/>
        <v>89.264123983293032</v>
      </c>
      <c r="AN51" s="115">
        <f t="shared" si="39"/>
        <v>92.577384054194894</v>
      </c>
      <c r="AO51" s="115">
        <f t="shared" si="40"/>
        <v>91.865309616665087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20262</v>
      </c>
      <c r="D52" s="11">
        <v>14752</v>
      </c>
      <c r="E52" s="11">
        <v>11326</v>
      </c>
      <c r="F52" s="11">
        <v>25429</v>
      </c>
      <c r="G52" s="11">
        <v>7366.4</v>
      </c>
      <c r="H52" s="11">
        <v>16434</v>
      </c>
      <c r="I52" s="11">
        <v>39668</v>
      </c>
      <c r="J52" s="11">
        <v>6639.2</v>
      </c>
      <c r="K52" s="11">
        <v>9680.5</v>
      </c>
      <c r="L52" s="11">
        <v>20036</v>
      </c>
      <c r="M52" s="11">
        <v>15200</v>
      </c>
      <c r="N52" s="11">
        <v>33473</v>
      </c>
      <c r="O52" s="13">
        <v>5468.5</v>
      </c>
      <c r="P52" s="14">
        <v>152910</v>
      </c>
      <c r="Q52" s="15">
        <v>913.04</v>
      </c>
      <c r="R52" s="15">
        <v>32310</v>
      </c>
      <c r="S52" s="15">
        <v>32919</v>
      </c>
      <c r="T52" s="15">
        <v>46046</v>
      </c>
      <c r="U52" s="15">
        <v>47909</v>
      </c>
      <c r="V52" s="16">
        <f t="shared" si="0"/>
        <v>4819.5599999999686</v>
      </c>
      <c r="W52" s="115">
        <f t="shared" si="22"/>
        <v>105.35565723793677</v>
      </c>
      <c r="X52" s="115">
        <f t="shared" si="23"/>
        <v>100.50415587954762</v>
      </c>
      <c r="Y52" s="115">
        <f t="shared" si="24"/>
        <v>114.60894730983679</v>
      </c>
      <c r="Z52" s="115">
        <f t="shared" si="25"/>
        <v>99.929264746335519</v>
      </c>
      <c r="AA52" s="115">
        <f t="shared" si="26"/>
        <v>101.50051670685498</v>
      </c>
      <c r="AB52" s="115">
        <f t="shared" si="27"/>
        <v>109.0800477897252</v>
      </c>
      <c r="AC52" s="115">
        <f t="shared" si="28"/>
        <v>102.69234751993372</v>
      </c>
      <c r="AD52" s="115">
        <f t="shared" si="29"/>
        <v>102.25480532281912</v>
      </c>
      <c r="AE52" s="115">
        <f t="shared" si="30"/>
        <v>105.57167161053917</v>
      </c>
      <c r="AF52" s="115">
        <f t="shared" si="31"/>
        <v>101.63335700517399</v>
      </c>
      <c r="AG52" s="115">
        <f t="shared" si="32"/>
        <v>106.45003151481195</v>
      </c>
      <c r="AH52" s="115">
        <f t="shared" si="33"/>
        <v>100.8071073633489</v>
      </c>
      <c r="AI52" s="115">
        <f t="shared" si="34"/>
        <v>100.37260012481187</v>
      </c>
      <c r="AJ52" s="115">
        <f t="shared" si="35"/>
        <v>103.6607687614399</v>
      </c>
      <c r="AK52" s="115">
        <f t="shared" si="36"/>
        <v>84.104642593957252</v>
      </c>
      <c r="AL52" s="115">
        <f t="shared" si="37"/>
        <v>119.97326501058261</v>
      </c>
      <c r="AM52" s="115">
        <f t="shared" si="38"/>
        <v>101.33600123133755</v>
      </c>
      <c r="AN52" s="115">
        <f t="shared" si="39"/>
        <v>103.67451704417525</v>
      </c>
      <c r="AO52" s="115">
        <f t="shared" si="40"/>
        <v>99.21307129988196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21531</v>
      </c>
      <c r="D53" s="11">
        <v>14495</v>
      </c>
      <c r="E53" s="11">
        <v>12050</v>
      </c>
      <c r="F53" s="11">
        <v>26781</v>
      </c>
      <c r="G53" s="11">
        <v>7488.7</v>
      </c>
      <c r="H53" s="11">
        <v>16415</v>
      </c>
      <c r="I53" s="11">
        <v>41180</v>
      </c>
      <c r="J53" s="11">
        <v>6727.5</v>
      </c>
      <c r="K53" s="11">
        <v>9792.9</v>
      </c>
      <c r="L53" s="11">
        <v>20386</v>
      </c>
      <c r="M53" s="11">
        <v>15675</v>
      </c>
      <c r="N53" s="11">
        <v>34169</v>
      </c>
      <c r="O53" s="13">
        <v>5602</v>
      </c>
      <c r="P53" s="14">
        <v>156240</v>
      </c>
      <c r="Q53" s="15">
        <v>951.29</v>
      </c>
      <c r="R53" s="15">
        <v>33189</v>
      </c>
      <c r="S53" s="15">
        <v>34655</v>
      </c>
      <c r="T53" s="15">
        <v>47048</v>
      </c>
      <c r="U53" s="15">
        <v>50741</v>
      </c>
      <c r="V53" s="16">
        <f t="shared" si="0"/>
        <v>3564.8099999999686</v>
      </c>
      <c r="W53" s="115">
        <f t="shared" si="22"/>
        <v>106.2629552857566</v>
      </c>
      <c r="X53" s="115">
        <f t="shared" si="23"/>
        <v>98.257863340563986</v>
      </c>
      <c r="Y53" s="115">
        <f t="shared" si="24"/>
        <v>106.39237153452234</v>
      </c>
      <c r="Z53" s="115">
        <f t="shared" si="25"/>
        <v>105.31676432419678</v>
      </c>
      <c r="AA53" s="115">
        <f t="shared" si="26"/>
        <v>101.66024109470027</v>
      </c>
      <c r="AB53" s="115">
        <f t="shared" si="27"/>
        <v>99.884386028964343</v>
      </c>
      <c r="AC53" s="115">
        <f t="shared" si="28"/>
        <v>103.81163658364426</v>
      </c>
      <c r="AD53" s="115">
        <f t="shared" si="29"/>
        <v>101.32997951560429</v>
      </c>
      <c r="AE53" s="115">
        <f t="shared" si="30"/>
        <v>101.16109705077217</v>
      </c>
      <c r="AF53" s="115">
        <f t="shared" si="31"/>
        <v>101.74685565981234</v>
      </c>
      <c r="AG53" s="115">
        <f t="shared" si="32"/>
        <v>103.125</v>
      </c>
      <c r="AH53" s="115">
        <f t="shared" si="33"/>
        <v>102.07928778418427</v>
      </c>
      <c r="AI53" s="115">
        <f t="shared" si="34"/>
        <v>102.44125445734662</v>
      </c>
      <c r="AJ53" s="115">
        <f t="shared" si="35"/>
        <v>102.17775161859916</v>
      </c>
      <c r="AK53" s="115">
        <f t="shared" si="36"/>
        <v>104.18930167353018</v>
      </c>
      <c r="AL53" s="115">
        <f t="shared" si="37"/>
        <v>102.7205199628598</v>
      </c>
      <c r="AM53" s="115">
        <f t="shared" si="38"/>
        <v>105.27355022935083</v>
      </c>
      <c r="AN53" s="115">
        <f t="shared" si="39"/>
        <v>102.17608478478044</v>
      </c>
      <c r="AO53" s="115">
        <f t="shared" si="40"/>
        <v>105.91120666263123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23539</v>
      </c>
      <c r="D54" s="11">
        <v>14891</v>
      </c>
      <c r="E54" s="11">
        <v>14279</v>
      </c>
      <c r="F54" s="11">
        <v>27365</v>
      </c>
      <c r="G54" s="11">
        <v>7676.4</v>
      </c>
      <c r="H54" s="11">
        <v>16559</v>
      </c>
      <c r="I54" s="11">
        <v>43576</v>
      </c>
      <c r="J54" s="11">
        <v>6961.5</v>
      </c>
      <c r="K54" s="11">
        <v>10417</v>
      </c>
      <c r="L54" s="11">
        <v>20840</v>
      </c>
      <c r="M54" s="11">
        <v>17745</v>
      </c>
      <c r="N54" s="11">
        <v>34388</v>
      </c>
      <c r="O54" s="13">
        <v>5707.2</v>
      </c>
      <c r="P54" s="14">
        <v>170420</v>
      </c>
      <c r="Q54" s="15">
        <v>611.13</v>
      </c>
      <c r="R54" s="15">
        <v>44543</v>
      </c>
      <c r="S54" s="15">
        <v>39349</v>
      </c>
      <c r="T54" s="15">
        <v>47853</v>
      </c>
      <c r="U54" s="15">
        <v>51877</v>
      </c>
      <c r="V54" s="16">
        <f t="shared" si="0"/>
        <v>-15003.029999999999</v>
      </c>
      <c r="W54" s="115">
        <f t="shared" si="22"/>
        <v>109.32608796618828</v>
      </c>
      <c r="X54" s="115">
        <f t="shared" si="23"/>
        <v>102.73197654363572</v>
      </c>
      <c r="Y54" s="115">
        <f t="shared" si="24"/>
        <v>118.49792531120332</v>
      </c>
      <c r="Z54" s="115">
        <f t="shared" si="25"/>
        <v>102.18065046114783</v>
      </c>
      <c r="AA54" s="115">
        <f t="shared" si="26"/>
        <v>102.50644304084821</v>
      </c>
      <c r="AB54" s="115">
        <f t="shared" si="27"/>
        <v>100.87724642095644</v>
      </c>
      <c r="AC54" s="115">
        <f t="shared" si="28"/>
        <v>105.8183584264206</v>
      </c>
      <c r="AD54" s="115">
        <f t="shared" si="29"/>
        <v>103.47826086956522</v>
      </c>
      <c r="AE54" s="115">
        <f t="shared" si="30"/>
        <v>106.37298450918522</v>
      </c>
      <c r="AF54" s="115">
        <f t="shared" si="31"/>
        <v>102.22701854213676</v>
      </c>
      <c r="AG54" s="115">
        <f t="shared" si="32"/>
        <v>113.20574162679426</v>
      </c>
      <c r="AH54" s="115">
        <f t="shared" si="33"/>
        <v>100.64093183880125</v>
      </c>
      <c r="AI54" s="115">
        <f t="shared" si="34"/>
        <v>101.87790074973225</v>
      </c>
      <c r="AJ54" s="115">
        <f t="shared" si="35"/>
        <v>109.07578084997441</v>
      </c>
      <c r="AK54" s="115">
        <f t="shared" si="36"/>
        <v>64.242239485330444</v>
      </c>
      <c r="AL54" s="115">
        <f t="shared" si="37"/>
        <v>134.21012986230377</v>
      </c>
      <c r="AM54" s="115">
        <f t="shared" si="38"/>
        <v>113.54494300966671</v>
      </c>
      <c r="AN54" s="115">
        <f t="shared" si="39"/>
        <v>101.71101853426288</v>
      </c>
      <c r="AO54" s="115">
        <f t="shared" si="40"/>
        <v>102.23882067755858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21100</v>
      </c>
      <c r="D55" s="11">
        <v>15128</v>
      </c>
      <c r="E55" s="11">
        <v>12499</v>
      </c>
      <c r="F55" s="11">
        <v>25648</v>
      </c>
      <c r="G55" s="11">
        <v>7921.8</v>
      </c>
      <c r="H55" s="11">
        <v>15122</v>
      </c>
      <c r="I55" s="11">
        <v>41324</v>
      </c>
      <c r="J55" s="11">
        <v>6888.7</v>
      </c>
      <c r="K55" s="11">
        <v>10217</v>
      </c>
      <c r="L55" s="11">
        <v>21052</v>
      </c>
      <c r="M55" s="11">
        <v>15298</v>
      </c>
      <c r="N55" s="11">
        <v>36158</v>
      </c>
      <c r="O55" s="13">
        <v>5668</v>
      </c>
      <c r="P55" s="14">
        <v>157530</v>
      </c>
      <c r="Q55" s="15">
        <v>1101.5999999999999</v>
      </c>
      <c r="R55" s="15">
        <v>29802</v>
      </c>
      <c r="S55" s="15">
        <v>35111</v>
      </c>
      <c r="T55" s="15">
        <v>45100</v>
      </c>
      <c r="U55" s="15">
        <v>48838</v>
      </c>
      <c r="V55" s="16">
        <f t="shared" si="0"/>
        <v>6741.9000000000233</v>
      </c>
      <c r="W55" s="115">
        <f t="shared" si="22"/>
        <v>89.638472322528571</v>
      </c>
      <c r="X55" s="115">
        <f t="shared" si="23"/>
        <v>101.59156537505876</v>
      </c>
      <c r="Y55" s="115">
        <f t="shared" si="24"/>
        <v>87.534141046291751</v>
      </c>
      <c r="Z55" s="115">
        <f t="shared" si="25"/>
        <v>93.725561849077295</v>
      </c>
      <c r="AA55" s="115">
        <f t="shared" si="26"/>
        <v>103.19681100515868</v>
      </c>
      <c r="AB55" s="115">
        <f t="shared" si="27"/>
        <v>91.321939730660063</v>
      </c>
      <c r="AC55" s="115">
        <f t="shared" si="28"/>
        <v>94.832017624380399</v>
      </c>
      <c r="AD55" s="115">
        <f t="shared" si="29"/>
        <v>98.954248366013061</v>
      </c>
      <c r="AE55" s="115">
        <f t="shared" si="30"/>
        <v>98.080061438033979</v>
      </c>
      <c r="AF55" s="115">
        <f t="shared" si="31"/>
        <v>101.01727447216891</v>
      </c>
      <c r="AG55" s="115">
        <f t="shared" si="32"/>
        <v>86.210200056353898</v>
      </c>
      <c r="AH55" s="115">
        <f t="shared" si="33"/>
        <v>105.14714435268118</v>
      </c>
      <c r="AI55" s="115">
        <f t="shared" si="34"/>
        <v>99.313148303896838</v>
      </c>
      <c r="AJ55" s="115">
        <f t="shared" si="35"/>
        <v>92.436333763642764</v>
      </c>
      <c r="AK55" s="115">
        <f t="shared" si="36"/>
        <v>180.25624662510432</v>
      </c>
      <c r="AL55" s="115">
        <f t="shared" si="37"/>
        <v>66.906135644208959</v>
      </c>
      <c r="AM55" s="115">
        <f t="shared" si="38"/>
        <v>89.229713588655372</v>
      </c>
      <c r="AN55" s="115">
        <f t="shared" si="39"/>
        <v>94.246964662612584</v>
      </c>
      <c r="AO55" s="115">
        <f t="shared" si="40"/>
        <v>94.141912600959969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22095</v>
      </c>
      <c r="D56" s="11">
        <v>15286</v>
      </c>
      <c r="E56" s="11">
        <v>13966</v>
      </c>
      <c r="F56" s="11">
        <v>27154</v>
      </c>
      <c r="G56" s="11">
        <v>8083</v>
      </c>
      <c r="H56" s="11">
        <v>15769</v>
      </c>
      <c r="I56" s="11">
        <v>42324</v>
      </c>
      <c r="J56" s="11">
        <v>7023.5</v>
      </c>
      <c r="K56" s="11">
        <v>10662</v>
      </c>
      <c r="L56" s="11">
        <v>21478</v>
      </c>
      <c r="M56" s="11">
        <v>16398</v>
      </c>
      <c r="N56" s="11">
        <v>36423</v>
      </c>
      <c r="O56" s="13">
        <v>5695.3</v>
      </c>
      <c r="P56" s="14">
        <v>163300</v>
      </c>
      <c r="Q56" s="15">
        <v>936.53</v>
      </c>
      <c r="R56" s="15">
        <v>36277</v>
      </c>
      <c r="S56" s="15">
        <v>37688</v>
      </c>
      <c r="T56" s="15">
        <v>49747</v>
      </c>
      <c r="U56" s="15">
        <v>51384</v>
      </c>
      <c r="V56" s="16">
        <f t="shared" si="0"/>
        <v>2518.2699999999604</v>
      </c>
      <c r="W56" s="115">
        <f t="shared" si="22"/>
        <v>104.71563981042652</v>
      </c>
      <c r="X56" s="115">
        <f t="shared" si="23"/>
        <v>101.0444209413009</v>
      </c>
      <c r="Y56" s="115">
        <f t="shared" si="24"/>
        <v>111.7369389551164</v>
      </c>
      <c r="Z56" s="115">
        <f t="shared" si="25"/>
        <v>105.87180286961946</v>
      </c>
      <c r="AA56" s="115">
        <f t="shared" si="26"/>
        <v>102.03489106011261</v>
      </c>
      <c r="AB56" s="115">
        <f t="shared" si="27"/>
        <v>104.27853458537231</v>
      </c>
      <c r="AC56" s="115">
        <f t="shared" si="28"/>
        <v>102.41990126802827</v>
      </c>
      <c r="AD56" s="115">
        <f t="shared" si="29"/>
        <v>101.95682784850553</v>
      </c>
      <c r="AE56" s="115">
        <f t="shared" si="30"/>
        <v>104.35548595478126</v>
      </c>
      <c r="AF56" s="115">
        <f t="shared" si="31"/>
        <v>102.02356070682121</v>
      </c>
      <c r="AG56" s="115">
        <f t="shared" si="32"/>
        <v>107.19048241600208</v>
      </c>
      <c r="AH56" s="115">
        <f t="shared" si="33"/>
        <v>100.73289451850214</v>
      </c>
      <c r="AI56" s="115">
        <f t="shared" si="34"/>
        <v>100.4816513761468</v>
      </c>
      <c r="AJ56" s="115">
        <f t="shared" si="35"/>
        <v>103.66279438837047</v>
      </c>
      <c r="AK56" s="115">
        <f t="shared" si="36"/>
        <v>85.015432098765444</v>
      </c>
      <c r="AL56" s="115">
        <f t="shared" si="37"/>
        <v>121.72672974968124</v>
      </c>
      <c r="AM56" s="115">
        <f t="shared" si="38"/>
        <v>107.3395801885449</v>
      </c>
      <c r="AN56" s="115">
        <f t="shared" si="39"/>
        <v>110.30376940133037</v>
      </c>
      <c r="AO56" s="115">
        <f t="shared" si="40"/>
        <v>105.21315369179737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23003</v>
      </c>
      <c r="D57" s="11">
        <v>15282</v>
      </c>
      <c r="E57" s="11">
        <v>15035</v>
      </c>
      <c r="F57" s="11">
        <v>28344</v>
      </c>
      <c r="G57" s="11">
        <v>8220.7999999999993</v>
      </c>
      <c r="H57" s="11">
        <v>17104</v>
      </c>
      <c r="I57" s="11">
        <v>43698</v>
      </c>
      <c r="J57" s="11">
        <v>7127.3</v>
      </c>
      <c r="K57" s="11">
        <v>10688</v>
      </c>
      <c r="L57" s="11">
        <v>21929</v>
      </c>
      <c r="M57" s="11">
        <v>16868</v>
      </c>
      <c r="N57" s="11">
        <v>37187</v>
      </c>
      <c r="O57" s="13">
        <v>5810.1</v>
      </c>
      <c r="P57" s="14">
        <v>166740</v>
      </c>
      <c r="Q57" s="15">
        <v>1014.1</v>
      </c>
      <c r="R57" s="15">
        <v>37208</v>
      </c>
      <c r="S57" s="15">
        <v>40164</v>
      </c>
      <c r="T57" s="15">
        <v>51188</v>
      </c>
      <c r="U57" s="15">
        <v>53398</v>
      </c>
      <c r="V57" s="16">
        <f t="shared" si="0"/>
        <v>2960.1000000000058</v>
      </c>
      <c r="W57" s="115">
        <f t="shared" si="22"/>
        <v>104.10952704231727</v>
      </c>
      <c r="X57" s="115">
        <f t="shared" si="23"/>
        <v>99.973832264817474</v>
      </c>
      <c r="Y57" s="115">
        <f t="shared" si="24"/>
        <v>107.6543033080338</v>
      </c>
      <c r="Z57" s="115">
        <f t="shared" si="25"/>
        <v>104.3824114310967</v>
      </c>
      <c r="AA57" s="115">
        <f t="shared" si="26"/>
        <v>101.7048125695905</v>
      </c>
      <c r="AB57" s="115">
        <f t="shared" si="27"/>
        <v>108.46597755089098</v>
      </c>
      <c r="AC57" s="115">
        <f t="shared" si="28"/>
        <v>103.24638502977035</v>
      </c>
      <c r="AD57" s="115">
        <f t="shared" si="29"/>
        <v>101.47789563607887</v>
      </c>
      <c r="AE57" s="115">
        <f t="shared" si="30"/>
        <v>100.24385668730069</v>
      </c>
      <c r="AF57" s="115">
        <f t="shared" si="31"/>
        <v>102.09982307477419</v>
      </c>
      <c r="AG57" s="115">
        <f t="shared" si="32"/>
        <v>102.86620319551164</v>
      </c>
      <c r="AH57" s="115">
        <f t="shared" si="33"/>
        <v>102.09757570765726</v>
      </c>
      <c r="AI57" s="115">
        <f t="shared" si="34"/>
        <v>102.01569715379348</v>
      </c>
      <c r="AJ57" s="115">
        <f t="shared" si="35"/>
        <v>102.106552357624</v>
      </c>
      <c r="AK57" s="115">
        <f t="shared" si="36"/>
        <v>108.28270317021345</v>
      </c>
      <c r="AL57" s="115">
        <f t="shared" si="37"/>
        <v>102.56636436309508</v>
      </c>
      <c r="AM57" s="115">
        <f t="shared" si="38"/>
        <v>106.56973041817024</v>
      </c>
      <c r="AN57" s="115">
        <f t="shared" si="39"/>
        <v>102.89665708484934</v>
      </c>
      <c r="AO57" s="115">
        <f t="shared" si="40"/>
        <v>103.91950801806009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24937</v>
      </c>
      <c r="D58" s="11">
        <v>15801</v>
      </c>
      <c r="E58" s="11">
        <v>16287</v>
      </c>
      <c r="F58" s="11">
        <v>29010</v>
      </c>
      <c r="G58" s="11">
        <v>8390.4</v>
      </c>
      <c r="H58" s="11">
        <v>17115</v>
      </c>
      <c r="I58" s="11">
        <v>46362</v>
      </c>
      <c r="J58" s="11">
        <v>7308.5</v>
      </c>
      <c r="K58" s="11">
        <v>11060</v>
      </c>
      <c r="L58" s="11">
        <v>22367</v>
      </c>
      <c r="M58" s="11">
        <v>19033</v>
      </c>
      <c r="N58" s="11">
        <v>37449</v>
      </c>
      <c r="O58" s="13">
        <v>5992.6</v>
      </c>
      <c r="P58" s="14">
        <v>181460</v>
      </c>
      <c r="Q58" s="15">
        <v>783.72</v>
      </c>
      <c r="R58" s="15">
        <v>49045</v>
      </c>
      <c r="S58" s="15">
        <v>44093</v>
      </c>
      <c r="T58" s="15">
        <v>57796</v>
      </c>
      <c r="U58" s="15">
        <v>55746</v>
      </c>
      <c r="V58" s="16">
        <f t="shared" si="0"/>
        <v>-12219.219999999972</v>
      </c>
      <c r="W58" s="115">
        <f t="shared" si="22"/>
        <v>108.40759900882493</v>
      </c>
      <c r="X58" s="115">
        <f t="shared" si="23"/>
        <v>103.39615233608166</v>
      </c>
      <c r="Y58" s="115">
        <f t="shared" si="24"/>
        <v>108.32723644828732</v>
      </c>
      <c r="Z58" s="115">
        <f t="shared" si="25"/>
        <v>102.34970364098221</v>
      </c>
      <c r="AA58" s="115">
        <f t="shared" si="26"/>
        <v>102.06305955624757</v>
      </c>
      <c r="AB58" s="115">
        <f t="shared" si="27"/>
        <v>100.06431244153416</v>
      </c>
      <c r="AC58" s="115">
        <f t="shared" si="28"/>
        <v>106.09638885074833</v>
      </c>
      <c r="AD58" s="115">
        <f t="shared" si="29"/>
        <v>102.54233721044434</v>
      </c>
      <c r="AE58" s="115">
        <f t="shared" si="30"/>
        <v>103.4805389221557</v>
      </c>
      <c r="AF58" s="115">
        <f t="shared" si="31"/>
        <v>101.99735510055179</v>
      </c>
      <c r="AG58" s="115">
        <f t="shared" si="32"/>
        <v>112.83495375859616</v>
      </c>
      <c r="AH58" s="115">
        <f t="shared" si="33"/>
        <v>100.70454728803075</v>
      </c>
      <c r="AI58" s="115">
        <f t="shared" si="34"/>
        <v>103.14108190908935</v>
      </c>
      <c r="AJ58" s="115">
        <f t="shared" si="35"/>
        <v>108.82811562912318</v>
      </c>
      <c r="AK58" s="115">
        <f t="shared" si="36"/>
        <v>77.282319297899619</v>
      </c>
      <c r="AL58" s="115">
        <f t="shared" si="37"/>
        <v>131.81305095678348</v>
      </c>
      <c r="AM58" s="115">
        <f t="shared" si="38"/>
        <v>109.78239219201275</v>
      </c>
      <c r="AN58" s="115">
        <f t="shared" si="39"/>
        <v>112.90927561147144</v>
      </c>
      <c r="AO58" s="115">
        <f t="shared" si="40"/>
        <v>104.39716843327464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22595</v>
      </c>
      <c r="D59" s="11">
        <v>16127</v>
      </c>
      <c r="E59" s="11">
        <v>14818</v>
      </c>
      <c r="F59" s="11">
        <v>27064</v>
      </c>
      <c r="G59" s="11">
        <v>8568.7000000000007</v>
      </c>
      <c r="H59" s="11">
        <v>15553</v>
      </c>
      <c r="I59" s="11">
        <v>44171</v>
      </c>
      <c r="J59" s="11">
        <v>7204.3</v>
      </c>
      <c r="K59" s="11">
        <v>11184</v>
      </c>
      <c r="L59" s="11">
        <v>22638</v>
      </c>
      <c r="M59" s="11">
        <v>16480</v>
      </c>
      <c r="N59" s="11">
        <v>39334</v>
      </c>
      <c r="O59" s="13">
        <v>6117.3</v>
      </c>
      <c r="P59" s="23">
        <v>168530</v>
      </c>
      <c r="Q59" s="15">
        <v>1176.4000000000001</v>
      </c>
      <c r="R59" s="15">
        <v>32498</v>
      </c>
      <c r="S59" s="15">
        <v>38672</v>
      </c>
      <c r="T59" s="15">
        <v>52795</v>
      </c>
      <c r="U59" s="15">
        <v>53608</v>
      </c>
      <c r="V59" s="16">
        <f t="shared" si="0"/>
        <v>10164.899999999965</v>
      </c>
      <c r="W59" s="115">
        <f t="shared" ref="W59:AF62" si="41">C59/C58*100</f>
        <v>90.608332999157881</v>
      </c>
      <c r="X59" s="115">
        <f t="shared" si="41"/>
        <v>102.06316055945825</v>
      </c>
      <c r="Y59" s="115">
        <f t="shared" si="41"/>
        <v>90.980536624301592</v>
      </c>
      <c r="Z59" s="115">
        <f t="shared" si="41"/>
        <v>93.291968286797655</v>
      </c>
      <c r="AA59" s="115">
        <f t="shared" si="41"/>
        <v>102.12504767353168</v>
      </c>
      <c r="AB59" s="115">
        <f t="shared" si="41"/>
        <v>90.873502775343269</v>
      </c>
      <c r="AC59" s="115">
        <f t="shared" si="41"/>
        <v>95.274146930675983</v>
      </c>
      <c r="AD59" s="115">
        <f t="shared" si="41"/>
        <v>98.574262844632969</v>
      </c>
      <c r="AE59" s="115">
        <f t="shared" si="41"/>
        <v>101.12115732368896</v>
      </c>
      <c r="AF59" s="115">
        <f t="shared" si="41"/>
        <v>101.2116063844056</v>
      </c>
      <c r="AG59" s="115">
        <f t="shared" ref="AG59:AP62" si="42">M59/M58*100</f>
        <v>86.586455104292554</v>
      </c>
      <c r="AH59" s="115">
        <f t="shared" si="42"/>
        <v>105.03351224331759</v>
      </c>
      <c r="AI59" s="115">
        <f t="shared" si="42"/>
        <v>102.08089977639088</v>
      </c>
      <c r="AJ59" s="115">
        <f t="shared" si="42"/>
        <v>92.874462691502259</v>
      </c>
      <c r="AK59" s="115">
        <f t="shared" si="42"/>
        <v>150.10462920430768</v>
      </c>
      <c r="AL59" s="115">
        <f t="shared" si="42"/>
        <v>66.261596493016611</v>
      </c>
      <c r="AM59" s="115">
        <f t="shared" si="42"/>
        <v>87.705531490259219</v>
      </c>
      <c r="AN59" s="115">
        <f t="shared" si="42"/>
        <v>91.347152052045118</v>
      </c>
      <c r="AO59" s="115">
        <f t="shared" si="42"/>
        <v>96.164747246439205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23756</v>
      </c>
      <c r="D60" s="11">
        <v>16376</v>
      </c>
      <c r="E60" s="11">
        <v>14269</v>
      </c>
      <c r="F60" s="11">
        <v>27920</v>
      </c>
      <c r="G60" s="11">
        <v>8687.4</v>
      </c>
      <c r="H60" s="11">
        <v>15676</v>
      </c>
      <c r="I60" s="11">
        <v>45546</v>
      </c>
      <c r="J60" s="11">
        <v>7318.3</v>
      </c>
      <c r="K60" s="11">
        <v>11438</v>
      </c>
      <c r="L60" s="11">
        <v>22995</v>
      </c>
      <c r="M60" s="11">
        <v>17623</v>
      </c>
      <c r="N60" s="11">
        <v>39606</v>
      </c>
      <c r="O60" s="13">
        <v>6252.4</v>
      </c>
      <c r="P60" s="23">
        <v>176670</v>
      </c>
      <c r="Q60" s="15">
        <v>1025.0999999999999</v>
      </c>
      <c r="R60" s="15">
        <v>39793</v>
      </c>
      <c r="S60" s="15">
        <v>42421</v>
      </c>
      <c r="T60" s="15">
        <v>57433</v>
      </c>
      <c r="U60" s="15">
        <v>54768</v>
      </c>
      <c r="V60" s="16">
        <f t="shared" si="0"/>
        <v>219</v>
      </c>
      <c r="W60" s="115">
        <f t="shared" si="41"/>
        <v>105.13830493472007</v>
      </c>
      <c r="X60" s="115">
        <f t="shared" si="41"/>
        <v>101.54399454331246</v>
      </c>
      <c r="Y60" s="115">
        <f t="shared" si="41"/>
        <v>96.295046564988525</v>
      </c>
      <c r="Z60" s="115">
        <f t="shared" si="41"/>
        <v>103.16287318947678</v>
      </c>
      <c r="AA60" s="115">
        <f t="shared" si="41"/>
        <v>101.38527431232274</v>
      </c>
      <c r="AB60" s="115">
        <f t="shared" si="41"/>
        <v>100.79084421012024</v>
      </c>
      <c r="AC60" s="115">
        <f t="shared" si="41"/>
        <v>103.11290213035701</v>
      </c>
      <c r="AD60" s="115">
        <f t="shared" si="41"/>
        <v>101.58238829587884</v>
      </c>
      <c r="AE60" s="115">
        <f t="shared" si="41"/>
        <v>102.27110157367667</v>
      </c>
      <c r="AF60" s="115">
        <f t="shared" si="41"/>
        <v>101.5769944341373</v>
      </c>
      <c r="AG60" s="115">
        <f t="shared" si="42"/>
        <v>106.93567961165049</v>
      </c>
      <c r="AH60" s="115">
        <f t="shared" si="42"/>
        <v>100.69151370315757</v>
      </c>
      <c r="AI60" s="115">
        <f t="shared" si="42"/>
        <v>102.20849067399016</v>
      </c>
      <c r="AJ60" s="115">
        <f t="shared" si="42"/>
        <v>104.83000059336615</v>
      </c>
      <c r="AK60" s="115">
        <f t="shared" si="42"/>
        <v>87.138728323699411</v>
      </c>
      <c r="AL60" s="115">
        <f t="shared" si="42"/>
        <v>122.44753523293741</v>
      </c>
      <c r="AM60" s="115">
        <f t="shared" si="42"/>
        <v>109.69435250310302</v>
      </c>
      <c r="AN60" s="115">
        <f t="shared" si="42"/>
        <v>108.78492281466048</v>
      </c>
      <c r="AO60" s="115">
        <f t="shared" si="42"/>
        <v>102.16385614087449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25004</v>
      </c>
      <c r="D61" s="11">
        <v>16349</v>
      </c>
      <c r="E61" s="11">
        <v>14929</v>
      </c>
      <c r="F61" s="11">
        <v>29270</v>
      </c>
      <c r="G61" s="11">
        <v>8793.6</v>
      </c>
      <c r="H61" s="11">
        <v>16013</v>
      </c>
      <c r="I61" s="11">
        <v>47472</v>
      </c>
      <c r="J61" s="11">
        <v>7366.2</v>
      </c>
      <c r="K61" s="11">
        <v>11782</v>
      </c>
      <c r="L61" s="11">
        <v>23326</v>
      </c>
      <c r="M61" s="11">
        <v>18066</v>
      </c>
      <c r="N61" s="11">
        <v>40455</v>
      </c>
      <c r="O61" s="13">
        <v>6427.1</v>
      </c>
      <c r="P61" s="23">
        <v>181330</v>
      </c>
      <c r="Q61" s="15">
        <v>1090</v>
      </c>
      <c r="R61" s="15">
        <v>40651</v>
      </c>
      <c r="S61" s="15">
        <v>41905</v>
      </c>
      <c r="T61" s="15">
        <v>59797</v>
      </c>
      <c r="U61" s="15">
        <v>56961</v>
      </c>
      <c r="V61" s="16">
        <f t="shared" si="0"/>
        <v>3112.9000000000233</v>
      </c>
      <c r="W61" s="115">
        <f t="shared" si="41"/>
        <v>105.25340966492675</v>
      </c>
      <c r="X61" s="115">
        <f t="shared" si="41"/>
        <v>99.835124572545183</v>
      </c>
      <c r="Y61" s="115">
        <f t="shared" si="41"/>
        <v>104.62541173172613</v>
      </c>
      <c r="Z61" s="115">
        <f t="shared" si="41"/>
        <v>104.8352435530086</v>
      </c>
      <c r="AA61" s="115">
        <f t="shared" si="41"/>
        <v>101.22246011464881</v>
      </c>
      <c r="AB61" s="115">
        <f t="shared" si="41"/>
        <v>102.1497831079357</v>
      </c>
      <c r="AC61" s="115">
        <f t="shared" si="41"/>
        <v>104.22869187195363</v>
      </c>
      <c r="AD61" s="115">
        <f t="shared" si="41"/>
        <v>100.65452359154447</v>
      </c>
      <c r="AE61" s="115">
        <f t="shared" si="41"/>
        <v>103.00751879699249</v>
      </c>
      <c r="AF61" s="115">
        <f t="shared" si="41"/>
        <v>101.43944335725156</v>
      </c>
      <c r="AG61" s="115">
        <f t="shared" si="42"/>
        <v>102.51376042671509</v>
      </c>
      <c r="AH61" s="115">
        <f t="shared" si="42"/>
        <v>102.14361460384791</v>
      </c>
      <c r="AI61" s="115">
        <f t="shared" si="42"/>
        <v>102.79412705521081</v>
      </c>
      <c r="AJ61" s="115">
        <f t="shared" si="42"/>
        <v>102.63768608139469</v>
      </c>
      <c r="AK61" s="115">
        <f t="shared" si="42"/>
        <v>106.33108964979027</v>
      </c>
      <c r="AL61" s="115">
        <f t="shared" si="42"/>
        <v>102.156158118262</v>
      </c>
      <c r="AM61" s="115">
        <f t="shared" si="42"/>
        <v>98.783621319629432</v>
      </c>
      <c r="AN61" s="115">
        <f t="shared" si="42"/>
        <v>104.11610049971272</v>
      </c>
      <c r="AO61" s="115">
        <f t="shared" si="42"/>
        <v>104.00416301489921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27072</v>
      </c>
      <c r="D62" s="11">
        <v>16903</v>
      </c>
      <c r="E62" s="11">
        <v>16170</v>
      </c>
      <c r="F62" s="11">
        <v>29790</v>
      </c>
      <c r="G62" s="11">
        <v>8953</v>
      </c>
      <c r="H62" s="11">
        <v>16524</v>
      </c>
      <c r="I62" s="11">
        <v>50193</v>
      </c>
      <c r="J62" s="11">
        <v>7545.1</v>
      </c>
      <c r="K62" s="11">
        <v>11802</v>
      </c>
      <c r="L62" s="11">
        <v>23669</v>
      </c>
      <c r="M62" s="11">
        <v>20150</v>
      </c>
      <c r="N62" s="11">
        <v>40781</v>
      </c>
      <c r="O62" s="13">
        <v>6660.1</v>
      </c>
      <c r="P62" s="23">
        <v>197250</v>
      </c>
      <c r="Q62" s="15">
        <v>888.07</v>
      </c>
      <c r="R62" s="15">
        <v>53073</v>
      </c>
      <c r="S62" s="15">
        <v>45214</v>
      </c>
      <c r="T62" s="15">
        <v>59909</v>
      </c>
      <c r="U62" s="15">
        <v>58537</v>
      </c>
      <c r="V62" s="16">
        <f t="shared" si="0"/>
        <v>-18840.870000000054</v>
      </c>
      <c r="W62" s="115">
        <f t="shared" si="41"/>
        <v>108.27067669172932</v>
      </c>
      <c r="X62" s="115">
        <f t="shared" si="41"/>
        <v>103.38858645788733</v>
      </c>
      <c r="Y62" s="115">
        <f t="shared" si="41"/>
        <v>108.31268001875544</v>
      </c>
      <c r="Z62" s="115">
        <f t="shared" si="41"/>
        <v>101.77656303382304</v>
      </c>
      <c r="AA62" s="115">
        <f t="shared" si="41"/>
        <v>101.81268195050946</v>
      </c>
      <c r="AB62" s="115">
        <f t="shared" si="41"/>
        <v>103.19115718478736</v>
      </c>
      <c r="AC62" s="115">
        <f t="shared" si="41"/>
        <v>105.73179979777554</v>
      </c>
      <c r="AD62" s="115">
        <f t="shared" si="41"/>
        <v>102.42866063913551</v>
      </c>
      <c r="AE62" s="115">
        <f t="shared" si="41"/>
        <v>100.16975046681378</v>
      </c>
      <c r="AF62" s="115">
        <f t="shared" si="41"/>
        <v>101.47046214524565</v>
      </c>
      <c r="AG62" s="115">
        <f t="shared" si="42"/>
        <v>111.53548101405957</v>
      </c>
      <c r="AH62" s="115">
        <f t="shared" si="42"/>
        <v>100.80583364231863</v>
      </c>
      <c r="AI62" s="115">
        <f t="shared" si="42"/>
        <v>103.62527422943472</v>
      </c>
      <c r="AJ62" s="115">
        <f t="shared" si="42"/>
        <v>108.77957315391826</v>
      </c>
      <c r="AK62" s="115">
        <f t="shared" si="42"/>
        <v>81.474311926605509</v>
      </c>
      <c r="AL62" s="115">
        <f t="shared" si="42"/>
        <v>130.55767385796167</v>
      </c>
      <c r="AM62" s="115">
        <f t="shared" si="42"/>
        <v>107.89643240663405</v>
      </c>
      <c r="AN62" s="115">
        <f t="shared" si="42"/>
        <v>100.1873003662391</v>
      </c>
      <c r="AO62" s="115">
        <f t="shared" si="42"/>
        <v>102.76680535805201</v>
      </c>
    </row>
    <row r="63" spans="1:41" x14ac:dyDescent="0.25">
      <c r="V63" s="16" cm="1">
        <f t="array" ref="V63">SUM(ABS(V7:V62))</f>
        <v>219952.09000000005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0B0F-A1C8-40AB-9C18-F0B2E21CD8B2}">
  <dimension ref="A1:AO63"/>
  <sheetViews>
    <sheetView topLeftCell="J27" workbookViewId="0">
      <selection activeCell="V63" sqref="V63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7149</v>
      </c>
      <c r="D3" s="11">
        <v>6161</v>
      </c>
      <c r="E3" s="12">
        <v>4834.6000000000004</v>
      </c>
      <c r="F3" s="11">
        <v>12957</v>
      </c>
      <c r="G3" s="11">
        <v>2923.6</v>
      </c>
      <c r="H3" s="11">
        <v>3652.6</v>
      </c>
      <c r="I3" s="11">
        <v>13262</v>
      </c>
      <c r="J3" s="11">
        <v>2929.8</v>
      </c>
      <c r="K3" s="11">
        <v>2871.7</v>
      </c>
      <c r="L3" s="11">
        <v>7857.6</v>
      </c>
      <c r="M3" s="11">
        <v>3955.5</v>
      </c>
      <c r="N3" s="11">
        <v>10473</v>
      </c>
      <c r="O3" s="13">
        <v>1958.2</v>
      </c>
      <c r="P3" s="14">
        <v>52839</v>
      </c>
      <c r="Q3" s="15">
        <v>195.44</v>
      </c>
      <c r="R3" s="15">
        <v>11291</v>
      </c>
      <c r="S3" s="15">
        <v>12766</v>
      </c>
      <c r="T3" s="15">
        <v>15070</v>
      </c>
      <c r="U3" s="15">
        <v>17100</v>
      </c>
      <c r="V3" s="49">
        <f t="shared" ref="V3:V62" si="0">SUM(C3:O3)-SUM(P3:S3,U3)+T3</f>
        <v>1864.1599999999889</v>
      </c>
    </row>
    <row r="4" spans="1:41" x14ac:dyDescent="0.25">
      <c r="A4" s="8">
        <v>2005</v>
      </c>
      <c r="B4" s="9">
        <v>2</v>
      </c>
      <c r="C4" s="10">
        <v>7392</v>
      </c>
      <c r="D4" s="11">
        <v>6252.9</v>
      </c>
      <c r="E4" s="12">
        <v>5329.6</v>
      </c>
      <c r="F4" s="11">
        <v>13225</v>
      </c>
      <c r="G4" s="11">
        <v>2969.4</v>
      </c>
      <c r="H4" s="11">
        <v>3385.9</v>
      </c>
      <c r="I4" s="11">
        <v>13503</v>
      </c>
      <c r="J4" s="11">
        <v>3017.4</v>
      </c>
      <c r="K4" s="11">
        <v>2949.1</v>
      </c>
      <c r="L4" s="11">
        <v>8034.9</v>
      </c>
      <c r="M4" s="11">
        <v>4058.9</v>
      </c>
      <c r="N4" s="11">
        <v>10685</v>
      </c>
      <c r="O4" s="13">
        <v>1994.9</v>
      </c>
      <c r="P4" s="14">
        <v>55252</v>
      </c>
      <c r="Q4" s="15">
        <v>204.54</v>
      </c>
      <c r="R4" s="15">
        <v>11583</v>
      </c>
      <c r="S4" s="15">
        <v>14662</v>
      </c>
      <c r="T4" s="15">
        <v>17005</v>
      </c>
      <c r="U4" s="15">
        <v>17731</v>
      </c>
      <c r="V4" s="16">
        <f t="shared" si="0"/>
        <v>370.4599999999773</v>
      </c>
      <c r="W4" s="115">
        <f t="shared" ref="W4:W35" si="1">C4/C3*100</f>
        <v>103.39907679395719</v>
      </c>
      <c r="X4" s="115">
        <f t="shared" ref="X4:X35" si="2">D4/D3*100</f>
        <v>101.49164096737542</v>
      </c>
      <c r="Y4" s="115">
        <f t="shared" ref="Y4:Y35" si="3">E4/E3*100</f>
        <v>110.2386960658586</v>
      </c>
      <c r="Z4" s="115">
        <f t="shared" ref="Z4:Z35" si="4">F4/F3*100</f>
        <v>102.06838002624063</v>
      </c>
      <c r="AA4" s="115">
        <f t="shared" ref="AA4:AA35" si="5">G4/G3*100</f>
        <v>101.56656177315639</v>
      </c>
      <c r="AB4" s="115">
        <f t="shared" ref="AB4:AB35" si="6">H4/H3*100</f>
        <v>92.698351858949792</v>
      </c>
      <c r="AC4" s="115">
        <f t="shared" ref="AC4:AC35" si="7">I4/I3*100</f>
        <v>101.81722213844067</v>
      </c>
      <c r="AD4" s="115">
        <f t="shared" ref="AD4:AD35" si="8">J4/J3*100</f>
        <v>102.98996518533687</v>
      </c>
      <c r="AE4" s="115">
        <f t="shared" ref="AE4:AE35" si="9">K4/K3*100</f>
        <v>102.6952676115193</v>
      </c>
      <c r="AF4" s="115">
        <f t="shared" ref="AF4:AF35" si="10">L4/L3*100</f>
        <v>102.25641417226635</v>
      </c>
      <c r="AG4" s="115">
        <f t="shared" ref="AG4:AG35" si="11">M4/M3*100</f>
        <v>102.61408165845025</v>
      </c>
      <c r="AH4" s="115">
        <f t="shared" ref="AH4:AH35" si="12">N4/N3*100</f>
        <v>102.02425284063783</v>
      </c>
      <c r="AI4" s="115">
        <f t="shared" ref="AI4:AI35" si="13">O4/O3*100</f>
        <v>101.87417015626596</v>
      </c>
      <c r="AJ4" s="115">
        <f t="shared" ref="AJ4:AJ35" si="14">P4/P3*100</f>
        <v>104.56670262495504</v>
      </c>
      <c r="AK4" s="115">
        <f t="shared" ref="AK4:AK35" si="15">Q4/Q3*100</f>
        <v>104.65616045845272</v>
      </c>
      <c r="AL4" s="115">
        <f t="shared" ref="AL4:AL35" si="16">R4/R3*100</f>
        <v>102.58613054645294</v>
      </c>
      <c r="AM4" s="115">
        <f t="shared" ref="AM4:AM35" si="17">S4/S3*100</f>
        <v>114.85195049349835</v>
      </c>
      <c r="AN4" s="115">
        <f t="shared" ref="AN4:AN35" si="18">T4/T3*100</f>
        <v>112.84007962840079</v>
      </c>
      <c r="AO4" s="115">
        <f t="shared" ref="AO4:AO35" si="19">U4/U3*100</f>
        <v>103.69005847953217</v>
      </c>
    </row>
    <row r="5" spans="1:41" x14ac:dyDescent="0.25">
      <c r="A5" s="8">
        <v>2005</v>
      </c>
      <c r="B5" s="9">
        <v>3</v>
      </c>
      <c r="C5" s="10">
        <v>7675.5</v>
      </c>
      <c r="D5" s="11">
        <v>6437.9</v>
      </c>
      <c r="E5" s="12">
        <v>5773.1</v>
      </c>
      <c r="F5" s="11">
        <v>13662</v>
      </c>
      <c r="G5" s="11">
        <v>3032.6</v>
      </c>
      <c r="H5" s="11">
        <v>3409.2</v>
      </c>
      <c r="I5" s="11">
        <v>13826</v>
      </c>
      <c r="J5" s="11">
        <v>3109.7</v>
      </c>
      <c r="K5" s="11">
        <v>3002.6</v>
      </c>
      <c r="L5" s="11">
        <v>8226.6</v>
      </c>
      <c r="M5" s="11">
        <v>4179.2</v>
      </c>
      <c r="N5" s="11">
        <v>10895</v>
      </c>
      <c r="O5" s="13">
        <v>2032.3</v>
      </c>
      <c r="P5" s="14">
        <v>56892</v>
      </c>
      <c r="Q5" s="15">
        <v>212.69</v>
      </c>
      <c r="R5" s="15">
        <v>11871</v>
      </c>
      <c r="S5" s="15">
        <v>15158</v>
      </c>
      <c r="T5" s="15">
        <v>17931</v>
      </c>
      <c r="U5" s="15">
        <v>18542</v>
      </c>
      <c r="V5" s="16">
        <f t="shared" si="0"/>
        <v>517.00999999999476</v>
      </c>
      <c r="W5" s="115">
        <f t="shared" si="1"/>
        <v>103.83522727272727</v>
      </c>
      <c r="X5" s="115">
        <f t="shared" si="2"/>
        <v>102.95862719698061</v>
      </c>
      <c r="Y5" s="115">
        <f t="shared" si="3"/>
        <v>108.3214500150105</v>
      </c>
      <c r="Z5" s="115">
        <f t="shared" si="4"/>
        <v>103.30434782608695</v>
      </c>
      <c r="AA5" s="115">
        <f t="shared" si="5"/>
        <v>102.12837610291641</v>
      </c>
      <c r="AB5" s="115">
        <f t="shared" si="6"/>
        <v>100.68814790749873</v>
      </c>
      <c r="AC5" s="115">
        <f t="shared" si="7"/>
        <v>102.39206102347626</v>
      </c>
      <c r="AD5" s="115">
        <f t="shared" si="8"/>
        <v>103.0589249022337</v>
      </c>
      <c r="AE5" s="115">
        <f t="shared" si="9"/>
        <v>101.81411278017023</v>
      </c>
      <c r="AF5" s="115">
        <f t="shared" si="10"/>
        <v>102.38584176529891</v>
      </c>
      <c r="AG5" s="115">
        <f t="shared" si="11"/>
        <v>102.96385720269036</v>
      </c>
      <c r="AH5" s="115">
        <f t="shared" si="12"/>
        <v>101.96537201684606</v>
      </c>
      <c r="AI5" s="115">
        <f t="shared" si="13"/>
        <v>101.87478069076144</v>
      </c>
      <c r="AJ5" s="115">
        <f t="shared" si="14"/>
        <v>102.96821834503729</v>
      </c>
      <c r="AK5" s="115">
        <f t="shared" si="15"/>
        <v>103.98455069912976</v>
      </c>
      <c r="AL5" s="115">
        <f t="shared" si="16"/>
        <v>102.48640248640248</v>
      </c>
      <c r="AM5" s="115">
        <f t="shared" si="17"/>
        <v>103.38289455735917</v>
      </c>
      <c r="AN5" s="115">
        <f t="shared" si="18"/>
        <v>105.44545721846517</v>
      </c>
      <c r="AO5" s="115">
        <f t="shared" si="19"/>
        <v>104.57391010095314</v>
      </c>
    </row>
    <row r="6" spans="1:41" x14ac:dyDescent="0.25">
      <c r="A6" s="8">
        <v>2005</v>
      </c>
      <c r="B6" s="9">
        <v>4</v>
      </c>
      <c r="C6" s="10">
        <v>8044.5</v>
      </c>
      <c r="D6" s="11">
        <v>6588.3</v>
      </c>
      <c r="E6" s="12">
        <v>6135.7</v>
      </c>
      <c r="F6" s="11">
        <v>14198</v>
      </c>
      <c r="G6" s="11">
        <v>3109.4</v>
      </c>
      <c r="H6" s="11">
        <v>3966.2</v>
      </c>
      <c r="I6" s="11">
        <v>14325</v>
      </c>
      <c r="J6" s="11">
        <v>3216.1</v>
      </c>
      <c r="K6" s="11">
        <v>3021.6</v>
      </c>
      <c r="L6" s="11">
        <v>8436.7999999999993</v>
      </c>
      <c r="M6" s="11">
        <v>4490.3</v>
      </c>
      <c r="N6" s="11">
        <v>11297</v>
      </c>
      <c r="O6" s="13">
        <v>2083.6</v>
      </c>
      <c r="P6" s="14">
        <v>63542</v>
      </c>
      <c r="Q6" s="15">
        <v>228.33</v>
      </c>
      <c r="R6" s="15">
        <v>12422</v>
      </c>
      <c r="S6" s="15">
        <v>14769</v>
      </c>
      <c r="T6" s="15">
        <v>19112</v>
      </c>
      <c r="U6" s="15">
        <v>19816</v>
      </c>
      <c r="V6" s="16">
        <f t="shared" si="0"/>
        <v>-2752.8300000000017</v>
      </c>
      <c r="W6" s="115">
        <f t="shared" si="1"/>
        <v>104.80750439710769</v>
      </c>
      <c r="X6" s="115">
        <f t="shared" si="2"/>
        <v>102.33616551981237</v>
      </c>
      <c r="Y6" s="115">
        <f t="shared" si="3"/>
        <v>106.28085430704472</v>
      </c>
      <c r="Z6" s="115">
        <f t="shared" si="4"/>
        <v>103.92329087981263</v>
      </c>
      <c r="AA6" s="115">
        <f t="shared" si="5"/>
        <v>102.53248037987206</v>
      </c>
      <c r="AB6" s="115">
        <f t="shared" si="6"/>
        <v>116.3381438460636</v>
      </c>
      <c r="AC6" s="115">
        <f t="shared" si="7"/>
        <v>103.60914219586286</v>
      </c>
      <c r="AD6" s="115">
        <f t="shared" si="8"/>
        <v>103.42155191819147</v>
      </c>
      <c r="AE6" s="115">
        <f t="shared" si="9"/>
        <v>100.63278491973622</v>
      </c>
      <c r="AF6" s="115">
        <f t="shared" si="10"/>
        <v>102.55512605450609</v>
      </c>
      <c r="AG6" s="115">
        <f t="shared" si="11"/>
        <v>107.44400842266464</v>
      </c>
      <c r="AH6" s="115">
        <f t="shared" si="12"/>
        <v>103.68976594768242</v>
      </c>
      <c r="AI6" s="115">
        <f t="shared" si="13"/>
        <v>102.52423362692515</v>
      </c>
      <c r="AJ6" s="115">
        <f t="shared" si="14"/>
        <v>111.68881389299024</v>
      </c>
      <c r="AK6" s="115">
        <f t="shared" si="15"/>
        <v>107.3534251727867</v>
      </c>
      <c r="AL6" s="115">
        <f t="shared" si="16"/>
        <v>104.6415634740123</v>
      </c>
      <c r="AM6" s="115">
        <f t="shared" si="17"/>
        <v>97.433698377094601</v>
      </c>
      <c r="AN6" s="115">
        <f t="shared" si="18"/>
        <v>106.5863588199208</v>
      </c>
      <c r="AO6" s="115">
        <f t="shared" si="19"/>
        <v>106.87088771437816</v>
      </c>
    </row>
    <row r="7" spans="1:41" x14ac:dyDescent="0.25">
      <c r="A7" s="8">
        <f>A3+1</f>
        <v>2006</v>
      </c>
      <c r="B7" s="9">
        <f>B3</f>
        <v>1</v>
      </c>
      <c r="C7" s="10">
        <v>8417.9</v>
      </c>
      <c r="D7" s="11">
        <v>6645.4</v>
      </c>
      <c r="E7" s="11">
        <v>6468.5</v>
      </c>
      <c r="F7" s="11">
        <v>14388</v>
      </c>
      <c r="G7" s="11">
        <v>3187.2</v>
      </c>
      <c r="H7" s="11">
        <v>4235.1000000000004</v>
      </c>
      <c r="I7" s="11">
        <v>14697</v>
      </c>
      <c r="J7" s="11">
        <v>3323.7</v>
      </c>
      <c r="K7" s="11">
        <v>3030.6</v>
      </c>
      <c r="L7" s="11">
        <v>8663.2000000000007</v>
      </c>
      <c r="M7" s="11">
        <v>4568.7</v>
      </c>
      <c r="N7" s="11">
        <v>11451</v>
      </c>
      <c r="O7" s="13">
        <v>2139</v>
      </c>
      <c r="P7" s="14">
        <v>58787</v>
      </c>
      <c r="Q7" s="15">
        <v>232.27</v>
      </c>
      <c r="R7" s="15">
        <v>12640</v>
      </c>
      <c r="S7" s="15">
        <v>14701</v>
      </c>
      <c r="T7" s="15">
        <v>17409</v>
      </c>
      <c r="U7" s="15">
        <v>20722</v>
      </c>
      <c r="V7" s="16">
        <f t="shared" si="0"/>
        <v>1542.0299999999988</v>
      </c>
      <c r="W7" s="115">
        <f t="shared" si="1"/>
        <v>104.64168065137672</v>
      </c>
      <c r="X7" s="115">
        <f t="shared" si="2"/>
        <v>100.86668791645796</v>
      </c>
      <c r="Y7" s="115">
        <f t="shared" si="3"/>
        <v>105.42399400231433</v>
      </c>
      <c r="Z7" s="115">
        <f t="shared" si="4"/>
        <v>101.33821665023244</v>
      </c>
      <c r="AA7" s="115">
        <f t="shared" si="5"/>
        <v>102.50209043545378</v>
      </c>
      <c r="AB7" s="115">
        <f t="shared" si="6"/>
        <v>106.77978921889972</v>
      </c>
      <c r="AC7" s="115">
        <f t="shared" si="7"/>
        <v>102.59685863874346</v>
      </c>
      <c r="AD7" s="115">
        <f t="shared" si="8"/>
        <v>103.34566711234103</v>
      </c>
      <c r="AE7" s="115">
        <f t="shared" si="9"/>
        <v>100.29785544082605</v>
      </c>
      <c r="AF7" s="115">
        <f t="shared" si="10"/>
        <v>102.68348188886785</v>
      </c>
      <c r="AG7" s="115">
        <f t="shared" si="11"/>
        <v>101.74598579159522</v>
      </c>
      <c r="AH7" s="115">
        <f t="shared" si="12"/>
        <v>101.36319376825706</v>
      </c>
      <c r="AI7" s="115">
        <f t="shared" si="13"/>
        <v>102.65885966596275</v>
      </c>
      <c r="AJ7" s="115">
        <f t="shared" si="14"/>
        <v>92.516760567813421</v>
      </c>
      <c r="AK7" s="115">
        <f t="shared" si="15"/>
        <v>101.72557263609687</v>
      </c>
      <c r="AL7" s="115">
        <f t="shared" si="16"/>
        <v>101.75495089357591</v>
      </c>
      <c r="AM7" s="115">
        <f t="shared" si="17"/>
        <v>99.53957613921051</v>
      </c>
      <c r="AN7" s="115">
        <f t="shared" si="18"/>
        <v>91.089367936375055</v>
      </c>
      <c r="AO7" s="115">
        <f t="shared" si="19"/>
        <v>104.57206297941057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8791</v>
      </c>
      <c r="D8" s="11">
        <v>6725.6</v>
      </c>
      <c r="E8" s="11">
        <v>6639.5</v>
      </c>
      <c r="F8" s="11">
        <v>14785</v>
      </c>
      <c r="G8" s="11">
        <v>3272.8</v>
      </c>
      <c r="H8" s="11">
        <v>4083.5</v>
      </c>
      <c r="I8" s="11">
        <v>15171</v>
      </c>
      <c r="J8" s="11">
        <v>3439.1</v>
      </c>
      <c r="K8" s="11">
        <v>3061</v>
      </c>
      <c r="L8" s="11">
        <v>8880.5</v>
      </c>
      <c r="M8" s="11">
        <v>4710.5</v>
      </c>
      <c r="N8" s="11">
        <v>11678</v>
      </c>
      <c r="O8" s="13">
        <v>2183.4</v>
      </c>
      <c r="P8" s="14">
        <v>61728</v>
      </c>
      <c r="Q8" s="15">
        <v>240.85</v>
      </c>
      <c r="R8" s="15">
        <v>12980</v>
      </c>
      <c r="S8" s="15">
        <v>17255</v>
      </c>
      <c r="T8" s="15">
        <v>20708</v>
      </c>
      <c r="U8" s="15">
        <v>21340</v>
      </c>
      <c r="V8" s="16">
        <f t="shared" si="0"/>
        <v>585.04999999998836</v>
      </c>
      <c r="W8" s="115">
        <f t="shared" si="1"/>
        <v>104.43222181304125</v>
      </c>
      <c r="X8" s="115">
        <f t="shared" si="2"/>
        <v>101.20684985102477</v>
      </c>
      <c r="Y8" s="115">
        <f t="shared" si="3"/>
        <v>102.64358042822911</v>
      </c>
      <c r="Z8" s="115">
        <f t="shared" si="4"/>
        <v>102.75924381428969</v>
      </c>
      <c r="AA8" s="115">
        <f t="shared" si="5"/>
        <v>102.68574297188758</v>
      </c>
      <c r="AB8" s="115">
        <f t="shared" si="6"/>
        <v>96.420391490165514</v>
      </c>
      <c r="AC8" s="115">
        <f t="shared" si="7"/>
        <v>103.22514798938558</v>
      </c>
      <c r="AD8" s="115">
        <f t="shared" si="8"/>
        <v>103.47203417877667</v>
      </c>
      <c r="AE8" s="115">
        <f t="shared" si="9"/>
        <v>101.0031016960338</v>
      </c>
      <c r="AF8" s="115">
        <f t="shared" si="10"/>
        <v>102.50831101671436</v>
      </c>
      <c r="AG8" s="115">
        <f t="shared" si="11"/>
        <v>103.10372753737387</v>
      </c>
      <c r="AH8" s="115">
        <f t="shared" si="12"/>
        <v>101.98235961924722</v>
      </c>
      <c r="AI8" s="115">
        <f t="shared" si="13"/>
        <v>102.07573632538569</v>
      </c>
      <c r="AJ8" s="115">
        <f t="shared" si="14"/>
        <v>105.00280674298739</v>
      </c>
      <c r="AK8" s="115">
        <f t="shared" si="15"/>
        <v>103.69397683730142</v>
      </c>
      <c r="AL8" s="115">
        <f t="shared" si="16"/>
        <v>102.68987341772151</v>
      </c>
      <c r="AM8" s="115">
        <f t="shared" si="17"/>
        <v>117.37296782531801</v>
      </c>
      <c r="AN8" s="115">
        <f t="shared" si="18"/>
        <v>118.94996840714573</v>
      </c>
      <c r="AO8" s="115">
        <f t="shared" si="19"/>
        <v>102.98233761219959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9129</v>
      </c>
      <c r="D9" s="11">
        <v>6941</v>
      </c>
      <c r="E9" s="11">
        <v>6615.6</v>
      </c>
      <c r="F9" s="11">
        <v>15522</v>
      </c>
      <c r="G9" s="11">
        <v>3365.3</v>
      </c>
      <c r="H9" s="11">
        <v>4302.5</v>
      </c>
      <c r="I9" s="11">
        <v>15762</v>
      </c>
      <c r="J9" s="11">
        <v>3557.4</v>
      </c>
      <c r="K9" s="11">
        <v>3134.1</v>
      </c>
      <c r="L9" s="11">
        <v>9088.5</v>
      </c>
      <c r="M9" s="11">
        <v>4888.7</v>
      </c>
      <c r="N9" s="11">
        <v>11945</v>
      </c>
      <c r="O9" s="13">
        <v>2233.4</v>
      </c>
      <c r="P9" s="14">
        <v>64304</v>
      </c>
      <c r="Q9" s="15">
        <v>250.64</v>
      </c>
      <c r="R9" s="15">
        <v>13336</v>
      </c>
      <c r="S9" s="15">
        <v>18156</v>
      </c>
      <c r="T9" s="15">
        <v>22851</v>
      </c>
      <c r="U9" s="15">
        <v>22198</v>
      </c>
      <c r="V9" s="16">
        <f t="shared" si="0"/>
        <v>1090.8600000000006</v>
      </c>
      <c r="W9" s="115">
        <f t="shared" si="1"/>
        <v>103.84484131498124</v>
      </c>
      <c r="X9" s="115">
        <f t="shared" si="2"/>
        <v>103.2026882359938</v>
      </c>
      <c r="Y9" s="115">
        <f t="shared" si="3"/>
        <v>99.640033135025234</v>
      </c>
      <c r="Z9" s="115">
        <f t="shared" si="4"/>
        <v>104.98478187352045</v>
      </c>
      <c r="AA9" s="115">
        <f t="shared" si="5"/>
        <v>102.82632608164263</v>
      </c>
      <c r="AB9" s="115">
        <f t="shared" si="6"/>
        <v>105.36304640626912</v>
      </c>
      <c r="AC9" s="115">
        <f t="shared" si="7"/>
        <v>103.8955902709116</v>
      </c>
      <c r="AD9" s="115">
        <f t="shared" si="8"/>
        <v>103.43985345003053</v>
      </c>
      <c r="AE9" s="115">
        <f t="shared" si="9"/>
        <v>102.38810846128716</v>
      </c>
      <c r="AF9" s="115">
        <f t="shared" si="10"/>
        <v>102.34221046112269</v>
      </c>
      <c r="AG9" s="115">
        <f t="shared" si="11"/>
        <v>103.78303789406644</v>
      </c>
      <c r="AH9" s="115">
        <f t="shared" si="12"/>
        <v>102.28635040246618</v>
      </c>
      <c r="AI9" s="115">
        <f t="shared" si="13"/>
        <v>102.29000641201796</v>
      </c>
      <c r="AJ9" s="115">
        <f t="shared" si="14"/>
        <v>104.17314670813893</v>
      </c>
      <c r="AK9" s="115">
        <f t="shared" si="15"/>
        <v>104.06477060411044</v>
      </c>
      <c r="AL9" s="115">
        <f t="shared" si="16"/>
        <v>102.74268104776579</v>
      </c>
      <c r="AM9" s="115">
        <f t="shared" si="17"/>
        <v>105.22167487684729</v>
      </c>
      <c r="AN9" s="115">
        <f t="shared" si="18"/>
        <v>110.34865752366237</v>
      </c>
      <c r="AO9" s="115">
        <f t="shared" si="19"/>
        <v>104.02061855670104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9491.1</v>
      </c>
      <c r="D10" s="11">
        <v>7113.1</v>
      </c>
      <c r="E10" s="11">
        <v>6403.4</v>
      </c>
      <c r="F10" s="11">
        <v>16280</v>
      </c>
      <c r="G10" s="11">
        <v>3465.8</v>
      </c>
      <c r="H10" s="11">
        <v>4954.8</v>
      </c>
      <c r="I10" s="11">
        <v>16521</v>
      </c>
      <c r="J10" s="11">
        <v>3685.8</v>
      </c>
      <c r="K10" s="11">
        <v>3254.3</v>
      </c>
      <c r="L10" s="11">
        <v>9288.7999999999993</v>
      </c>
      <c r="M10" s="11">
        <v>5276.1</v>
      </c>
      <c r="N10" s="11">
        <v>12451</v>
      </c>
      <c r="O10" s="13">
        <v>2298.1999999999998</v>
      </c>
      <c r="P10" s="14">
        <v>71253</v>
      </c>
      <c r="Q10" s="15">
        <v>271.24</v>
      </c>
      <c r="R10" s="15">
        <v>14014</v>
      </c>
      <c r="S10" s="15">
        <v>17541</v>
      </c>
      <c r="T10" s="15">
        <v>22652</v>
      </c>
      <c r="U10" s="15">
        <v>23276</v>
      </c>
      <c r="V10" s="16">
        <f t="shared" si="0"/>
        <v>-3219.8399999999965</v>
      </c>
      <c r="W10" s="115">
        <f t="shared" si="1"/>
        <v>103.96648044692738</v>
      </c>
      <c r="X10" s="115">
        <f t="shared" si="2"/>
        <v>102.47946981702924</v>
      </c>
      <c r="Y10" s="115">
        <f t="shared" si="3"/>
        <v>96.792430013906511</v>
      </c>
      <c r="Z10" s="115">
        <f t="shared" si="4"/>
        <v>104.8833913155521</v>
      </c>
      <c r="AA10" s="115">
        <f t="shared" si="5"/>
        <v>102.98636079992869</v>
      </c>
      <c r="AB10" s="115">
        <f t="shared" si="6"/>
        <v>115.1609529343405</v>
      </c>
      <c r="AC10" s="115">
        <f t="shared" si="7"/>
        <v>104.81537875904073</v>
      </c>
      <c r="AD10" s="115">
        <f t="shared" si="8"/>
        <v>103.60937763535168</v>
      </c>
      <c r="AE10" s="115">
        <f t="shared" si="9"/>
        <v>103.83523180498389</v>
      </c>
      <c r="AF10" s="115">
        <f t="shared" si="10"/>
        <v>102.20388402926774</v>
      </c>
      <c r="AG10" s="115">
        <f t="shared" si="11"/>
        <v>107.92439707897807</v>
      </c>
      <c r="AH10" s="115">
        <f t="shared" si="12"/>
        <v>104.2360820426957</v>
      </c>
      <c r="AI10" s="115">
        <f t="shared" si="13"/>
        <v>102.90140592818125</v>
      </c>
      <c r="AJ10" s="115">
        <f t="shared" si="14"/>
        <v>110.80648171186863</v>
      </c>
      <c r="AK10" s="115">
        <f t="shared" si="15"/>
        <v>108.21895946377276</v>
      </c>
      <c r="AL10" s="115">
        <f t="shared" si="16"/>
        <v>105.08398320335932</v>
      </c>
      <c r="AM10" s="115">
        <f t="shared" si="17"/>
        <v>96.61269001982815</v>
      </c>
      <c r="AN10" s="115">
        <f t="shared" si="18"/>
        <v>99.129140956632099</v>
      </c>
      <c r="AO10" s="115">
        <f t="shared" si="19"/>
        <v>104.85629335976215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9785.6</v>
      </c>
      <c r="D11" s="11">
        <v>7193.3</v>
      </c>
      <c r="E11" s="11">
        <v>6077.3</v>
      </c>
      <c r="F11" s="11">
        <v>16585</v>
      </c>
      <c r="G11" s="11">
        <v>3553.2</v>
      </c>
      <c r="H11" s="11">
        <v>4999.3999999999996</v>
      </c>
      <c r="I11" s="11">
        <v>17130</v>
      </c>
      <c r="J11" s="11">
        <v>3816.4</v>
      </c>
      <c r="K11" s="11">
        <v>3433.3</v>
      </c>
      <c r="L11" s="11">
        <v>9477.2000000000007</v>
      </c>
      <c r="M11" s="11">
        <v>5425.8</v>
      </c>
      <c r="N11" s="11">
        <v>12692</v>
      </c>
      <c r="O11" s="13">
        <v>2392.1</v>
      </c>
      <c r="P11" s="14">
        <v>66267</v>
      </c>
      <c r="Q11" s="15">
        <v>278.14</v>
      </c>
      <c r="R11" s="15">
        <v>14224</v>
      </c>
      <c r="S11" s="15">
        <v>16135</v>
      </c>
      <c r="T11" s="15">
        <v>21235</v>
      </c>
      <c r="U11" s="15">
        <v>23883</v>
      </c>
      <c r="V11" s="16">
        <f t="shared" si="0"/>
        <v>3008.4600000000064</v>
      </c>
      <c r="W11" s="115">
        <f t="shared" si="1"/>
        <v>103.10290693386435</v>
      </c>
      <c r="X11" s="115">
        <f t="shared" si="2"/>
        <v>101.12749715313998</v>
      </c>
      <c r="Y11" s="115">
        <f t="shared" si="3"/>
        <v>94.907392947496646</v>
      </c>
      <c r="Z11" s="115">
        <f t="shared" si="4"/>
        <v>101.87346437346439</v>
      </c>
      <c r="AA11" s="115">
        <f t="shared" si="5"/>
        <v>102.5217842922269</v>
      </c>
      <c r="AB11" s="115">
        <f t="shared" si="6"/>
        <v>100.90013724065552</v>
      </c>
      <c r="AC11" s="115">
        <f t="shared" si="7"/>
        <v>103.68621754131107</v>
      </c>
      <c r="AD11" s="115">
        <f t="shared" si="8"/>
        <v>103.54332844972598</v>
      </c>
      <c r="AE11" s="115">
        <f t="shared" si="9"/>
        <v>105.50041483575576</v>
      </c>
      <c r="AF11" s="115">
        <f t="shared" si="10"/>
        <v>102.02824907415385</v>
      </c>
      <c r="AG11" s="115">
        <f t="shared" si="11"/>
        <v>102.8373230226872</v>
      </c>
      <c r="AH11" s="115">
        <f t="shared" si="12"/>
        <v>101.93558750301182</v>
      </c>
      <c r="AI11" s="115">
        <f t="shared" si="13"/>
        <v>104.08580628317814</v>
      </c>
      <c r="AJ11" s="115">
        <f t="shared" si="14"/>
        <v>93.002399898951623</v>
      </c>
      <c r="AK11" s="115">
        <f t="shared" si="15"/>
        <v>102.54387258516442</v>
      </c>
      <c r="AL11" s="115">
        <f t="shared" si="16"/>
        <v>101.4985014985015</v>
      </c>
      <c r="AM11" s="115">
        <f t="shared" si="17"/>
        <v>91.984493472436</v>
      </c>
      <c r="AN11" s="115">
        <f t="shared" si="18"/>
        <v>93.744481723468127</v>
      </c>
      <c r="AO11" s="115">
        <f t="shared" si="19"/>
        <v>102.60783639800653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10075</v>
      </c>
      <c r="D12" s="11">
        <v>7287.9</v>
      </c>
      <c r="E12" s="11">
        <v>6166.8</v>
      </c>
      <c r="F12" s="11">
        <v>16976</v>
      </c>
      <c r="G12" s="11">
        <v>3640.3</v>
      </c>
      <c r="H12" s="11">
        <v>4951.3</v>
      </c>
      <c r="I12" s="11">
        <v>17647</v>
      </c>
      <c r="J12" s="11">
        <v>3934</v>
      </c>
      <c r="K12" s="11">
        <v>3620</v>
      </c>
      <c r="L12" s="11">
        <v>9667.2000000000007</v>
      </c>
      <c r="M12" s="11">
        <v>5611.1</v>
      </c>
      <c r="N12" s="11">
        <v>12964</v>
      </c>
      <c r="O12" s="13">
        <v>2456</v>
      </c>
      <c r="P12" s="14">
        <v>69188</v>
      </c>
      <c r="Q12" s="15">
        <v>284.41000000000003</v>
      </c>
      <c r="R12" s="15">
        <v>14514</v>
      </c>
      <c r="S12" s="15">
        <v>15614</v>
      </c>
      <c r="T12" s="15">
        <v>20904</v>
      </c>
      <c r="U12" s="15">
        <v>24402</v>
      </c>
      <c r="V12" s="16">
        <f t="shared" si="0"/>
        <v>1898.1900000000023</v>
      </c>
      <c r="W12" s="115">
        <f t="shared" si="1"/>
        <v>102.95740680183125</v>
      </c>
      <c r="X12" s="115">
        <f t="shared" si="2"/>
        <v>101.31511267429411</v>
      </c>
      <c r="Y12" s="115">
        <f t="shared" si="3"/>
        <v>101.47269346584832</v>
      </c>
      <c r="Z12" s="115">
        <f t="shared" si="4"/>
        <v>102.35755200482363</v>
      </c>
      <c r="AA12" s="115">
        <f t="shared" si="5"/>
        <v>102.45131149386471</v>
      </c>
      <c r="AB12" s="115">
        <f t="shared" si="6"/>
        <v>99.037884546145548</v>
      </c>
      <c r="AC12" s="115">
        <f t="shared" si="7"/>
        <v>103.01809690601284</v>
      </c>
      <c r="AD12" s="115">
        <f t="shared" si="8"/>
        <v>103.08143800440206</v>
      </c>
      <c r="AE12" s="115">
        <f t="shared" si="9"/>
        <v>105.43791687297934</v>
      </c>
      <c r="AF12" s="115">
        <f t="shared" si="10"/>
        <v>102.00481154771452</v>
      </c>
      <c r="AG12" s="115">
        <f t="shared" si="11"/>
        <v>103.4151645840245</v>
      </c>
      <c r="AH12" s="115">
        <f t="shared" si="12"/>
        <v>102.14308225653956</v>
      </c>
      <c r="AI12" s="115">
        <f t="shared" si="13"/>
        <v>102.67129300614523</v>
      </c>
      <c r="AJ12" s="115">
        <f t="shared" si="14"/>
        <v>104.40792551345315</v>
      </c>
      <c r="AK12" s="115">
        <f t="shared" si="15"/>
        <v>102.25426044438055</v>
      </c>
      <c r="AL12" s="115">
        <f t="shared" si="16"/>
        <v>102.03880764904387</v>
      </c>
      <c r="AM12" s="115">
        <f t="shared" si="17"/>
        <v>96.770994731949173</v>
      </c>
      <c r="AN12" s="115">
        <f t="shared" si="18"/>
        <v>98.441252648928653</v>
      </c>
      <c r="AO12" s="115">
        <f t="shared" si="19"/>
        <v>102.17309383243311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10349</v>
      </c>
      <c r="D13" s="11">
        <v>7531.2</v>
      </c>
      <c r="E13" s="11">
        <v>6662.9</v>
      </c>
      <c r="F13" s="11">
        <v>17532</v>
      </c>
      <c r="G13" s="11">
        <v>3732.2</v>
      </c>
      <c r="H13" s="11">
        <v>5065.6000000000004</v>
      </c>
      <c r="I13" s="11">
        <v>18084</v>
      </c>
      <c r="J13" s="11">
        <v>4040.4</v>
      </c>
      <c r="K13" s="11">
        <v>3811.2</v>
      </c>
      <c r="L13" s="11">
        <v>9858.6</v>
      </c>
      <c r="M13" s="11">
        <v>5818.8</v>
      </c>
      <c r="N13" s="11">
        <v>13241</v>
      </c>
      <c r="O13" s="13">
        <v>2514</v>
      </c>
      <c r="P13" s="14">
        <v>71709</v>
      </c>
      <c r="Q13" s="15">
        <v>286.94</v>
      </c>
      <c r="R13" s="15">
        <v>14777</v>
      </c>
      <c r="S13" s="15">
        <v>18169</v>
      </c>
      <c r="T13" s="15">
        <v>22531</v>
      </c>
      <c r="U13" s="15">
        <v>25424</v>
      </c>
      <c r="V13" s="16">
        <f t="shared" si="0"/>
        <v>405.95999999999185</v>
      </c>
      <c r="W13" s="115">
        <f t="shared" si="1"/>
        <v>102.71960297766749</v>
      </c>
      <c r="X13" s="115">
        <f t="shared" si="2"/>
        <v>103.3384102416334</v>
      </c>
      <c r="Y13" s="115">
        <f t="shared" si="3"/>
        <v>108.0446909256016</v>
      </c>
      <c r="Z13" s="115">
        <f t="shared" si="4"/>
        <v>103.27521206409047</v>
      </c>
      <c r="AA13" s="115">
        <f t="shared" si="5"/>
        <v>102.52451721012004</v>
      </c>
      <c r="AB13" s="115">
        <f t="shared" si="6"/>
        <v>102.30848464039748</v>
      </c>
      <c r="AC13" s="115">
        <f t="shared" si="7"/>
        <v>102.47634158780529</v>
      </c>
      <c r="AD13" s="115">
        <f t="shared" si="8"/>
        <v>102.70462633451957</v>
      </c>
      <c r="AE13" s="115">
        <f t="shared" si="9"/>
        <v>105.28176795580112</v>
      </c>
      <c r="AF13" s="115">
        <f t="shared" si="10"/>
        <v>101.97989076464746</v>
      </c>
      <c r="AG13" s="115">
        <f t="shared" si="11"/>
        <v>103.70159148829998</v>
      </c>
      <c r="AH13" s="115">
        <f t="shared" si="12"/>
        <v>102.13668620796051</v>
      </c>
      <c r="AI13" s="115">
        <f t="shared" si="13"/>
        <v>102.3615635179153</v>
      </c>
      <c r="AJ13" s="115">
        <f t="shared" si="14"/>
        <v>103.64369543851535</v>
      </c>
      <c r="AK13" s="115">
        <f t="shared" si="15"/>
        <v>100.8895608452586</v>
      </c>
      <c r="AL13" s="115">
        <f t="shared" si="16"/>
        <v>101.81204354416427</v>
      </c>
      <c r="AM13" s="115">
        <f t="shared" si="17"/>
        <v>116.36351991802229</v>
      </c>
      <c r="AN13" s="115">
        <f t="shared" si="18"/>
        <v>107.783199387677</v>
      </c>
      <c r="AO13" s="115">
        <f t="shared" si="19"/>
        <v>104.18818129661503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10633</v>
      </c>
      <c r="D14" s="11">
        <v>7702.6</v>
      </c>
      <c r="E14" s="11">
        <v>7536</v>
      </c>
      <c r="F14" s="11">
        <v>18129</v>
      </c>
      <c r="G14" s="11">
        <v>3831.4</v>
      </c>
      <c r="H14" s="11">
        <v>5594.7</v>
      </c>
      <c r="I14" s="11">
        <v>18530</v>
      </c>
      <c r="J14" s="11">
        <v>4134.1000000000004</v>
      </c>
      <c r="K14" s="11">
        <v>4029.4</v>
      </c>
      <c r="L14" s="11">
        <v>10053</v>
      </c>
      <c r="M14" s="11">
        <v>6212.2</v>
      </c>
      <c r="N14" s="11">
        <v>13724</v>
      </c>
      <c r="O14" s="13">
        <v>2593.9</v>
      </c>
      <c r="P14" s="14">
        <v>78997</v>
      </c>
      <c r="Q14" s="15">
        <v>295.5</v>
      </c>
      <c r="R14" s="15">
        <v>15319</v>
      </c>
      <c r="S14" s="15">
        <v>20500</v>
      </c>
      <c r="T14" s="15">
        <v>23885</v>
      </c>
      <c r="U14" s="15">
        <v>26794</v>
      </c>
      <c r="V14" s="16">
        <f t="shared" si="0"/>
        <v>-5317.2000000000116</v>
      </c>
      <c r="W14" s="115">
        <f t="shared" si="1"/>
        <v>102.74422649531357</v>
      </c>
      <c r="X14" s="115">
        <f t="shared" si="2"/>
        <v>102.2758657318887</v>
      </c>
      <c r="Y14" s="115">
        <f t="shared" si="3"/>
        <v>113.10390370559367</v>
      </c>
      <c r="Z14" s="115">
        <f t="shared" si="4"/>
        <v>103.40520191649556</v>
      </c>
      <c r="AA14" s="115">
        <f t="shared" si="5"/>
        <v>102.65794973474091</v>
      </c>
      <c r="AB14" s="115">
        <f t="shared" si="6"/>
        <v>110.44496209728362</v>
      </c>
      <c r="AC14" s="115">
        <f t="shared" si="7"/>
        <v>102.46626852466269</v>
      </c>
      <c r="AD14" s="115">
        <f t="shared" si="8"/>
        <v>102.31907731907732</v>
      </c>
      <c r="AE14" s="115">
        <f t="shared" si="9"/>
        <v>105.7252308984047</v>
      </c>
      <c r="AF14" s="115">
        <f t="shared" si="10"/>
        <v>101.97188241738178</v>
      </c>
      <c r="AG14" s="115">
        <f t="shared" si="11"/>
        <v>106.76084416030795</v>
      </c>
      <c r="AH14" s="115">
        <f t="shared" si="12"/>
        <v>103.64776074314628</v>
      </c>
      <c r="AI14" s="115">
        <f t="shared" si="13"/>
        <v>103.17820206841688</v>
      </c>
      <c r="AJ14" s="115">
        <f t="shared" si="14"/>
        <v>110.1632988885635</v>
      </c>
      <c r="AK14" s="115">
        <f t="shared" si="15"/>
        <v>102.98320206314908</v>
      </c>
      <c r="AL14" s="115">
        <f t="shared" si="16"/>
        <v>103.66786221831224</v>
      </c>
      <c r="AM14" s="115">
        <f t="shared" si="17"/>
        <v>112.82954482910452</v>
      </c>
      <c r="AN14" s="115">
        <f t="shared" si="18"/>
        <v>106.00949802494341</v>
      </c>
      <c r="AO14" s="115">
        <f t="shared" si="19"/>
        <v>105.38860918816866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10842</v>
      </c>
      <c r="D15" s="11">
        <v>7765.2</v>
      </c>
      <c r="E15" s="11">
        <v>8862.7999999999993</v>
      </c>
      <c r="F15" s="11">
        <v>18037</v>
      </c>
      <c r="G15" s="11">
        <v>3899</v>
      </c>
      <c r="H15" s="11">
        <v>5688.1</v>
      </c>
      <c r="I15" s="11">
        <v>18595</v>
      </c>
      <c r="J15" s="11">
        <v>4208</v>
      </c>
      <c r="K15" s="11">
        <v>4264.5</v>
      </c>
      <c r="L15" s="11">
        <v>10244</v>
      </c>
      <c r="M15" s="11">
        <v>6305.9</v>
      </c>
      <c r="N15" s="11">
        <v>13879</v>
      </c>
      <c r="O15" s="13">
        <v>2670.8</v>
      </c>
      <c r="P15" s="14">
        <v>73174</v>
      </c>
      <c r="Q15" s="15">
        <v>281.14999999999998</v>
      </c>
      <c r="R15" s="15">
        <v>15219</v>
      </c>
      <c r="S15" s="15">
        <v>19855</v>
      </c>
      <c r="T15" s="15">
        <v>21783</v>
      </c>
      <c r="U15" s="15">
        <v>27686</v>
      </c>
      <c r="V15" s="16">
        <f t="shared" si="0"/>
        <v>829.15000000000873</v>
      </c>
      <c r="W15" s="115">
        <f t="shared" si="1"/>
        <v>101.96557885827143</v>
      </c>
      <c r="X15" s="115">
        <f t="shared" si="2"/>
        <v>100.81271259055382</v>
      </c>
      <c r="Y15" s="115">
        <f t="shared" si="3"/>
        <v>117.60615711252653</v>
      </c>
      <c r="Z15" s="115">
        <f t="shared" si="4"/>
        <v>99.492525787412433</v>
      </c>
      <c r="AA15" s="115">
        <f t="shared" si="5"/>
        <v>101.76436811609332</v>
      </c>
      <c r="AB15" s="115">
        <f t="shared" si="6"/>
        <v>101.66943714587021</v>
      </c>
      <c r="AC15" s="115">
        <f t="shared" si="7"/>
        <v>100.3507825148408</v>
      </c>
      <c r="AD15" s="115">
        <f t="shared" si="8"/>
        <v>101.7875716600953</v>
      </c>
      <c r="AE15" s="115">
        <f t="shared" si="9"/>
        <v>105.83461557551992</v>
      </c>
      <c r="AF15" s="115">
        <f t="shared" si="10"/>
        <v>101.89993036904406</v>
      </c>
      <c r="AG15" s="115">
        <f t="shared" si="11"/>
        <v>101.50832233347285</v>
      </c>
      <c r="AH15" s="115">
        <f t="shared" si="12"/>
        <v>101.12940833576216</v>
      </c>
      <c r="AI15" s="115">
        <f t="shared" si="13"/>
        <v>102.96464782759551</v>
      </c>
      <c r="AJ15" s="115">
        <f t="shared" si="14"/>
        <v>92.62883400635468</v>
      </c>
      <c r="AK15" s="115">
        <f t="shared" si="15"/>
        <v>95.143824027072753</v>
      </c>
      <c r="AL15" s="115">
        <f t="shared" si="16"/>
        <v>99.347215875709907</v>
      </c>
      <c r="AM15" s="115">
        <f t="shared" si="17"/>
        <v>96.853658536585357</v>
      </c>
      <c r="AN15" s="115">
        <f t="shared" si="18"/>
        <v>91.19949759263136</v>
      </c>
      <c r="AO15" s="115">
        <f t="shared" si="19"/>
        <v>103.32910353064119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10963</v>
      </c>
      <c r="D16" s="11">
        <v>7838.8</v>
      </c>
      <c r="E16" s="11">
        <v>9721.6</v>
      </c>
      <c r="F16" s="11">
        <v>18143</v>
      </c>
      <c r="G16" s="11">
        <v>3956.5</v>
      </c>
      <c r="H16" s="11">
        <v>6044.1</v>
      </c>
      <c r="I16" s="11">
        <v>18732</v>
      </c>
      <c r="J16" s="11">
        <v>4266.6000000000004</v>
      </c>
      <c r="K16" s="11">
        <v>4439.3</v>
      </c>
      <c r="L16" s="11">
        <v>10446</v>
      </c>
      <c r="M16" s="11">
        <v>6450.2</v>
      </c>
      <c r="N16" s="11">
        <v>14141</v>
      </c>
      <c r="O16" s="13">
        <v>2716.6</v>
      </c>
      <c r="P16" s="14">
        <v>75333</v>
      </c>
      <c r="Q16" s="15">
        <v>280.87</v>
      </c>
      <c r="R16" s="15">
        <v>15398</v>
      </c>
      <c r="S16" s="15">
        <v>21002</v>
      </c>
      <c r="T16" s="15">
        <v>22303</v>
      </c>
      <c r="U16" s="15">
        <v>28227</v>
      </c>
      <c r="V16" s="16">
        <f t="shared" si="0"/>
        <v>-79.169999999983702</v>
      </c>
      <c r="W16" s="115">
        <f t="shared" si="1"/>
        <v>101.11603025272089</v>
      </c>
      <c r="X16" s="115">
        <f t="shared" si="2"/>
        <v>100.94781847215783</v>
      </c>
      <c r="Y16" s="115">
        <f t="shared" si="3"/>
        <v>109.68993997382319</v>
      </c>
      <c r="Z16" s="115">
        <f t="shared" si="4"/>
        <v>100.58768087819483</v>
      </c>
      <c r="AA16" s="115">
        <f t="shared" si="5"/>
        <v>101.47473711208002</v>
      </c>
      <c r="AB16" s="115">
        <f t="shared" si="6"/>
        <v>106.25868040294651</v>
      </c>
      <c r="AC16" s="115">
        <f t="shared" si="7"/>
        <v>100.73675719279376</v>
      </c>
      <c r="AD16" s="115">
        <f t="shared" si="8"/>
        <v>101.39258555133081</v>
      </c>
      <c r="AE16" s="115">
        <f t="shared" si="9"/>
        <v>104.09895650134835</v>
      </c>
      <c r="AF16" s="115">
        <f t="shared" si="10"/>
        <v>101.97188598203826</v>
      </c>
      <c r="AG16" s="115">
        <f t="shared" si="11"/>
        <v>102.28833314832141</v>
      </c>
      <c r="AH16" s="115">
        <f t="shared" si="12"/>
        <v>101.88774407378054</v>
      </c>
      <c r="AI16" s="115">
        <f t="shared" si="13"/>
        <v>101.71484199490789</v>
      </c>
      <c r="AJ16" s="115">
        <f t="shared" si="14"/>
        <v>102.95050154426436</v>
      </c>
      <c r="AK16" s="115">
        <f t="shared" si="15"/>
        <v>99.900409034323317</v>
      </c>
      <c r="AL16" s="115">
        <f t="shared" si="16"/>
        <v>101.17616137722582</v>
      </c>
      <c r="AM16" s="115">
        <f t="shared" si="17"/>
        <v>105.77688239738102</v>
      </c>
      <c r="AN16" s="115">
        <f t="shared" si="18"/>
        <v>102.38718266538127</v>
      </c>
      <c r="AO16" s="115">
        <f t="shared" si="19"/>
        <v>101.95405620169038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10977</v>
      </c>
      <c r="D17" s="11">
        <v>8064.3</v>
      </c>
      <c r="E17" s="11">
        <v>10095</v>
      </c>
      <c r="F17" s="11">
        <v>18421</v>
      </c>
      <c r="G17" s="11">
        <v>4003</v>
      </c>
      <c r="H17" s="11">
        <v>6614.7</v>
      </c>
      <c r="I17" s="11">
        <v>18955</v>
      </c>
      <c r="J17" s="11">
        <v>4310.6000000000004</v>
      </c>
      <c r="K17" s="11">
        <v>4579.3999999999996</v>
      </c>
      <c r="L17" s="11">
        <v>10660</v>
      </c>
      <c r="M17" s="11">
        <v>6628.9</v>
      </c>
      <c r="N17" s="11">
        <v>14447</v>
      </c>
      <c r="O17" s="13">
        <v>2766.7</v>
      </c>
      <c r="P17" s="14">
        <v>78548</v>
      </c>
      <c r="Q17" s="15">
        <v>287.77</v>
      </c>
      <c r="R17" s="15">
        <v>15649</v>
      </c>
      <c r="S17" s="15">
        <v>23618</v>
      </c>
      <c r="T17" s="15">
        <v>25707</v>
      </c>
      <c r="U17" s="15">
        <v>28513</v>
      </c>
      <c r="V17" s="16">
        <f t="shared" si="0"/>
        <v>-386.17000000002736</v>
      </c>
      <c r="W17" s="115">
        <f t="shared" si="1"/>
        <v>100.12770227127612</v>
      </c>
      <c r="X17" s="115">
        <f t="shared" si="2"/>
        <v>102.87671582385059</v>
      </c>
      <c r="Y17" s="115">
        <f t="shared" si="3"/>
        <v>103.84093153390388</v>
      </c>
      <c r="Z17" s="115">
        <f t="shared" si="4"/>
        <v>101.53227139943779</v>
      </c>
      <c r="AA17" s="115">
        <f t="shared" si="5"/>
        <v>101.17528118286366</v>
      </c>
      <c r="AB17" s="115">
        <f t="shared" si="6"/>
        <v>109.44061150543504</v>
      </c>
      <c r="AC17" s="115">
        <f t="shared" si="7"/>
        <v>101.19047619047619</v>
      </c>
      <c r="AD17" s="115">
        <f t="shared" si="8"/>
        <v>101.03126611353301</v>
      </c>
      <c r="AE17" s="115">
        <f t="shared" si="9"/>
        <v>103.15590295767349</v>
      </c>
      <c r="AF17" s="115">
        <f t="shared" si="10"/>
        <v>102.04863105494925</v>
      </c>
      <c r="AG17" s="115">
        <f t="shared" si="11"/>
        <v>102.77045673002388</v>
      </c>
      <c r="AH17" s="115">
        <f t="shared" si="12"/>
        <v>102.16392051481509</v>
      </c>
      <c r="AI17" s="115">
        <f t="shared" si="13"/>
        <v>101.84421703600088</v>
      </c>
      <c r="AJ17" s="115">
        <f t="shared" si="14"/>
        <v>104.2677179987522</v>
      </c>
      <c r="AK17" s="115">
        <f t="shared" si="15"/>
        <v>102.4566525438815</v>
      </c>
      <c r="AL17" s="115">
        <f t="shared" si="16"/>
        <v>101.63008182880893</v>
      </c>
      <c r="AM17" s="115">
        <f t="shared" si="17"/>
        <v>112.45595657556424</v>
      </c>
      <c r="AN17" s="115">
        <f t="shared" si="18"/>
        <v>115.26252073712058</v>
      </c>
      <c r="AO17" s="115">
        <f t="shared" si="19"/>
        <v>101.0132142983668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10918</v>
      </c>
      <c r="D18" s="11">
        <v>8200.7999999999993</v>
      </c>
      <c r="E18" s="11">
        <v>9995.2000000000007</v>
      </c>
      <c r="F18" s="11">
        <v>18664</v>
      </c>
      <c r="G18" s="11">
        <v>4037.5</v>
      </c>
      <c r="H18" s="11">
        <v>6941.1</v>
      </c>
      <c r="I18" s="11">
        <v>19351</v>
      </c>
      <c r="J18" s="11">
        <v>4338.8</v>
      </c>
      <c r="K18" s="11">
        <v>4700.7</v>
      </c>
      <c r="L18" s="11">
        <v>10887</v>
      </c>
      <c r="M18" s="11">
        <v>7026</v>
      </c>
      <c r="N18" s="11">
        <v>15023</v>
      </c>
      <c r="O18" s="13">
        <v>2828.9</v>
      </c>
      <c r="P18" s="14">
        <v>86705</v>
      </c>
      <c r="Q18" s="15">
        <v>315.20999999999998</v>
      </c>
      <c r="R18" s="15">
        <v>16373</v>
      </c>
      <c r="S18" s="15">
        <v>21827</v>
      </c>
      <c r="T18" s="15">
        <v>30560</v>
      </c>
      <c r="U18" s="15">
        <v>28617</v>
      </c>
      <c r="V18" s="16">
        <f t="shared" si="0"/>
        <v>-365.21000000002095</v>
      </c>
      <c r="W18" s="115">
        <f t="shared" si="1"/>
        <v>99.462512526191134</v>
      </c>
      <c r="X18" s="115">
        <f t="shared" si="2"/>
        <v>101.6926453628957</v>
      </c>
      <c r="Y18" s="115">
        <f t="shared" si="3"/>
        <v>99.011391778107978</v>
      </c>
      <c r="Z18" s="115">
        <f t="shared" si="4"/>
        <v>101.31914662613322</v>
      </c>
      <c r="AA18" s="115">
        <f t="shared" si="5"/>
        <v>100.86185360979265</v>
      </c>
      <c r="AB18" s="115">
        <f t="shared" si="6"/>
        <v>104.93446414803394</v>
      </c>
      <c r="AC18" s="115">
        <f t="shared" si="7"/>
        <v>102.0891585333685</v>
      </c>
      <c r="AD18" s="115">
        <f t="shared" si="8"/>
        <v>100.65420127128473</v>
      </c>
      <c r="AE18" s="115">
        <f t="shared" si="9"/>
        <v>102.64881862252697</v>
      </c>
      <c r="AF18" s="115">
        <f t="shared" si="10"/>
        <v>102.12945590994372</v>
      </c>
      <c r="AG18" s="115">
        <f t="shared" si="11"/>
        <v>105.99043581891416</v>
      </c>
      <c r="AH18" s="115">
        <f t="shared" si="12"/>
        <v>103.98698691769918</v>
      </c>
      <c r="AI18" s="115">
        <f t="shared" si="13"/>
        <v>102.24816568475079</v>
      </c>
      <c r="AJ18" s="115">
        <f t="shared" si="14"/>
        <v>110.38473290217448</v>
      </c>
      <c r="AK18" s="115">
        <f t="shared" si="15"/>
        <v>109.53539284845537</v>
      </c>
      <c r="AL18" s="115">
        <f t="shared" si="16"/>
        <v>104.6264937056681</v>
      </c>
      <c r="AM18" s="115">
        <f t="shared" si="17"/>
        <v>92.416800745194337</v>
      </c>
      <c r="AN18" s="115">
        <f t="shared" si="18"/>
        <v>118.87812658030887</v>
      </c>
      <c r="AO18" s="115">
        <f t="shared" si="19"/>
        <v>100.36474590537649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10699</v>
      </c>
      <c r="D19" s="11">
        <v>8265.7000000000007</v>
      </c>
      <c r="E19" s="11">
        <v>9447.7000000000007</v>
      </c>
      <c r="F19" s="11">
        <v>18457</v>
      </c>
      <c r="G19" s="11">
        <v>4018.4</v>
      </c>
      <c r="H19" s="11">
        <v>6813.1</v>
      </c>
      <c r="I19" s="11">
        <v>19529</v>
      </c>
      <c r="J19" s="11">
        <v>4344.8</v>
      </c>
      <c r="K19" s="11">
        <v>4772.3999999999996</v>
      </c>
      <c r="L19" s="11">
        <v>11123</v>
      </c>
      <c r="M19" s="11">
        <v>7131.8</v>
      </c>
      <c r="N19" s="11">
        <v>15354</v>
      </c>
      <c r="O19" s="13">
        <v>2889</v>
      </c>
      <c r="P19" s="14">
        <v>78886</v>
      </c>
      <c r="Q19" s="15">
        <v>332.45</v>
      </c>
      <c r="R19" s="15">
        <v>16658</v>
      </c>
      <c r="S19" s="15">
        <v>20804</v>
      </c>
      <c r="T19" s="15">
        <v>25011</v>
      </c>
      <c r="U19" s="15">
        <v>27817</v>
      </c>
      <c r="V19" s="16">
        <f t="shared" si="0"/>
        <v>3358.4499999999825</v>
      </c>
      <c r="W19" s="115">
        <f t="shared" si="1"/>
        <v>97.994138120534899</v>
      </c>
      <c r="X19" s="115">
        <f t="shared" si="2"/>
        <v>100.79138620622381</v>
      </c>
      <c r="Y19" s="115">
        <f t="shared" si="3"/>
        <v>94.522370737954219</v>
      </c>
      <c r="Z19" s="115">
        <f t="shared" si="4"/>
        <v>98.890912987569664</v>
      </c>
      <c r="AA19" s="115">
        <f t="shared" si="5"/>
        <v>99.526934984520125</v>
      </c>
      <c r="AB19" s="115">
        <f t="shared" si="6"/>
        <v>98.155911887164862</v>
      </c>
      <c r="AC19" s="115">
        <f t="shared" si="7"/>
        <v>100.9198491034055</v>
      </c>
      <c r="AD19" s="115">
        <f t="shared" si="8"/>
        <v>100.13828708398636</v>
      </c>
      <c r="AE19" s="115">
        <f t="shared" si="9"/>
        <v>101.52530474184695</v>
      </c>
      <c r="AF19" s="115">
        <f t="shared" si="10"/>
        <v>102.16772297235235</v>
      </c>
      <c r="AG19" s="115">
        <f t="shared" si="11"/>
        <v>101.50583546826076</v>
      </c>
      <c r="AH19" s="115">
        <f t="shared" si="12"/>
        <v>102.20328829128668</v>
      </c>
      <c r="AI19" s="115">
        <f t="shared" si="13"/>
        <v>102.12450068931386</v>
      </c>
      <c r="AJ19" s="115">
        <f t="shared" si="14"/>
        <v>90.982065624819796</v>
      </c>
      <c r="AK19" s="115">
        <f t="shared" si="15"/>
        <v>105.46936962659814</v>
      </c>
      <c r="AL19" s="115">
        <f t="shared" si="16"/>
        <v>101.74067061625847</v>
      </c>
      <c r="AM19" s="115">
        <f t="shared" si="17"/>
        <v>95.313144270857194</v>
      </c>
      <c r="AN19" s="115">
        <f t="shared" si="18"/>
        <v>81.842277486911001</v>
      </c>
      <c r="AO19" s="115">
        <f t="shared" si="19"/>
        <v>97.204458888073518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10639</v>
      </c>
      <c r="D20" s="11">
        <v>8293.7999999999993</v>
      </c>
      <c r="E20" s="11">
        <v>9174.7000000000007</v>
      </c>
      <c r="F20" s="11">
        <v>18341</v>
      </c>
      <c r="G20" s="11">
        <v>4034.2</v>
      </c>
      <c r="H20" s="11">
        <v>7185.1</v>
      </c>
      <c r="I20" s="11">
        <v>19743</v>
      </c>
      <c r="J20" s="11">
        <v>4367</v>
      </c>
      <c r="K20" s="11">
        <v>4836.8999999999996</v>
      </c>
      <c r="L20" s="11">
        <v>11354</v>
      </c>
      <c r="M20" s="11">
        <v>7304.7</v>
      </c>
      <c r="N20" s="11">
        <v>15729</v>
      </c>
      <c r="O20" s="13">
        <v>2933.7</v>
      </c>
      <c r="P20" s="14">
        <v>80821</v>
      </c>
      <c r="Q20" s="15">
        <v>350.24</v>
      </c>
      <c r="R20" s="15">
        <v>17068</v>
      </c>
      <c r="S20" s="15">
        <v>20101</v>
      </c>
      <c r="T20" s="15">
        <v>22658</v>
      </c>
      <c r="U20" s="15">
        <v>27281</v>
      </c>
      <c r="V20" s="16">
        <f t="shared" si="0"/>
        <v>972.85999999998603</v>
      </c>
      <c r="W20" s="115">
        <f t="shared" si="1"/>
        <v>99.439199925226646</v>
      </c>
      <c r="X20" s="115">
        <f t="shared" si="2"/>
        <v>100.3399591081215</v>
      </c>
      <c r="Y20" s="115">
        <f t="shared" si="3"/>
        <v>97.110407824126511</v>
      </c>
      <c r="Z20" s="115">
        <f t="shared" si="4"/>
        <v>99.371512163406834</v>
      </c>
      <c r="AA20" s="115">
        <f t="shared" si="5"/>
        <v>100.39319131992832</v>
      </c>
      <c r="AB20" s="115">
        <f t="shared" si="6"/>
        <v>105.46006957185423</v>
      </c>
      <c r="AC20" s="115">
        <f t="shared" si="7"/>
        <v>101.09580623687849</v>
      </c>
      <c r="AD20" s="115">
        <f t="shared" si="8"/>
        <v>100.51095562511507</v>
      </c>
      <c r="AE20" s="115">
        <f t="shared" si="9"/>
        <v>101.35152124717123</v>
      </c>
      <c r="AF20" s="115">
        <f t="shared" si="10"/>
        <v>102.07677784770294</v>
      </c>
      <c r="AG20" s="115">
        <f t="shared" si="11"/>
        <v>102.42435289828656</v>
      </c>
      <c r="AH20" s="115">
        <f t="shared" si="12"/>
        <v>102.44236029699101</v>
      </c>
      <c r="AI20" s="115">
        <f t="shared" si="13"/>
        <v>101.54724818276219</v>
      </c>
      <c r="AJ20" s="115">
        <f t="shared" si="14"/>
        <v>102.45290672616181</v>
      </c>
      <c r="AK20" s="115">
        <f t="shared" si="15"/>
        <v>105.35118062866597</v>
      </c>
      <c r="AL20" s="115">
        <f t="shared" si="16"/>
        <v>102.46127986553009</v>
      </c>
      <c r="AM20" s="115">
        <f t="shared" si="17"/>
        <v>96.620842145741207</v>
      </c>
      <c r="AN20" s="115">
        <f t="shared" si="18"/>
        <v>90.592139458638201</v>
      </c>
      <c r="AO20" s="115">
        <f t="shared" si="19"/>
        <v>98.07312075349607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10717</v>
      </c>
      <c r="D21" s="11">
        <v>8474.7999999999993</v>
      </c>
      <c r="E21" s="11">
        <v>9183.2999999999993</v>
      </c>
      <c r="F21" s="11">
        <v>18530</v>
      </c>
      <c r="G21" s="11">
        <v>4093.4</v>
      </c>
      <c r="H21" s="11">
        <v>7377.7</v>
      </c>
      <c r="I21" s="11">
        <v>20009</v>
      </c>
      <c r="J21" s="11">
        <v>4404.6000000000004</v>
      </c>
      <c r="K21" s="11">
        <v>4920.3</v>
      </c>
      <c r="L21" s="11">
        <v>11579</v>
      </c>
      <c r="M21" s="11">
        <v>7499.4</v>
      </c>
      <c r="N21" s="11">
        <v>16087</v>
      </c>
      <c r="O21" s="13">
        <v>2989</v>
      </c>
      <c r="P21" s="14">
        <v>82304</v>
      </c>
      <c r="Q21" s="15">
        <v>362.07</v>
      </c>
      <c r="R21" s="15">
        <v>17419</v>
      </c>
      <c r="S21" s="15">
        <v>20214</v>
      </c>
      <c r="T21" s="15">
        <v>22446</v>
      </c>
      <c r="U21" s="15">
        <v>27345</v>
      </c>
      <c r="V21" s="16">
        <f t="shared" si="0"/>
        <v>666.42999999999302</v>
      </c>
      <c r="W21" s="115">
        <f t="shared" si="1"/>
        <v>100.73315161199361</v>
      </c>
      <c r="X21" s="115">
        <f t="shared" si="2"/>
        <v>102.18235308302587</v>
      </c>
      <c r="Y21" s="115">
        <f t="shared" si="3"/>
        <v>100.0937360349657</v>
      </c>
      <c r="Z21" s="115">
        <f t="shared" si="4"/>
        <v>101.030478163677</v>
      </c>
      <c r="AA21" s="115">
        <f t="shared" si="5"/>
        <v>101.46745327450301</v>
      </c>
      <c r="AB21" s="115">
        <f t="shared" si="6"/>
        <v>102.68054724360134</v>
      </c>
      <c r="AC21" s="115">
        <f t="shared" si="7"/>
        <v>101.34731297168618</v>
      </c>
      <c r="AD21" s="115">
        <f t="shared" si="8"/>
        <v>100.86100297687199</v>
      </c>
      <c r="AE21" s="115">
        <f t="shared" si="9"/>
        <v>101.7242448675805</v>
      </c>
      <c r="AF21" s="115">
        <f t="shared" si="10"/>
        <v>101.98168046503436</v>
      </c>
      <c r="AG21" s="115">
        <f t="shared" si="11"/>
        <v>102.66540720358125</v>
      </c>
      <c r="AH21" s="115">
        <f t="shared" si="12"/>
        <v>102.27605060715874</v>
      </c>
      <c r="AI21" s="115">
        <f t="shared" si="13"/>
        <v>101.88499164877118</v>
      </c>
      <c r="AJ21" s="115">
        <f t="shared" si="14"/>
        <v>101.83491914230211</v>
      </c>
      <c r="AK21" s="115">
        <f t="shared" si="15"/>
        <v>103.37768387391502</v>
      </c>
      <c r="AL21" s="115">
        <f t="shared" si="16"/>
        <v>102.05647996250293</v>
      </c>
      <c r="AM21" s="115">
        <f t="shared" si="17"/>
        <v>100.5621610865131</v>
      </c>
      <c r="AN21" s="115">
        <f t="shared" si="18"/>
        <v>99.064348133109718</v>
      </c>
      <c r="AO21" s="115">
        <f t="shared" si="19"/>
        <v>100.23459550602985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10996</v>
      </c>
      <c r="D22" s="11">
        <v>8520.7000000000007</v>
      </c>
      <c r="E22" s="11">
        <v>9428.2999999999993</v>
      </c>
      <c r="F22" s="11">
        <v>18807</v>
      </c>
      <c r="G22" s="11">
        <v>4194.1000000000004</v>
      </c>
      <c r="H22" s="11">
        <v>7642.1</v>
      </c>
      <c r="I22" s="11">
        <v>20419</v>
      </c>
      <c r="J22" s="11">
        <v>4463.6000000000004</v>
      </c>
      <c r="K22" s="11">
        <v>5022.3999999999996</v>
      </c>
      <c r="L22" s="11">
        <v>11801</v>
      </c>
      <c r="M22" s="11">
        <v>7905</v>
      </c>
      <c r="N22" s="11">
        <v>16652</v>
      </c>
      <c r="O22" s="13">
        <v>3075.3</v>
      </c>
      <c r="P22" s="14">
        <v>90187</v>
      </c>
      <c r="Q22" s="15">
        <v>381.24</v>
      </c>
      <c r="R22" s="15">
        <v>18093</v>
      </c>
      <c r="S22" s="15">
        <v>21262</v>
      </c>
      <c r="T22" s="15">
        <v>23838</v>
      </c>
      <c r="U22" s="15">
        <v>27842</v>
      </c>
      <c r="V22" s="16">
        <f t="shared" si="0"/>
        <v>-5000.7399999999907</v>
      </c>
      <c r="W22" s="115">
        <f t="shared" si="1"/>
        <v>102.60334048707659</v>
      </c>
      <c r="X22" s="115">
        <f t="shared" si="2"/>
        <v>100.5416057016095</v>
      </c>
      <c r="Y22" s="115">
        <f t="shared" si="3"/>
        <v>102.66788627181951</v>
      </c>
      <c r="Z22" s="115">
        <f t="shared" si="4"/>
        <v>101.49487317862923</v>
      </c>
      <c r="AA22" s="115">
        <f t="shared" si="5"/>
        <v>102.46005765378415</v>
      </c>
      <c r="AB22" s="115">
        <f t="shared" si="6"/>
        <v>103.58377272049555</v>
      </c>
      <c r="AC22" s="115">
        <f t="shared" si="7"/>
        <v>102.04907791493827</v>
      </c>
      <c r="AD22" s="115">
        <f t="shared" si="8"/>
        <v>101.33950869545475</v>
      </c>
      <c r="AE22" s="115">
        <f t="shared" si="9"/>
        <v>102.07507672296403</v>
      </c>
      <c r="AF22" s="115">
        <f t="shared" si="10"/>
        <v>101.91726401243631</v>
      </c>
      <c r="AG22" s="115">
        <f t="shared" si="11"/>
        <v>105.40843267461398</v>
      </c>
      <c r="AH22" s="115">
        <f t="shared" si="12"/>
        <v>103.51215266985764</v>
      </c>
      <c r="AI22" s="115">
        <f t="shared" si="13"/>
        <v>102.88725326196054</v>
      </c>
      <c r="AJ22" s="115">
        <f t="shared" si="14"/>
        <v>109.57790629860031</v>
      </c>
      <c r="AK22" s="115">
        <f t="shared" si="15"/>
        <v>105.29455630126772</v>
      </c>
      <c r="AL22" s="115">
        <f t="shared" si="16"/>
        <v>103.86933807910901</v>
      </c>
      <c r="AM22" s="115">
        <f t="shared" si="17"/>
        <v>105.18452557633324</v>
      </c>
      <c r="AN22" s="115">
        <f t="shared" si="18"/>
        <v>106.20155038759691</v>
      </c>
      <c r="AO22" s="115">
        <f t="shared" si="19"/>
        <v>101.81751691351253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11378</v>
      </c>
      <c r="D23" s="11">
        <v>8409.5</v>
      </c>
      <c r="E23" s="11">
        <v>10004</v>
      </c>
      <c r="F23" s="11">
        <v>18648</v>
      </c>
      <c r="G23" s="11">
        <v>4297.3999999999996</v>
      </c>
      <c r="H23" s="11">
        <v>7254.3</v>
      </c>
      <c r="I23" s="11">
        <v>20605</v>
      </c>
      <c r="J23" s="11">
        <v>4536.8999999999996</v>
      </c>
      <c r="K23" s="11">
        <v>5131.8</v>
      </c>
      <c r="L23" s="11">
        <v>12013</v>
      </c>
      <c r="M23" s="11">
        <v>8016.2</v>
      </c>
      <c r="N23" s="11">
        <v>16891</v>
      </c>
      <c r="O23" s="13">
        <v>3165.9</v>
      </c>
      <c r="P23" s="14">
        <v>83426</v>
      </c>
      <c r="Q23" s="15">
        <v>372.11</v>
      </c>
      <c r="R23" s="15">
        <v>18091</v>
      </c>
      <c r="S23" s="15">
        <v>20733</v>
      </c>
      <c r="T23" s="15">
        <v>21977</v>
      </c>
      <c r="U23" s="15">
        <v>28057</v>
      </c>
      <c r="V23" s="16">
        <f t="shared" si="0"/>
        <v>1648.890000000014</v>
      </c>
      <c r="W23" s="115">
        <f t="shared" si="1"/>
        <v>103.47399054201527</v>
      </c>
      <c r="X23" s="115">
        <f t="shared" si="2"/>
        <v>98.694942903752022</v>
      </c>
      <c r="Y23" s="115">
        <f t="shared" si="3"/>
        <v>106.10608487214026</v>
      </c>
      <c r="Z23" s="115">
        <f t="shared" si="4"/>
        <v>99.154570106875099</v>
      </c>
      <c r="AA23" s="115">
        <f t="shared" si="5"/>
        <v>102.46298371521898</v>
      </c>
      <c r="AB23" s="115">
        <f t="shared" si="6"/>
        <v>94.925478598814465</v>
      </c>
      <c r="AC23" s="115">
        <f t="shared" si="7"/>
        <v>100.91091630344286</v>
      </c>
      <c r="AD23" s="115">
        <f t="shared" si="8"/>
        <v>101.64217223765569</v>
      </c>
      <c r="AE23" s="115">
        <f t="shared" si="9"/>
        <v>102.17824147817778</v>
      </c>
      <c r="AF23" s="115">
        <f t="shared" si="10"/>
        <v>101.7964579272943</v>
      </c>
      <c r="AG23" s="115">
        <f t="shared" si="11"/>
        <v>101.40670461733082</v>
      </c>
      <c r="AH23" s="115">
        <f t="shared" si="12"/>
        <v>101.43526303146768</v>
      </c>
      <c r="AI23" s="115">
        <f t="shared" si="13"/>
        <v>102.94605404350794</v>
      </c>
      <c r="AJ23" s="115">
        <f t="shared" si="14"/>
        <v>92.503354141949501</v>
      </c>
      <c r="AK23" s="115">
        <f t="shared" si="15"/>
        <v>97.605183086769486</v>
      </c>
      <c r="AL23" s="115">
        <f t="shared" si="16"/>
        <v>99.988946001215936</v>
      </c>
      <c r="AM23" s="115">
        <f t="shared" si="17"/>
        <v>97.511993227353969</v>
      </c>
      <c r="AN23" s="115">
        <f t="shared" si="18"/>
        <v>92.193137008138265</v>
      </c>
      <c r="AO23" s="115">
        <f t="shared" si="19"/>
        <v>100.7722146397529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11830</v>
      </c>
      <c r="D24" s="11">
        <v>8418.5</v>
      </c>
      <c r="E24" s="11">
        <v>10923</v>
      </c>
      <c r="F24" s="11">
        <v>18739</v>
      </c>
      <c r="G24" s="11">
        <v>4398.7</v>
      </c>
      <c r="H24" s="11">
        <v>7206.5</v>
      </c>
      <c r="I24" s="11">
        <v>20910</v>
      </c>
      <c r="J24" s="11">
        <v>4609.3999999999996</v>
      </c>
      <c r="K24" s="11">
        <v>5261.3</v>
      </c>
      <c r="L24" s="11">
        <v>12228</v>
      </c>
      <c r="M24" s="11">
        <v>8209</v>
      </c>
      <c r="N24" s="11">
        <v>17194</v>
      </c>
      <c r="O24" s="13">
        <v>3225.1</v>
      </c>
      <c r="P24" s="14">
        <v>86092</v>
      </c>
      <c r="Q24" s="15">
        <v>375.87</v>
      </c>
      <c r="R24" s="15">
        <v>18388</v>
      </c>
      <c r="S24" s="15">
        <v>22354</v>
      </c>
      <c r="T24" s="15">
        <v>23810</v>
      </c>
      <c r="U24" s="15">
        <v>28834</v>
      </c>
      <c r="V24" s="16">
        <f t="shared" si="0"/>
        <v>918.63000000000466</v>
      </c>
      <c r="W24" s="115">
        <f t="shared" si="1"/>
        <v>103.97257866057303</v>
      </c>
      <c r="X24" s="115">
        <f t="shared" si="2"/>
        <v>100.10702182056008</v>
      </c>
      <c r="Y24" s="115">
        <f t="shared" si="3"/>
        <v>109.18632546981209</v>
      </c>
      <c r="Z24" s="115">
        <f t="shared" si="4"/>
        <v>100.48798798798799</v>
      </c>
      <c r="AA24" s="115">
        <f t="shared" si="5"/>
        <v>102.35723926094849</v>
      </c>
      <c r="AB24" s="115">
        <f t="shared" si="6"/>
        <v>99.341080462622173</v>
      </c>
      <c r="AC24" s="115">
        <f t="shared" si="7"/>
        <v>101.48022324678476</v>
      </c>
      <c r="AD24" s="115">
        <f t="shared" si="8"/>
        <v>101.59800745002094</v>
      </c>
      <c r="AE24" s="115">
        <f t="shared" si="9"/>
        <v>102.52348103979109</v>
      </c>
      <c r="AF24" s="115">
        <f t="shared" si="10"/>
        <v>101.78972779488886</v>
      </c>
      <c r="AG24" s="115">
        <f t="shared" si="11"/>
        <v>102.40512961253462</v>
      </c>
      <c r="AH24" s="115">
        <f t="shared" si="12"/>
        <v>101.79385471552898</v>
      </c>
      <c r="AI24" s="115">
        <f t="shared" si="13"/>
        <v>101.86992640323447</v>
      </c>
      <c r="AJ24" s="115">
        <f t="shared" si="14"/>
        <v>103.19564644115744</v>
      </c>
      <c r="AK24" s="115">
        <f t="shared" si="15"/>
        <v>101.01045389804091</v>
      </c>
      <c r="AL24" s="115">
        <f t="shared" si="16"/>
        <v>101.64170029296335</v>
      </c>
      <c r="AM24" s="115">
        <f t="shared" si="17"/>
        <v>107.81845367288862</v>
      </c>
      <c r="AN24" s="115">
        <f t="shared" si="18"/>
        <v>108.34053783500931</v>
      </c>
      <c r="AO24" s="115">
        <f t="shared" si="19"/>
        <v>102.76936236946217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12323</v>
      </c>
      <c r="D25" s="11">
        <v>8650.2000000000007</v>
      </c>
      <c r="E25" s="11">
        <v>12252</v>
      </c>
      <c r="F25" s="11">
        <v>19049</v>
      </c>
      <c r="G25" s="11">
        <v>4505.1000000000004</v>
      </c>
      <c r="H25" s="11">
        <v>7338.2</v>
      </c>
      <c r="I25" s="11">
        <v>21355</v>
      </c>
      <c r="J25" s="11">
        <v>4678.5</v>
      </c>
      <c r="K25" s="11">
        <v>5412.7</v>
      </c>
      <c r="L25" s="11">
        <v>12446</v>
      </c>
      <c r="M25" s="11">
        <v>8435.4</v>
      </c>
      <c r="N25" s="11">
        <v>17487</v>
      </c>
      <c r="O25" s="13">
        <v>3299.6</v>
      </c>
      <c r="P25" s="14">
        <v>88945</v>
      </c>
      <c r="Q25" s="15">
        <v>383.96</v>
      </c>
      <c r="R25" s="15">
        <v>18748</v>
      </c>
      <c r="S25" s="15">
        <v>21619</v>
      </c>
      <c r="T25" s="15">
        <v>24764</v>
      </c>
      <c r="U25" s="15">
        <v>30158</v>
      </c>
      <c r="V25" s="16">
        <f t="shared" si="0"/>
        <v>2141.7399999999616</v>
      </c>
      <c r="W25" s="115">
        <f t="shared" si="1"/>
        <v>104.16737109044803</v>
      </c>
      <c r="X25" s="115">
        <f t="shared" si="2"/>
        <v>102.75227178238404</v>
      </c>
      <c r="Y25" s="115">
        <f t="shared" si="3"/>
        <v>112.16698709145838</v>
      </c>
      <c r="Z25" s="115">
        <f t="shared" si="4"/>
        <v>101.6543038582635</v>
      </c>
      <c r="AA25" s="115">
        <f t="shared" si="5"/>
        <v>102.41889649214542</v>
      </c>
      <c r="AB25" s="115">
        <f t="shared" si="6"/>
        <v>101.82751682508847</v>
      </c>
      <c r="AC25" s="115">
        <f t="shared" si="7"/>
        <v>102.12816834050693</v>
      </c>
      <c r="AD25" s="115">
        <f t="shared" si="8"/>
        <v>101.49911051329892</v>
      </c>
      <c r="AE25" s="115">
        <f t="shared" si="9"/>
        <v>102.87761579837682</v>
      </c>
      <c r="AF25" s="115">
        <f t="shared" si="10"/>
        <v>101.78279358848545</v>
      </c>
      <c r="AG25" s="115">
        <f t="shared" si="11"/>
        <v>102.75794859300767</v>
      </c>
      <c r="AH25" s="115">
        <f t="shared" si="12"/>
        <v>101.70408281958822</v>
      </c>
      <c r="AI25" s="115">
        <f t="shared" si="13"/>
        <v>102.3100058912902</v>
      </c>
      <c r="AJ25" s="115">
        <f t="shared" si="14"/>
        <v>103.31389676160387</v>
      </c>
      <c r="AK25" s="115">
        <f t="shared" si="15"/>
        <v>102.1523399047543</v>
      </c>
      <c r="AL25" s="115">
        <f t="shared" si="16"/>
        <v>101.95779856428105</v>
      </c>
      <c r="AM25" s="115">
        <f t="shared" si="17"/>
        <v>96.71199785273329</v>
      </c>
      <c r="AN25" s="115">
        <f t="shared" si="18"/>
        <v>104.00671986560268</v>
      </c>
      <c r="AO25" s="115">
        <f t="shared" si="19"/>
        <v>104.59180134563361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12916</v>
      </c>
      <c r="D26" s="11">
        <v>8932.7000000000007</v>
      </c>
      <c r="E26" s="11">
        <v>13925</v>
      </c>
      <c r="F26" s="11">
        <v>19553</v>
      </c>
      <c r="G26" s="11">
        <v>4608.8</v>
      </c>
      <c r="H26" s="11">
        <v>7977</v>
      </c>
      <c r="I26" s="11">
        <v>22054</v>
      </c>
      <c r="J26" s="11">
        <v>4747.2</v>
      </c>
      <c r="K26" s="11">
        <v>5590.2</v>
      </c>
      <c r="L26" s="11">
        <v>12668</v>
      </c>
      <c r="M26" s="11">
        <v>8907.4</v>
      </c>
      <c r="N26" s="11">
        <v>18048</v>
      </c>
      <c r="O26" s="13">
        <v>3396.4</v>
      </c>
      <c r="P26" s="14">
        <v>98713</v>
      </c>
      <c r="Q26" s="15">
        <v>412.06</v>
      </c>
      <c r="R26" s="15">
        <v>19637</v>
      </c>
      <c r="S26" s="15">
        <v>24199</v>
      </c>
      <c r="T26" s="15">
        <v>26965</v>
      </c>
      <c r="U26" s="15">
        <v>32040</v>
      </c>
      <c r="V26" s="16">
        <f t="shared" si="0"/>
        <v>-4712.3600000000151</v>
      </c>
      <c r="W26" s="115">
        <f t="shared" si="1"/>
        <v>104.81213990099813</v>
      </c>
      <c r="X26" s="115">
        <f t="shared" si="2"/>
        <v>103.26582044345795</v>
      </c>
      <c r="Y26" s="115">
        <f t="shared" si="3"/>
        <v>113.65491348351289</v>
      </c>
      <c r="Z26" s="115">
        <f t="shared" si="4"/>
        <v>102.64580817890703</v>
      </c>
      <c r="AA26" s="115">
        <f t="shared" si="5"/>
        <v>102.30183569732081</v>
      </c>
      <c r="AB26" s="115">
        <f t="shared" si="6"/>
        <v>108.70513204873129</v>
      </c>
      <c r="AC26" s="115">
        <f t="shared" si="7"/>
        <v>103.27323811753688</v>
      </c>
      <c r="AD26" s="115">
        <f t="shared" si="8"/>
        <v>101.46841936518113</v>
      </c>
      <c r="AE26" s="115">
        <f t="shared" si="9"/>
        <v>103.27932455151773</v>
      </c>
      <c r="AF26" s="115">
        <f t="shared" si="10"/>
        <v>101.78370560822754</v>
      </c>
      <c r="AG26" s="115">
        <f t="shared" si="11"/>
        <v>105.59546672356971</v>
      </c>
      <c r="AH26" s="115">
        <f t="shared" si="12"/>
        <v>103.2080974438154</v>
      </c>
      <c r="AI26" s="115">
        <f t="shared" si="13"/>
        <v>102.93368893199175</v>
      </c>
      <c r="AJ26" s="115">
        <f t="shared" si="14"/>
        <v>110.98206756984655</v>
      </c>
      <c r="AK26" s="115">
        <f t="shared" si="15"/>
        <v>107.31847067402856</v>
      </c>
      <c r="AL26" s="115">
        <f t="shared" si="16"/>
        <v>104.74183912950714</v>
      </c>
      <c r="AM26" s="115">
        <f t="shared" si="17"/>
        <v>111.93394699107266</v>
      </c>
      <c r="AN26" s="115">
        <f t="shared" si="18"/>
        <v>108.88790179292522</v>
      </c>
      <c r="AO26" s="115">
        <f t="shared" si="19"/>
        <v>106.24046687446118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13513</v>
      </c>
      <c r="D27" s="11">
        <v>9232.4</v>
      </c>
      <c r="E27" s="11">
        <v>15968</v>
      </c>
      <c r="F27" s="11">
        <v>19773</v>
      </c>
      <c r="G27" s="11">
        <v>4702.8999999999996</v>
      </c>
      <c r="H27" s="11">
        <v>7985.4</v>
      </c>
      <c r="I27" s="11">
        <v>22588</v>
      </c>
      <c r="J27" s="11">
        <v>4807.7</v>
      </c>
      <c r="K27" s="11">
        <v>5785.9</v>
      </c>
      <c r="L27" s="11">
        <v>12889</v>
      </c>
      <c r="M27" s="11">
        <v>9098.7000000000007</v>
      </c>
      <c r="N27" s="11">
        <v>18280</v>
      </c>
      <c r="O27" s="13">
        <v>3505.1</v>
      </c>
      <c r="P27" s="14">
        <v>91435</v>
      </c>
      <c r="Q27" s="15">
        <v>421.22</v>
      </c>
      <c r="R27" s="15">
        <v>19899</v>
      </c>
      <c r="S27" s="15">
        <v>26718</v>
      </c>
      <c r="T27" s="15">
        <v>27149</v>
      </c>
      <c r="U27" s="15">
        <v>33881</v>
      </c>
      <c r="V27" s="16">
        <f t="shared" si="0"/>
        <v>2923.8800000000047</v>
      </c>
      <c r="W27" s="115">
        <f t="shared" si="1"/>
        <v>104.62217404769278</v>
      </c>
      <c r="X27" s="115">
        <f t="shared" si="2"/>
        <v>103.35508860702809</v>
      </c>
      <c r="Y27" s="115">
        <f t="shared" si="3"/>
        <v>114.67145421903051</v>
      </c>
      <c r="Z27" s="115">
        <f t="shared" si="4"/>
        <v>101.12514703626042</v>
      </c>
      <c r="AA27" s="115">
        <f t="shared" si="5"/>
        <v>102.04174622461377</v>
      </c>
      <c r="AB27" s="115">
        <f t="shared" si="6"/>
        <v>100.105302745393</v>
      </c>
      <c r="AC27" s="115">
        <f t="shared" si="7"/>
        <v>102.42132946404281</v>
      </c>
      <c r="AD27" s="115">
        <f t="shared" si="8"/>
        <v>101.27443545669026</v>
      </c>
      <c r="AE27" s="115">
        <f t="shared" si="9"/>
        <v>103.50076920324854</v>
      </c>
      <c r="AF27" s="115">
        <f t="shared" si="10"/>
        <v>101.74455320492579</v>
      </c>
      <c r="AG27" s="115">
        <f t="shared" si="11"/>
        <v>102.14765251364035</v>
      </c>
      <c r="AH27" s="115">
        <f t="shared" si="12"/>
        <v>101.2854609929078</v>
      </c>
      <c r="AI27" s="115">
        <f t="shared" si="13"/>
        <v>103.20044753268165</v>
      </c>
      <c r="AJ27" s="115">
        <f t="shared" si="14"/>
        <v>92.627110917508332</v>
      </c>
      <c r="AK27" s="115">
        <f t="shared" si="15"/>
        <v>102.22297723632481</v>
      </c>
      <c r="AL27" s="115">
        <f t="shared" si="16"/>
        <v>101.33421602077711</v>
      </c>
      <c r="AM27" s="115">
        <f t="shared" si="17"/>
        <v>110.40952105458904</v>
      </c>
      <c r="AN27" s="115">
        <f t="shared" si="18"/>
        <v>100.68236603003895</v>
      </c>
      <c r="AO27" s="115">
        <f t="shared" si="19"/>
        <v>105.74594257178526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14027</v>
      </c>
      <c r="D28" s="11">
        <v>9390.5</v>
      </c>
      <c r="E28" s="11">
        <v>17437</v>
      </c>
      <c r="F28" s="11">
        <v>20102</v>
      </c>
      <c r="G28" s="11">
        <v>4787.8</v>
      </c>
      <c r="H28" s="11">
        <v>8318.6</v>
      </c>
      <c r="I28" s="11">
        <v>23060</v>
      </c>
      <c r="J28" s="11">
        <v>4869.3</v>
      </c>
      <c r="K28" s="11">
        <v>5982.1</v>
      </c>
      <c r="L28" s="11">
        <v>13118</v>
      </c>
      <c r="M28" s="11">
        <v>9355.4</v>
      </c>
      <c r="N28" s="11">
        <v>18625</v>
      </c>
      <c r="O28" s="13">
        <v>3584.2</v>
      </c>
      <c r="P28" s="14">
        <v>96315</v>
      </c>
      <c r="Q28" s="15">
        <v>441.33</v>
      </c>
      <c r="R28" s="15">
        <v>20367</v>
      </c>
      <c r="S28" s="15">
        <v>29857</v>
      </c>
      <c r="T28" s="15">
        <v>30609</v>
      </c>
      <c r="U28" s="15">
        <v>35215</v>
      </c>
      <c r="V28" s="16">
        <f t="shared" si="0"/>
        <v>1070.570000000007</v>
      </c>
      <c r="W28" s="115">
        <f t="shared" si="1"/>
        <v>103.80374454229259</v>
      </c>
      <c r="X28" s="115">
        <f t="shared" si="2"/>
        <v>101.71244746761406</v>
      </c>
      <c r="Y28" s="115">
        <f t="shared" si="3"/>
        <v>109.19964929859719</v>
      </c>
      <c r="Z28" s="115">
        <f t="shared" si="4"/>
        <v>101.66388509583777</v>
      </c>
      <c r="AA28" s="115">
        <f t="shared" si="5"/>
        <v>101.80526908928536</v>
      </c>
      <c r="AB28" s="115">
        <f t="shared" si="6"/>
        <v>104.17261502241593</v>
      </c>
      <c r="AC28" s="115">
        <f t="shared" si="7"/>
        <v>102.08960510005312</v>
      </c>
      <c r="AD28" s="115">
        <f t="shared" si="8"/>
        <v>101.2812779499553</v>
      </c>
      <c r="AE28" s="115">
        <f t="shared" si="9"/>
        <v>103.39100226412488</v>
      </c>
      <c r="AF28" s="115">
        <f t="shared" si="10"/>
        <v>101.77670882147567</v>
      </c>
      <c r="AG28" s="115">
        <f t="shared" si="11"/>
        <v>102.82128216118784</v>
      </c>
      <c r="AH28" s="115">
        <f t="shared" si="12"/>
        <v>101.88730853391685</v>
      </c>
      <c r="AI28" s="115">
        <f t="shared" si="13"/>
        <v>102.25671164874039</v>
      </c>
      <c r="AJ28" s="115">
        <f t="shared" si="14"/>
        <v>105.33712473341718</v>
      </c>
      <c r="AK28" s="115">
        <f t="shared" si="15"/>
        <v>104.77422724467023</v>
      </c>
      <c r="AL28" s="115">
        <f t="shared" si="16"/>
        <v>102.35187697874264</v>
      </c>
      <c r="AM28" s="115">
        <f t="shared" si="17"/>
        <v>111.74863387978142</v>
      </c>
      <c r="AN28" s="115">
        <f t="shared" si="18"/>
        <v>112.74448414306235</v>
      </c>
      <c r="AO28" s="115">
        <f t="shared" si="19"/>
        <v>103.93730999675334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14428</v>
      </c>
      <c r="D29" s="11">
        <v>9550.4</v>
      </c>
      <c r="E29" s="11">
        <v>18375</v>
      </c>
      <c r="F29" s="11">
        <v>20702</v>
      </c>
      <c r="G29" s="11">
        <v>4874.5</v>
      </c>
      <c r="H29" s="11">
        <v>8775</v>
      </c>
      <c r="I29" s="11">
        <v>23469</v>
      </c>
      <c r="J29" s="11">
        <v>4933.5</v>
      </c>
      <c r="K29" s="11">
        <v>6183.6</v>
      </c>
      <c r="L29" s="11">
        <v>13355</v>
      </c>
      <c r="M29" s="11">
        <v>9645.7000000000007</v>
      </c>
      <c r="N29" s="11">
        <v>19018</v>
      </c>
      <c r="O29" s="13">
        <v>3672.2</v>
      </c>
      <c r="P29" s="14">
        <v>99306</v>
      </c>
      <c r="Q29" s="15">
        <v>463.14</v>
      </c>
      <c r="R29" s="15">
        <v>20760</v>
      </c>
      <c r="S29" s="15">
        <v>29276</v>
      </c>
      <c r="T29" s="15">
        <v>32035</v>
      </c>
      <c r="U29" s="15">
        <v>36255</v>
      </c>
      <c r="V29" s="16">
        <f t="shared" si="0"/>
        <v>2956.7600000000093</v>
      </c>
      <c r="W29" s="115">
        <f t="shared" si="1"/>
        <v>102.85877236757682</v>
      </c>
      <c r="X29" s="115">
        <f t="shared" si="2"/>
        <v>101.70278472924763</v>
      </c>
      <c r="Y29" s="115">
        <f t="shared" si="3"/>
        <v>105.37936571657968</v>
      </c>
      <c r="Z29" s="115">
        <f t="shared" si="4"/>
        <v>102.98477763406626</v>
      </c>
      <c r="AA29" s="115">
        <f t="shared" si="5"/>
        <v>101.8108525836501</v>
      </c>
      <c r="AB29" s="115">
        <f t="shared" si="6"/>
        <v>105.48650013223377</v>
      </c>
      <c r="AC29" s="115">
        <f t="shared" si="7"/>
        <v>101.7736339982654</v>
      </c>
      <c r="AD29" s="115">
        <f t="shared" si="8"/>
        <v>101.31846466637914</v>
      </c>
      <c r="AE29" s="115">
        <f t="shared" si="9"/>
        <v>103.3683823406496</v>
      </c>
      <c r="AF29" s="115">
        <f t="shared" si="10"/>
        <v>101.80667784723281</v>
      </c>
      <c r="AG29" s="115">
        <f t="shared" si="11"/>
        <v>103.10302071530882</v>
      </c>
      <c r="AH29" s="115">
        <f t="shared" si="12"/>
        <v>102.11006711409397</v>
      </c>
      <c r="AI29" s="115">
        <f t="shared" si="13"/>
        <v>102.45522013280508</v>
      </c>
      <c r="AJ29" s="115">
        <f t="shared" si="14"/>
        <v>103.1054352904532</v>
      </c>
      <c r="AK29" s="115">
        <f t="shared" si="15"/>
        <v>104.94188022568147</v>
      </c>
      <c r="AL29" s="115">
        <f t="shared" si="16"/>
        <v>101.92959198703787</v>
      </c>
      <c r="AM29" s="115">
        <f t="shared" si="17"/>
        <v>98.054057674917104</v>
      </c>
      <c r="AN29" s="115">
        <f t="shared" si="18"/>
        <v>104.65876049527915</v>
      </c>
      <c r="AO29" s="115">
        <f t="shared" si="19"/>
        <v>102.95328695158312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14771</v>
      </c>
      <c r="D30" s="11">
        <v>9535.7999999999993</v>
      </c>
      <c r="E30" s="11">
        <v>18768</v>
      </c>
      <c r="F30" s="11">
        <v>21239</v>
      </c>
      <c r="G30" s="11">
        <v>4953.8</v>
      </c>
      <c r="H30" s="11">
        <v>9386</v>
      </c>
      <c r="I30" s="11">
        <v>23906</v>
      </c>
      <c r="J30" s="11">
        <v>5001.5</v>
      </c>
      <c r="K30" s="11">
        <v>6404.3</v>
      </c>
      <c r="L30" s="11">
        <v>13604</v>
      </c>
      <c r="M30" s="11">
        <v>10176</v>
      </c>
      <c r="N30" s="11">
        <v>19759</v>
      </c>
      <c r="O30" s="13">
        <v>3748.4</v>
      </c>
      <c r="P30" s="14">
        <v>110830</v>
      </c>
      <c r="Q30" s="15">
        <v>504.32</v>
      </c>
      <c r="R30" s="15">
        <v>21609</v>
      </c>
      <c r="S30" s="15">
        <v>33475</v>
      </c>
      <c r="T30" s="15">
        <v>35212</v>
      </c>
      <c r="U30" s="15">
        <v>36996</v>
      </c>
      <c r="V30" s="16">
        <f t="shared" si="0"/>
        <v>-6949.5199999999895</v>
      </c>
      <c r="W30" s="115">
        <f t="shared" si="1"/>
        <v>102.37732187413361</v>
      </c>
      <c r="X30" s="115">
        <f t="shared" si="2"/>
        <v>99.847126821913207</v>
      </c>
      <c r="Y30" s="115">
        <f t="shared" si="3"/>
        <v>102.13877551020407</v>
      </c>
      <c r="Z30" s="115">
        <f t="shared" si="4"/>
        <v>102.5939522751425</v>
      </c>
      <c r="AA30" s="115">
        <f t="shared" si="5"/>
        <v>101.62683352138681</v>
      </c>
      <c r="AB30" s="115">
        <f t="shared" si="6"/>
        <v>106.96296296296298</v>
      </c>
      <c r="AC30" s="115">
        <f t="shared" si="7"/>
        <v>101.86203076398654</v>
      </c>
      <c r="AD30" s="115">
        <f t="shared" si="8"/>
        <v>101.37833181311441</v>
      </c>
      <c r="AE30" s="115">
        <f t="shared" si="9"/>
        <v>103.56911831295686</v>
      </c>
      <c r="AF30" s="115">
        <f t="shared" si="10"/>
        <v>101.8644702358667</v>
      </c>
      <c r="AG30" s="115">
        <f t="shared" si="11"/>
        <v>105.49778657847537</v>
      </c>
      <c r="AH30" s="115">
        <f t="shared" si="12"/>
        <v>103.896308760122</v>
      </c>
      <c r="AI30" s="115">
        <f t="shared" si="13"/>
        <v>102.07505037851969</v>
      </c>
      <c r="AJ30" s="115">
        <f t="shared" si="14"/>
        <v>111.60453547620486</v>
      </c>
      <c r="AK30" s="115">
        <f t="shared" si="15"/>
        <v>108.89147989808696</v>
      </c>
      <c r="AL30" s="115">
        <f t="shared" si="16"/>
        <v>104.08959537572254</v>
      </c>
      <c r="AM30" s="115">
        <f t="shared" si="17"/>
        <v>114.34280639431616</v>
      </c>
      <c r="AN30" s="115">
        <f t="shared" si="18"/>
        <v>109.91727797721242</v>
      </c>
      <c r="AO30" s="115">
        <f t="shared" si="19"/>
        <v>102.04385601985932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14945</v>
      </c>
      <c r="D31" s="11">
        <v>9359.2999999999993</v>
      </c>
      <c r="E31" s="11">
        <v>18690</v>
      </c>
      <c r="F31" s="11">
        <v>21372</v>
      </c>
      <c r="G31" s="11">
        <v>5007.3999999999996</v>
      </c>
      <c r="H31" s="11">
        <v>9440.2999999999993</v>
      </c>
      <c r="I31" s="11">
        <v>23967</v>
      </c>
      <c r="J31" s="11">
        <v>5063.7</v>
      </c>
      <c r="K31" s="11">
        <v>6625.7</v>
      </c>
      <c r="L31" s="11">
        <v>13857</v>
      </c>
      <c r="M31" s="11">
        <v>10350</v>
      </c>
      <c r="N31" s="11">
        <v>20185</v>
      </c>
      <c r="O31" s="13">
        <v>3807.6</v>
      </c>
      <c r="P31" s="14">
        <v>102680</v>
      </c>
      <c r="Q31" s="15">
        <v>522.54</v>
      </c>
      <c r="R31" s="15">
        <v>21598</v>
      </c>
      <c r="S31" s="15">
        <v>31538</v>
      </c>
      <c r="T31" s="15">
        <v>31486</v>
      </c>
      <c r="U31" s="15">
        <v>36642</v>
      </c>
      <c r="V31" s="16">
        <f t="shared" si="0"/>
        <v>1175.460000000021</v>
      </c>
      <c r="W31" s="115">
        <f t="shared" si="1"/>
        <v>101.17798388734683</v>
      </c>
      <c r="X31" s="115">
        <f t="shared" si="2"/>
        <v>98.149080307892362</v>
      </c>
      <c r="Y31" s="115">
        <f t="shared" si="3"/>
        <v>99.584398976982101</v>
      </c>
      <c r="Z31" s="115">
        <f t="shared" si="4"/>
        <v>100.62620650689769</v>
      </c>
      <c r="AA31" s="115">
        <f t="shared" si="5"/>
        <v>101.08199765836328</v>
      </c>
      <c r="AB31" s="115">
        <f t="shared" si="6"/>
        <v>100.5785212017899</v>
      </c>
      <c r="AC31" s="115">
        <f t="shared" si="7"/>
        <v>100.25516606709613</v>
      </c>
      <c r="AD31" s="115">
        <f t="shared" si="8"/>
        <v>101.24362691192641</v>
      </c>
      <c r="AE31" s="115">
        <f t="shared" si="9"/>
        <v>103.45705229299065</v>
      </c>
      <c r="AF31" s="115">
        <f t="shared" si="10"/>
        <v>101.85974713319612</v>
      </c>
      <c r="AG31" s="115">
        <f t="shared" si="11"/>
        <v>101.70990566037736</v>
      </c>
      <c r="AH31" s="115">
        <f t="shared" si="12"/>
        <v>102.15597955362115</v>
      </c>
      <c r="AI31" s="115">
        <f t="shared" si="13"/>
        <v>101.57934051862128</v>
      </c>
      <c r="AJ31" s="115">
        <f t="shared" si="14"/>
        <v>92.646395380312185</v>
      </c>
      <c r="AK31" s="115">
        <f t="shared" si="15"/>
        <v>103.61278553299491</v>
      </c>
      <c r="AL31" s="115">
        <f t="shared" si="16"/>
        <v>99.949095284372248</v>
      </c>
      <c r="AM31" s="115">
        <f t="shared" si="17"/>
        <v>94.213592233009706</v>
      </c>
      <c r="AN31" s="115">
        <f t="shared" si="18"/>
        <v>89.418380097693969</v>
      </c>
      <c r="AO31" s="115">
        <f t="shared" si="19"/>
        <v>99.043139798897172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15055</v>
      </c>
      <c r="D32" s="11">
        <v>9252.7000000000007</v>
      </c>
      <c r="E32" s="11">
        <v>18632</v>
      </c>
      <c r="F32" s="11">
        <v>21553</v>
      </c>
      <c r="G32" s="11">
        <v>5069.8999999999996</v>
      </c>
      <c r="H32" s="11">
        <v>10034</v>
      </c>
      <c r="I32" s="11">
        <v>24242</v>
      </c>
      <c r="J32" s="11">
        <v>5132.3999999999996</v>
      </c>
      <c r="K32" s="11">
        <v>6817.9</v>
      </c>
      <c r="L32" s="11">
        <v>14108</v>
      </c>
      <c r="M32" s="11">
        <v>10581</v>
      </c>
      <c r="N32" s="11">
        <v>20693</v>
      </c>
      <c r="O32" s="13">
        <v>3843</v>
      </c>
      <c r="P32" s="14">
        <v>105390</v>
      </c>
      <c r="Q32" s="15">
        <v>543.04</v>
      </c>
      <c r="R32" s="15">
        <v>22004</v>
      </c>
      <c r="S32" s="15">
        <v>31272</v>
      </c>
      <c r="T32" s="15">
        <v>33123</v>
      </c>
      <c r="U32" s="15">
        <v>36550</v>
      </c>
      <c r="V32" s="16">
        <f t="shared" si="0"/>
        <v>2377.859999999986</v>
      </c>
      <c r="W32" s="115">
        <f t="shared" si="1"/>
        <v>100.73603211776513</v>
      </c>
      <c r="X32" s="115">
        <f t="shared" si="2"/>
        <v>98.861025931426511</v>
      </c>
      <c r="Y32" s="115">
        <f t="shared" si="3"/>
        <v>99.689673622257885</v>
      </c>
      <c r="Z32" s="115">
        <f t="shared" si="4"/>
        <v>100.84690248923826</v>
      </c>
      <c r="AA32" s="115">
        <f t="shared" si="5"/>
        <v>101.24815273395376</v>
      </c>
      <c r="AB32" s="115">
        <f t="shared" si="6"/>
        <v>106.28899505312333</v>
      </c>
      <c r="AC32" s="115">
        <f t="shared" si="7"/>
        <v>101.14741102349063</v>
      </c>
      <c r="AD32" s="115">
        <f t="shared" si="8"/>
        <v>101.35671544522779</v>
      </c>
      <c r="AE32" s="115">
        <f t="shared" si="9"/>
        <v>102.90082557314699</v>
      </c>
      <c r="AF32" s="115">
        <f t="shared" si="10"/>
        <v>101.81135887998845</v>
      </c>
      <c r="AG32" s="115">
        <f t="shared" si="11"/>
        <v>102.23188405797102</v>
      </c>
      <c r="AH32" s="115">
        <f t="shared" si="12"/>
        <v>102.51672033688382</v>
      </c>
      <c r="AI32" s="115">
        <f t="shared" si="13"/>
        <v>100.92971950835172</v>
      </c>
      <c r="AJ32" s="115">
        <f t="shared" si="14"/>
        <v>102.63926762758085</v>
      </c>
      <c r="AK32" s="115">
        <f t="shared" si="15"/>
        <v>103.9231446396448</v>
      </c>
      <c r="AL32" s="115">
        <f t="shared" si="16"/>
        <v>101.87980368552643</v>
      </c>
      <c r="AM32" s="115">
        <f t="shared" si="17"/>
        <v>99.156573023019845</v>
      </c>
      <c r="AN32" s="115">
        <f t="shared" si="18"/>
        <v>105.19913612399161</v>
      </c>
      <c r="AO32" s="115">
        <f t="shared" si="19"/>
        <v>99.748922002074124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15075</v>
      </c>
      <c r="D33" s="11">
        <v>9291.1</v>
      </c>
      <c r="E33" s="11">
        <v>18625</v>
      </c>
      <c r="F33" s="11">
        <v>21977</v>
      </c>
      <c r="G33" s="11">
        <v>5151.1000000000004</v>
      </c>
      <c r="H33" s="11">
        <v>10160</v>
      </c>
      <c r="I33" s="11">
        <v>24733</v>
      </c>
      <c r="J33" s="11">
        <v>5208.6000000000004</v>
      </c>
      <c r="K33" s="11">
        <v>6974.6</v>
      </c>
      <c r="L33" s="11">
        <v>14357</v>
      </c>
      <c r="M33" s="11">
        <v>10825</v>
      </c>
      <c r="N33" s="11">
        <v>21220</v>
      </c>
      <c r="O33" s="13">
        <v>3929.1</v>
      </c>
      <c r="P33" s="14">
        <v>108190</v>
      </c>
      <c r="Q33" s="15">
        <v>555.25</v>
      </c>
      <c r="R33" s="15">
        <v>22496</v>
      </c>
      <c r="S33" s="15">
        <v>30541</v>
      </c>
      <c r="T33" s="15">
        <v>34448</v>
      </c>
      <c r="U33" s="15">
        <v>36788</v>
      </c>
      <c r="V33" s="16">
        <f t="shared" si="0"/>
        <v>3404.2500000000291</v>
      </c>
      <c r="W33" s="115">
        <f t="shared" si="1"/>
        <v>100.13284623048821</v>
      </c>
      <c r="X33" s="115">
        <f t="shared" si="2"/>
        <v>100.41501399591471</v>
      </c>
      <c r="Y33" s="115">
        <f t="shared" si="3"/>
        <v>99.962430227565477</v>
      </c>
      <c r="Z33" s="115">
        <f t="shared" si="4"/>
        <v>101.96724353918248</v>
      </c>
      <c r="AA33" s="115">
        <f t="shared" si="5"/>
        <v>101.60160949920119</v>
      </c>
      <c r="AB33" s="115">
        <f t="shared" si="6"/>
        <v>101.25573051624477</v>
      </c>
      <c r="AC33" s="115">
        <f t="shared" si="7"/>
        <v>102.02541044468279</v>
      </c>
      <c r="AD33" s="115">
        <f t="shared" si="8"/>
        <v>101.48468552723872</v>
      </c>
      <c r="AE33" s="115">
        <f t="shared" si="9"/>
        <v>102.29836166561552</v>
      </c>
      <c r="AF33" s="115">
        <f t="shared" si="10"/>
        <v>101.7649560533031</v>
      </c>
      <c r="AG33" s="115">
        <f t="shared" si="11"/>
        <v>102.30602022493147</v>
      </c>
      <c r="AH33" s="115">
        <f t="shared" si="12"/>
        <v>102.54675494128449</v>
      </c>
      <c r="AI33" s="115">
        <f t="shared" si="13"/>
        <v>102.24043715846993</v>
      </c>
      <c r="AJ33" s="115">
        <f t="shared" si="14"/>
        <v>102.65679855773793</v>
      </c>
      <c r="AK33" s="115">
        <f t="shared" si="15"/>
        <v>102.24845315262228</v>
      </c>
      <c r="AL33" s="115">
        <f t="shared" si="16"/>
        <v>102.23595709870932</v>
      </c>
      <c r="AM33" s="115">
        <f t="shared" si="17"/>
        <v>97.662445638270654</v>
      </c>
      <c r="AN33" s="115">
        <f t="shared" si="18"/>
        <v>104.00024152401654</v>
      </c>
      <c r="AO33" s="115">
        <f t="shared" si="19"/>
        <v>100.65116279069768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15073</v>
      </c>
      <c r="D34" s="11">
        <v>9305.9</v>
      </c>
      <c r="E34" s="11">
        <v>18611</v>
      </c>
      <c r="F34" s="11">
        <v>22340</v>
      </c>
      <c r="G34" s="11">
        <v>5237.7</v>
      </c>
      <c r="H34" s="11">
        <v>10751</v>
      </c>
      <c r="I34" s="11">
        <v>25566</v>
      </c>
      <c r="J34" s="11">
        <v>5297.3</v>
      </c>
      <c r="K34" s="11">
        <v>7114.7</v>
      </c>
      <c r="L34" s="11">
        <v>14606</v>
      </c>
      <c r="M34" s="11">
        <v>11321</v>
      </c>
      <c r="N34" s="11">
        <v>22065</v>
      </c>
      <c r="O34" s="13">
        <v>4005.3</v>
      </c>
      <c r="P34" s="14">
        <v>118990</v>
      </c>
      <c r="Q34" s="15">
        <v>580.16999999999996</v>
      </c>
      <c r="R34" s="15">
        <v>23717</v>
      </c>
      <c r="S34" s="15">
        <v>32027</v>
      </c>
      <c r="T34" s="15">
        <v>34404</v>
      </c>
      <c r="U34" s="15">
        <v>37349</v>
      </c>
      <c r="V34" s="16">
        <f t="shared" si="0"/>
        <v>-6965.2699999999895</v>
      </c>
      <c r="W34" s="115">
        <f t="shared" si="1"/>
        <v>99.986733001658379</v>
      </c>
      <c r="X34" s="115">
        <f t="shared" si="2"/>
        <v>100.15929222589359</v>
      </c>
      <c r="Y34" s="115">
        <f t="shared" si="3"/>
        <v>99.924832214765104</v>
      </c>
      <c r="Z34" s="115">
        <f t="shared" si="4"/>
        <v>101.65172680529643</v>
      </c>
      <c r="AA34" s="115">
        <f t="shared" si="5"/>
        <v>101.68119430801188</v>
      </c>
      <c r="AB34" s="115">
        <f t="shared" si="6"/>
        <v>105.81692913385827</v>
      </c>
      <c r="AC34" s="115">
        <f t="shared" si="7"/>
        <v>103.36796991873204</v>
      </c>
      <c r="AD34" s="115">
        <f t="shared" si="8"/>
        <v>101.70295280881618</v>
      </c>
      <c r="AE34" s="115">
        <f t="shared" si="9"/>
        <v>102.00871734579759</v>
      </c>
      <c r="AF34" s="115">
        <f t="shared" si="10"/>
        <v>101.73434561537927</v>
      </c>
      <c r="AG34" s="115">
        <f t="shared" si="11"/>
        <v>104.58198614318708</v>
      </c>
      <c r="AH34" s="115">
        <f t="shared" si="12"/>
        <v>103.98209236569274</v>
      </c>
      <c r="AI34" s="115">
        <f t="shared" si="13"/>
        <v>101.93937542948768</v>
      </c>
      <c r="AJ34" s="115">
        <f t="shared" si="14"/>
        <v>109.98243830298549</v>
      </c>
      <c r="AK34" s="115">
        <f t="shared" si="15"/>
        <v>104.48806843764069</v>
      </c>
      <c r="AL34" s="115">
        <f t="shared" si="16"/>
        <v>105.42763157894737</v>
      </c>
      <c r="AM34" s="115">
        <f t="shared" si="17"/>
        <v>104.86559051766477</v>
      </c>
      <c r="AN34" s="115">
        <f t="shared" si="18"/>
        <v>99.872271249419413</v>
      </c>
      <c r="AO34" s="115">
        <f t="shared" si="19"/>
        <v>101.52495378927911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14924</v>
      </c>
      <c r="D35" s="11">
        <v>9362</v>
      </c>
      <c r="E35" s="11">
        <v>18668</v>
      </c>
      <c r="F35" s="11">
        <v>22172</v>
      </c>
      <c r="G35" s="11">
        <v>5316.9</v>
      </c>
      <c r="H35" s="11">
        <v>11047</v>
      </c>
      <c r="I35" s="11">
        <v>26322</v>
      </c>
      <c r="J35" s="11">
        <v>5387.8</v>
      </c>
      <c r="K35" s="11">
        <v>7240.3</v>
      </c>
      <c r="L35" s="11">
        <v>14848</v>
      </c>
      <c r="M35" s="11">
        <v>11425</v>
      </c>
      <c r="N35" s="11">
        <v>22532</v>
      </c>
      <c r="O35" s="13">
        <v>4100.5</v>
      </c>
      <c r="P35" s="14">
        <v>109470</v>
      </c>
      <c r="Q35" s="15">
        <v>567.53</v>
      </c>
      <c r="R35" s="15">
        <v>24125</v>
      </c>
      <c r="S35" s="15">
        <v>29477</v>
      </c>
      <c r="T35" s="15">
        <v>32227</v>
      </c>
      <c r="U35" s="15">
        <v>37824</v>
      </c>
      <c r="V35" s="16">
        <f t="shared" si="0"/>
        <v>4108.9700000000012</v>
      </c>
      <c r="W35" s="115">
        <f t="shared" si="1"/>
        <v>99.011477476282096</v>
      </c>
      <c r="X35" s="115">
        <f t="shared" si="2"/>
        <v>100.60284335743989</v>
      </c>
      <c r="Y35" s="115">
        <f t="shared" si="3"/>
        <v>100.30627048519693</v>
      </c>
      <c r="Z35" s="115">
        <f t="shared" si="4"/>
        <v>99.247985675917633</v>
      </c>
      <c r="AA35" s="115">
        <f t="shared" si="5"/>
        <v>101.51211409588177</v>
      </c>
      <c r="AB35" s="115">
        <f t="shared" si="6"/>
        <v>102.75323225746442</v>
      </c>
      <c r="AC35" s="115">
        <f t="shared" si="7"/>
        <v>102.95705233513259</v>
      </c>
      <c r="AD35" s="115">
        <f t="shared" si="8"/>
        <v>101.70841749570536</v>
      </c>
      <c r="AE35" s="115">
        <f t="shared" si="9"/>
        <v>101.7653590453568</v>
      </c>
      <c r="AF35" s="115">
        <f t="shared" si="10"/>
        <v>101.65685334793922</v>
      </c>
      <c r="AG35" s="115">
        <f t="shared" si="11"/>
        <v>100.91864676265348</v>
      </c>
      <c r="AH35" s="115">
        <f t="shared" si="12"/>
        <v>102.11647405393155</v>
      </c>
      <c r="AI35" s="115">
        <f t="shared" si="13"/>
        <v>102.37685067285847</v>
      </c>
      <c r="AJ35" s="115">
        <f t="shared" si="14"/>
        <v>91.999327674594497</v>
      </c>
      <c r="AK35" s="115">
        <f t="shared" si="15"/>
        <v>97.821328231380448</v>
      </c>
      <c r="AL35" s="115">
        <f t="shared" si="16"/>
        <v>101.72028502761732</v>
      </c>
      <c r="AM35" s="115">
        <f t="shared" si="17"/>
        <v>92.037967964529926</v>
      </c>
      <c r="AN35" s="115">
        <f t="shared" si="18"/>
        <v>93.672247413091497</v>
      </c>
      <c r="AO35" s="115">
        <f t="shared" si="19"/>
        <v>101.27178773193393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14978</v>
      </c>
      <c r="D36" s="11">
        <v>9524.9</v>
      </c>
      <c r="E36" s="11">
        <v>18549</v>
      </c>
      <c r="F36" s="11">
        <v>22397</v>
      </c>
      <c r="G36" s="11">
        <v>5401.5</v>
      </c>
      <c r="H36" s="11">
        <v>11760</v>
      </c>
      <c r="I36" s="11">
        <v>27076</v>
      </c>
      <c r="J36" s="11">
        <v>5477.4</v>
      </c>
      <c r="K36" s="11">
        <v>7354.8</v>
      </c>
      <c r="L36" s="11">
        <v>15097</v>
      </c>
      <c r="M36" s="11">
        <v>11693</v>
      </c>
      <c r="N36" s="11">
        <v>23074</v>
      </c>
      <c r="O36" s="13">
        <v>4167</v>
      </c>
      <c r="P36" s="14">
        <v>113560</v>
      </c>
      <c r="Q36" s="15">
        <v>581.92999999999995</v>
      </c>
      <c r="R36" s="15">
        <v>24794</v>
      </c>
      <c r="S36" s="15">
        <v>33057</v>
      </c>
      <c r="T36" s="15">
        <v>35373</v>
      </c>
      <c r="U36" s="15">
        <v>38662</v>
      </c>
      <c r="V36" s="16">
        <f t="shared" si="0"/>
        <v>1267.6699999999837</v>
      </c>
      <c r="W36" s="115">
        <f t="shared" ref="W36:W58" si="22">C36/C35*100</f>
        <v>100.36183328866255</v>
      </c>
      <c r="X36" s="115">
        <f t="shared" ref="X36:X58" si="23">D36/D35*100</f>
        <v>101.74001281777399</v>
      </c>
      <c r="Y36" s="115">
        <f t="shared" ref="Y36:Y58" si="24">E36/E35*100</f>
        <v>99.362545532461965</v>
      </c>
      <c r="Z36" s="115">
        <f t="shared" ref="Z36:Z58" si="25">F36/F35*100</f>
        <v>101.01479343315893</v>
      </c>
      <c r="AA36" s="115">
        <f t="shared" ref="AA36:AA58" si="26">G36/G35*100</f>
        <v>101.59115273937822</v>
      </c>
      <c r="AB36" s="115">
        <f t="shared" ref="AB36:AB58" si="27">H36/H35*100</f>
        <v>106.4542409703992</v>
      </c>
      <c r="AC36" s="115">
        <f t="shared" ref="AC36:AC58" si="28">I36/I35*100</f>
        <v>102.86452397234254</v>
      </c>
      <c r="AD36" s="115">
        <f t="shared" ref="AD36:AD58" si="29">J36/J35*100</f>
        <v>101.66301644455993</v>
      </c>
      <c r="AE36" s="115">
        <f t="shared" ref="AE36:AE58" si="30">K36/K35*100</f>
        <v>101.58142618399791</v>
      </c>
      <c r="AF36" s="115">
        <f t="shared" ref="AF36:AF58" si="31">L36/L35*100</f>
        <v>101.67699353448276</v>
      </c>
      <c r="AG36" s="115">
        <f t="shared" ref="AG36:AG58" si="32">M36/M35*100</f>
        <v>102.34573304157549</v>
      </c>
      <c r="AH36" s="115">
        <f t="shared" ref="AH36:AH58" si="33">N36/N35*100</f>
        <v>102.40546777915853</v>
      </c>
      <c r="AI36" s="115">
        <f t="shared" ref="AI36:AI58" si="34">O36/O35*100</f>
        <v>101.62175344470185</v>
      </c>
      <c r="AJ36" s="115">
        <f t="shared" ref="AJ36:AJ58" si="35">P36/P35*100</f>
        <v>103.73618342925002</v>
      </c>
      <c r="AK36" s="115">
        <f t="shared" ref="AK36:AK58" si="36">Q36/Q35*100</f>
        <v>102.53731080295314</v>
      </c>
      <c r="AL36" s="115">
        <f t="shared" ref="AL36:AL58" si="37">R36/R35*100</f>
        <v>102.77305699481865</v>
      </c>
      <c r="AM36" s="115">
        <f t="shared" ref="AM36:AM58" si="38">S36/S35*100</f>
        <v>112.14506225192522</v>
      </c>
      <c r="AN36" s="115">
        <f t="shared" ref="AN36:AN58" si="39">T36/T35*100</f>
        <v>109.76200080677691</v>
      </c>
      <c r="AO36" s="115">
        <f t="shared" ref="AO36:AO58" si="40">U36/U35*100</f>
        <v>102.21552453468696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15197</v>
      </c>
      <c r="D37" s="11">
        <v>9741</v>
      </c>
      <c r="E37" s="11">
        <v>18287</v>
      </c>
      <c r="F37" s="11">
        <v>22754</v>
      </c>
      <c r="G37" s="11">
        <v>5485.8</v>
      </c>
      <c r="H37" s="11">
        <v>12446</v>
      </c>
      <c r="I37" s="11">
        <v>27792</v>
      </c>
      <c r="J37" s="11">
        <v>5567.3</v>
      </c>
      <c r="K37" s="11">
        <v>7451</v>
      </c>
      <c r="L37" s="11">
        <v>15355</v>
      </c>
      <c r="M37" s="11">
        <v>12075</v>
      </c>
      <c r="N37" s="11">
        <v>23597</v>
      </c>
      <c r="O37" s="13">
        <v>4263.6000000000004</v>
      </c>
      <c r="P37" s="14">
        <v>115590</v>
      </c>
      <c r="Q37" s="15">
        <v>610.16</v>
      </c>
      <c r="R37" s="15">
        <v>25327</v>
      </c>
      <c r="S37" s="15">
        <v>32067</v>
      </c>
      <c r="T37" s="15">
        <v>36959</v>
      </c>
      <c r="U37" s="15">
        <v>39883</v>
      </c>
      <c r="V37" s="16">
        <f t="shared" si="0"/>
        <v>3493.5400000000081</v>
      </c>
      <c r="W37" s="115">
        <f t="shared" si="22"/>
        <v>101.46214447856856</v>
      </c>
      <c r="X37" s="115">
        <f t="shared" si="23"/>
        <v>102.2687902235194</v>
      </c>
      <c r="Y37" s="115">
        <f t="shared" si="24"/>
        <v>98.587524933958704</v>
      </c>
      <c r="Z37" s="115">
        <f t="shared" si="25"/>
        <v>101.59396347725142</v>
      </c>
      <c r="AA37" s="115">
        <f t="shared" si="26"/>
        <v>101.56067758955847</v>
      </c>
      <c r="AB37" s="115">
        <f t="shared" si="27"/>
        <v>105.83333333333333</v>
      </c>
      <c r="AC37" s="115">
        <f t="shared" si="28"/>
        <v>102.64440833210222</v>
      </c>
      <c r="AD37" s="115">
        <f t="shared" si="29"/>
        <v>101.64128966297881</v>
      </c>
      <c r="AE37" s="115">
        <f t="shared" si="30"/>
        <v>101.30798934029477</v>
      </c>
      <c r="AF37" s="115">
        <f t="shared" si="31"/>
        <v>101.70894879777438</v>
      </c>
      <c r="AG37" s="115">
        <f t="shared" si="32"/>
        <v>103.26691182758915</v>
      </c>
      <c r="AH37" s="115">
        <f t="shared" si="33"/>
        <v>102.2666204385889</v>
      </c>
      <c r="AI37" s="115">
        <f t="shared" si="34"/>
        <v>102.31821454283659</v>
      </c>
      <c r="AJ37" s="115">
        <f t="shared" si="35"/>
        <v>101.78760126805213</v>
      </c>
      <c r="AK37" s="115">
        <f t="shared" si="36"/>
        <v>104.8510989294245</v>
      </c>
      <c r="AL37" s="115">
        <f t="shared" si="37"/>
        <v>102.14971364039687</v>
      </c>
      <c r="AM37" s="115">
        <f t="shared" si="38"/>
        <v>97.005172883201737</v>
      </c>
      <c r="AN37" s="115">
        <f t="shared" si="39"/>
        <v>104.48364571848585</v>
      </c>
      <c r="AO37" s="115">
        <f t="shared" si="40"/>
        <v>103.15813977549016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15659</v>
      </c>
      <c r="D38" s="11">
        <v>9881.1</v>
      </c>
      <c r="E38" s="11">
        <v>17836</v>
      </c>
      <c r="F38" s="11">
        <v>23098</v>
      </c>
      <c r="G38" s="11">
        <v>5562.8</v>
      </c>
      <c r="H38" s="11">
        <v>13066</v>
      </c>
      <c r="I38" s="11">
        <v>28618</v>
      </c>
      <c r="J38" s="11">
        <v>5659.4</v>
      </c>
      <c r="K38" s="11">
        <v>7572.9</v>
      </c>
      <c r="L38" s="11">
        <v>15622</v>
      </c>
      <c r="M38" s="11">
        <v>12829</v>
      </c>
      <c r="N38" s="11">
        <v>24412</v>
      </c>
      <c r="O38" s="13">
        <v>4368.8</v>
      </c>
      <c r="P38" s="14">
        <v>126920</v>
      </c>
      <c r="Q38" s="15">
        <v>675.38</v>
      </c>
      <c r="R38" s="15">
        <v>26421</v>
      </c>
      <c r="S38" s="15">
        <v>34553</v>
      </c>
      <c r="T38" s="15">
        <v>37548</v>
      </c>
      <c r="U38" s="15">
        <v>42035</v>
      </c>
      <c r="V38" s="16">
        <f t="shared" si="0"/>
        <v>-8871.3800000000047</v>
      </c>
      <c r="W38" s="115">
        <f t="shared" si="22"/>
        <v>103.04007369875634</v>
      </c>
      <c r="X38" s="115">
        <f t="shared" si="23"/>
        <v>101.43825069294734</v>
      </c>
      <c r="Y38" s="115">
        <f t="shared" si="24"/>
        <v>97.533767156996774</v>
      </c>
      <c r="Z38" s="115">
        <f t="shared" si="25"/>
        <v>101.51182209721368</v>
      </c>
      <c r="AA38" s="115">
        <f t="shared" si="26"/>
        <v>101.40362390170988</v>
      </c>
      <c r="AB38" s="115">
        <f t="shared" si="27"/>
        <v>104.98152016712197</v>
      </c>
      <c r="AC38" s="115">
        <f t="shared" si="28"/>
        <v>102.97207829591248</v>
      </c>
      <c r="AD38" s="115">
        <f t="shared" si="29"/>
        <v>101.6543028038726</v>
      </c>
      <c r="AE38" s="115">
        <f t="shared" si="30"/>
        <v>101.63602201046839</v>
      </c>
      <c r="AF38" s="115">
        <f t="shared" si="31"/>
        <v>101.73884728101596</v>
      </c>
      <c r="AG38" s="115">
        <f t="shared" si="32"/>
        <v>106.24430641821947</v>
      </c>
      <c r="AH38" s="115">
        <f t="shared" si="33"/>
        <v>103.45382887655209</v>
      </c>
      <c r="AI38" s="115">
        <f t="shared" si="34"/>
        <v>102.46739844263064</v>
      </c>
      <c r="AJ38" s="115">
        <f t="shared" si="35"/>
        <v>109.80188597629552</v>
      </c>
      <c r="AK38" s="115">
        <f t="shared" si="36"/>
        <v>110.68899960666054</v>
      </c>
      <c r="AL38" s="115">
        <f t="shared" si="37"/>
        <v>104.31950092786354</v>
      </c>
      <c r="AM38" s="115">
        <f t="shared" si="38"/>
        <v>107.75251816509184</v>
      </c>
      <c r="AN38" s="115">
        <f t="shared" si="39"/>
        <v>101.59365783706269</v>
      </c>
      <c r="AO38" s="115">
        <f t="shared" si="40"/>
        <v>105.39578266429305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16238</v>
      </c>
      <c r="D39" s="11">
        <v>10008</v>
      </c>
      <c r="E39" s="11">
        <v>17311</v>
      </c>
      <c r="F39" s="11">
        <v>22955</v>
      </c>
      <c r="G39" s="11">
        <v>5617.9</v>
      </c>
      <c r="H39" s="11">
        <v>13365</v>
      </c>
      <c r="I39" s="11">
        <v>29081</v>
      </c>
      <c r="J39" s="11">
        <v>5744.9</v>
      </c>
      <c r="K39" s="11">
        <v>7692.4</v>
      </c>
      <c r="L39" s="11">
        <v>15893</v>
      </c>
      <c r="M39" s="11">
        <v>13255</v>
      </c>
      <c r="N39" s="11">
        <v>24799</v>
      </c>
      <c r="O39" s="13">
        <v>4456.5</v>
      </c>
      <c r="P39" s="14">
        <v>116680</v>
      </c>
      <c r="Q39" s="15">
        <v>720.84</v>
      </c>
      <c r="R39" s="15">
        <v>26370</v>
      </c>
      <c r="S39" s="15">
        <v>31082</v>
      </c>
      <c r="T39" s="15">
        <v>36487</v>
      </c>
      <c r="U39" s="15">
        <v>43908</v>
      </c>
      <c r="V39" s="16">
        <f t="shared" si="0"/>
        <v>4142.859999999986</v>
      </c>
      <c r="W39" s="115">
        <f t="shared" si="22"/>
        <v>103.69755412223003</v>
      </c>
      <c r="X39" s="115">
        <f t="shared" si="23"/>
        <v>101.28426996994261</v>
      </c>
      <c r="Y39" s="115">
        <f t="shared" si="24"/>
        <v>97.056514913657765</v>
      </c>
      <c r="Z39" s="115">
        <f t="shared" si="25"/>
        <v>99.380898779115086</v>
      </c>
      <c r="AA39" s="115">
        <f t="shared" si="26"/>
        <v>100.99050837707628</v>
      </c>
      <c r="AB39" s="115">
        <f t="shared" si="27"/>
        <v>102.28838206030919</v>
      </c>
      <c r="AC39" s="115">
        <f t="shared" si="28"/>
        <v>101.6178628834999</v>
      </c>
      <c r="AD39" s="115">
        <f t="shared" si="29"/>
        <v>101.51076085804149</v>
      </c>
      <c r="AE39" s="115">
        <f t="shared" si="30"/>
        <v>101.57799521979692</v>
      </c>
      <c r="AF39" s="115">
        <f t="shared" si="31"/>
        <v>101.73473306874921</v>
      </c>
      <c r="AG39" s="115">
        <f t="shared" si="32"/>
        <v>103.3206017616338</v>
      </c>
      <c r="AH39" s="115">
        <f t="shared" si="33"/>
        <v>101.58528592495495</v>
      </c>
      <c r="AI39" s="115">
        <f t="shared" si="34"/>
        <v>102.00741622413476</v>
      </c>
      <c r="AJ39" s="115">
        <f t="shared" si="35"/>
        <v>91.931925622439337</v>
      </c>
      <c r="AK39" s="115">
        <f t="shared" si="36"/>
        <v>106.7310254967574</v>
      </c>
      <c r="AL39" s="115">
        <f t="shared" si="37"/>
        <v>99.806971727035304</v>
      </c>
      <c r="AM39" s="115">
        <f t="shared" si="38"/>
        <v>89.954562556073284</v>
      </c>
      <c r="AN39" s="115">
        <f t="shared" si="39"/>
        <v>97.174283583679554</v>
      </c>
      <c r="AO39" s="115">
        <f t="shared" si="40"/>
        <v>104.45581063399547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16796</v>
      </c>
      <c r="D40" s="11">
        <v>10193</v>
      </c>
      <c r="E40" s="11">
        <v>16634</v>
      </c>
      <c r="F40" s="11">
        <v>23065</v>
      </c>
      <c r="G40" s="11">
        <v>5689.4</v>
      </c>
      <c r="H40" s="11">
        <v>13773</v>
      </c>
      <c r="I40" s="11">
        <v>29689</v>
      </c>
      <c r="J40" s="11">
        <v>5815</v>
      </c>
      <c r="K40" s="11">
        <v>7845.9</v>
      </c>
      <c r="L40" s="11">
        <v>16162</v>
      </c>
      <c r="M40" s="11">
        <v>13645</v>
      </c>
      <c r="N40" s="11">
        <v>25270</v>
      </c>
      <c r="O40" s="13">
        <v>4477.8</v>
      </c>
      <c r="P40" s="14">
        <v>121510</v>
      </c>
      <c r="Q40" s="15">
        <v>759.86</v>
      </c>
      <c r="R40" s="15">
        <v>26637</v>
      </c>
      <c r="S40" s="15">
        <v>30837</v>
      </c>
      <c r="T40" s="15">
        <v>38891</v>
      </c>
      <c r="U40" s="15">
        <v>45283</v>
      </c>
      <c r="V40" s="16">
        <f t="shared" si="0"/>
        <v>2919.2399999999907</v>
      </c>
      <c r="W40" s="115">
        <f t="shared" si="22"/>
        <v>103.43638379110729</v>
      </c>
      <c r="X40" s="115">
        <f t="shared" si="23"/>
        <v>101.84852118305356</v>
      </c>
      <c r="Y40" s="115">
        <f t="shared" si="24"/>
        <v>96.089191843336607</v>
      </c>
      <c r="Z40" s="115">
        <f t="shared" si="25"/>
        <v>100.47919843171422</v>
      </c>
      <c r="AA40" s="115">
        <f t="shared" si="26"/>
        <v>101.27271756350238</v>
      </c>
      <c r="AB40" s="115">
        <f t="shared" si="27"/>
        <v>103.05274971941638</v>
      </c>
      <c r="AC40" s="115">
        <f t="shared" si="28"/>
        <v>102.0907121488257</v>
      </c>
      <c r="AD40" s="115">
        <f t="shared" si="29"/>
        <v>101.22021271040403</v>
      </c>
      <c r="AE40" s="115">
        <f t="shared" si="30"/>
        <v>101.99547605428737</v>
      </c>
      <c r="AF40" s="115">
        <f t="shared" si="31"/>
        <v>101.69256905555906</v>
      </c>
      <c r="AG40" s="115">
        <f t="shared" si="32"/>
        <v>102.94228592983781</v>
      </c>
      <c r="AH40" s="115">
        <f t="shared" si="33"/>
        <v>101.89927013186015</v>
      </c>
      <c r="AI40" s="115">
        <f t="shared" si="34"/>
        <v>100.47795355099294</v>
      </c>
      <c r="AJ40" s="115">
        <f t="shared" si="35"/>
        <v>104.13952691121015</v>
      </c>
      <c r="AK40" s="115">
        <f t="shared" si="36"/>
        <v>105.41312912712945</v>
      </c>
      <c r="AL40" s="115">
        <f t="shared" si="37"/>
        <v>101.01251422070534</v>
      </c>
      <c r="AM40" s="115">
        <f t="shared" si="38"/>
        <v>99.211762434849746</v>
      </c>
      <c r="AN40" s="115">
        <f t="shared" si="39"/>
        <v>106.58864801162058</v>
      </c>
      <c r="AO40" s="115">
        <f t="shared" si="40"/>
        <v>103.13154778172542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17299</v>
      </c>
      <c r="D41" s="11">
        <v>10517</v>
      </c>
      <c r="E41" s="11">
        <v>15736</v>
      </c>
      <c r="F41" s="11">
        <v>23519</v>
      </c>
      <c r="G41" s="11">
        <v>5776.9</v>
      </c>
      <c r="H41" s="11">
        <v>14147</v>
      </c>
      <c r="I41" s="11">
        <v>30436</v>
      </c>
      <c r="J41" s="11">
        <v>5867.3</v>
      </c>
      <c r="K41" s="11">
        <v>8034</v>
      </c>
      <c r="L41" s="11">
        <v>16433</v>
      </c>
      <c r="M41" s="11">
        <v>13934</v>
      </c>
      <c r="N41" s="11">
        <v>25768</v>
      </c>
      <c r="O41" s="13">
        <v>4541.2</v>
      </c>
      <c r="P41" s="14">
        <v>124020</v>
      </c>
      <c r="Q41" s="15">
        <v>779.46</v>
      </c>
      <c r="R41" s="15">
        <v>27041</v>
      </c>
      <c r="S41" s="15">
        <v>32211</v>
      </c>
      <c r="T41" s="15">
        <v>39133</v>
      </c>
      <c r="U41" s="15">
        <v>46549</v>
      </c>
      <c r="V41" s="16">
        <f t="shared" si="0"/>
        <v>540.94000000000233</v>
      </c>
      <c r="W41" s="115">
        <f t="shared" si="22"/>
        <v>102.99476065729935</v>
      </c>
      <c r="X41" s="115">
        <f t="shared" si="23"/>
        <v>103.17865201608947</v>
      </c>
      <c r="Y41" s="115">
        <f t="shared" si="24"/>
        <v>94.601418780810391</v>
      </c>
      <c r="Z41" s="115">
        <f t="shared" si="25"/>
        <v>101.96835031432907</v>
      </c>
      <c r="AA41" s="115">
        <f t="shared" si="26"/>
        <v>101.53794776250571</v>
      </c>
      <c r="AB41" s="115">
        <f t="shared" si="27"/>
        <v>102.71545777971394</v>
      </c>
      <c r="AC41" s="115">
        <f t="shared" si="28"/>
        <v>102.51608339789146</v>
      </c>
      <c r="AD41" s="115">
        <f t="shared" si="29"/>
        <v>100.89939810834051</v>
      </c>
      <c r="AE41" s="115">
        <f t="shared" si="30"/>
        <v>102.39743050510459</v>
      </c>
      <c r="AF41" s="115">
        <f t="shared" si="31"/>
        <v>101.67677267664892</v>
      </c>
      <c r="AG41" s="115">
        <f t="shared" si="32"/>
        <v>102.11799193843898</v>
      </c>
      <c r="AH41" s="115">
        <f t="shared" si="33"/>
        <v>101.97071626434506</v>
      </c>
      <c r="AI41" s="115">
        <f t="shared" si="34"/>
        <v>101.41587386663093</v>
      </c>
      <c r="AJ41" s="115">
        <f t="shared" si="35"/>
        <v>102.06567360711051</v>
      </c>
      <c r="AK41" s="115">
        <f t="shared" si="36"/>
        <v>102.57942252520202</v>
      </c>
      <c r="AL41" s="115">
        <f t="shared" si="37"/>
        <v>101.51668731463755</v>
      </c>
      <c r="AM41" s="115">
        <f t="shared" si="38"/>
        <v>104.45568635081233</v>
      </c>
      <c r="AN41" s="115">
        <f t="shared" si="39"/>
        <v>100.62225193489496</v>
      </c>
      <c r="AO41" s="115">
        <f t="shared" si="40"/>
        <v>102.79575116489632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17818</v>
      </c>
      <c r="D42" s="11">
        <v>10837</v>
      </c>
      <c r="E42" s="11">
        <v>14593</v>
      </c>
      <c r="F42" s="11">
        <v>24064</v>
      </c>
      <c r="G42" s="11">
        <v>5862.9</v>
      </c>
      <c r="H42" s="11">
        <v>14284</v>
      </c>
      <c r="I42" s="11">
        <v>31471</v>
      </c>
      <c r="J42" s="11">
        <v>5908.8</v>
      </c>
      <c r="K42" s="11">
        <v>8266.7999999999993</v>
      </c>
      <c r="L42" s="11">
        <v>16706</v>
      </c>
      <c r="M42" s="11">
        <v>14382</v>
      </c>
      <c r="N42" s="11">
        <v>26622</v>
      </c>
      <c r="O42" s="13">
        <v>4608.3999999999996</v>
      </c>
      <c r="P42" s="14">
        <v>138020</v>
      </c>
      <c r="Q42" s="15">
        <v>805.84</v>
      </c>
      <c r="R42" s="15">
        <v>28618</v>
      </c>
      <c r="S42" s="15">
        <v>32777</v>
      </c>
      <c r="T42" s="15">
        <v>44575</v>
      </c>
      <c r="U42" s="15">
        <v>47383</v>
      </c>
      <c r="V42" s="16">
        <f t="shared" si="0"/>
        <v>-7604.9400000000023</v>
      </c>
      <c r="W42" s="115">
        <f t="shared" si="22"/>
        <v>103.00017342042894</v>
      </c>
      <c r="X42" s="115">
        <f t="shared" si="23"/>
        <v>103.04269278311307</v>
      </c>
      <c r="Y42" s="115">
        <f t="shared" si="24"/>
        <v>92.736400610066099</v>
      </c>
      <c r="Z42" s="115">
        <f t="shared" si="25"/>
        <v>102.317275394362</v>
      </c>
      <c r="AA42" s="115">
        <f t="shared" si="26"/>
        <v>101.48868770447818</v>
      </c>
      <c r="AB42" s="115">
        <f t="shared" si="27"/>
        <v>100.96840319502367</v>
      </c>
      <c r="AC42" s="115">
        <f t="shared" si="28"/>
        <v>103.40057826258378</v>
      </c>
      <c r="AD42" s="115">
        <f t="shared" si="29"/>
        <v>100.70731000630613</v>
      </c>
      <c r="AE42" s="115">
        <f t="shared" si="30"/>
        <v>102.8976848394324</v>
      </c>
      <c r="AF42" s="115">
        <f t="shared" si="31"/>
        <v>101.66129130408325</v>
      </c>
      <c r="AG42" s="115">
        <f t="shared" si="32"/>
        <v>103.21515716951342</v>
      </c>
      <c r="AH42" s="115">
        <f t="shared" si="33"/>
        <v>103.31418814032909</v>
      </c>
      <c r="AI42" s="115">
        <f t="shared" si="34"/>
        <v>101.4797850788338</v>
      </c>
      <c r="AJ42" s="115">
        <f t="shared" si="35"/>
        <v>111.2885018545396</v>
      </c>
      <c r="AK42" s="115">
        <f t="shared" si="36"/>
        <v>103.38439432427577</v>
      </c>
      <c r="AL42" s="115">
        <f t="shared" si="37"/>
        <v>105.83188491549869</v>
      </c>
      <c r="AM42" s="115">
        <f t="shared" si="38"/>
        <v>101.75716370184098</v>
      </c>
      <c r="AN42" s="115">
        <f t="shared" si="39"/>
        <v>113.90642169013366</v>
      </c>
      <c r="AO42" s="115">
        <f t="shared" si="40"/>
        <v>101.79166040086791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18219</v>
      </c>
      <c r="D43" s="11">
        <v>11193</v>
      </c>
      <c r="E43" s="11">
        <v>13307</v>
      </c>
      <c r="F43" s="11">
        <v>24194</v>
      </c>
      <c r="G43" s="11">
        <v>5929.8</v>
      </c>
      <c r="H43" s="11">
        <v>14027</v>
      </c>
      <c r="I43" s="11">
        <v>32276</v>
      </c>
      <c r="J43" s="11">
        <v>5926.1</v>
      </c>
      <c r="K43" s="11">
        <v>8552.9</v>
      </c>
      <c r="L43" s="11">
        <v>16974</v>
      </c>
      <c r="M43" s="11">
        <v>14223</v>
      </c>
      <c r="N43" s="11">
        <v>27029</v>
      </c>
      <c r="O43" s="13">
        <v>4661.3</v>
      </c>
      <c r="P43" s="14">
        <v>127200</v>
      </c>
      <c r="Q43" s="15">
        <v>778.19</v>
      </c>
      <c r="R43" s="15">
        <v>28854</v>
      </c>
      <c r="S43" s="15">
        <v>29106</v>
      </c>
      <c r="T43" s="15">
        <v>40911</v>
      </c>
      <c r="U43" s="15">
        <v>47181</v>
      </c>
      <c r="V43" s="16">
        <f t="shared" si="0"/>
        <v>4303.9100000000035</v>
      </c>
      <c r="W43" s="115">
        <f t="shared" si="22"/>
        <v>102.2505331687058</v>
      </c>
      <c r="X43" s="115">
        <f t="shared" si="23"/>
        <v>103.28504198578943</v>
      </c>
      <c r="Y43" s="115">
        <f t="shared" si="24"/>
        <v>91.187555677379564</v>
      </c>
      <c r="Z43" s="115">
        <f t="shared" si="25"/>
        <v>100.54022606382979</v>
      </c>
      <c r="AA43" s="115">
        <f t="shared" si="26"/>
        <v>101.14107353016426</v>
      </c>
      <c r="AB43" s="115">
        <f t="shared" si="27"/>
        <v>98.20078409409129</v>
      </c>
      <c r="AC43" s="115">
        <f t="shared" si="28"/>
        <v>102.55791045724636</v>
      </c>
      <c r="AD43" s="115">
        <f t="shared" si="29"/>
        <v>100.29278364473329</v>
      </c>
      <c r="AE43" s="115">
        <f t="shared" si="30"/>
        <v>103.4608312769149</v>
      </c>
      <c r="AF43" s="115">
        <f t="shared" si="31"/>
        <v>101.60421405483061</v>
      </c>
      <c r="AG43" s="115">
        <f t="shared" si="32"/>
        <v>98.894451397580312</v>
      </c>
      <c r="AH43" s="115">
        <f t="shared" si="33"/>
        <v>101.52881075801967</v>
      </c>
      <c r="AI43" s="115">
        <f t="shared" si="34"/>
        <v>101.14790382779273</v>
      </c>
      <c r="AJ43" s="115">
        <f t="shared" si="35"/>
        <v>92.160556441095494</v>
      </c>
      <c r="AK43" s="115">
        <f t="shared" si="36"/>
        <v>96.568797776233495</v>
      </c>
      <c r="AL43" s="115">
        <f t="shared" si="37"/>
        <v>100.82465581102802</v>
      </c>
      <c r="AM43" s="115">
        <f t="shared" si="38"/>
        <v>88.800073222076463</v>
      </c>
      <c r="AN43" s="115">
        <f t="shared" si="39"/>
        <v>91.780145821648901</v>
      </c>
      <c r="AO43" s="115">
        <f t="shared" si="40"/>
        <v>99.573686765295562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18508</v>
      </c>
      <c r="D44" s="11">
        <v>11636</v>
      </c>
      <c r="E44" s="11">
        <v>12222</v>
      </c>
      <c r="F44" s="11">
        <v>24514</v>
      </c>
      <c r="G44" s="11">
        <v>6040.2</v>
      </c>
      <c r="H44" s="11">
        <v>14312</v>
      </c>
      <c r="I44" s="11">
        <v>33209</v>
      </c>
      <c r="J44" s="11">
        <v>5958</v>
      </c>
      <c r="K44" s="11">
        <v>8712.7999999999993</v>
      </c>
      <c r="L44" s="11">
        <v>17273</v>
      </c>
      <c r="M44" s="11">
        <v>14201</v>
      </c>
      <c r="N44" s="11">
        <v>27597</v>
      </c>
      <c r="O44" s="13">
        <v>4683.6000000000004</v>
      </c>
      <c r="P44" s="14">
        <v>132380</v>
      </c>
      <c r="Q44" s="15">
        <v>775.49</v>
      </c>
      <c r="R44" s="15">
        <v>29364</v>
      </c>
      <c r="S44" s="15">
        <v>30422</v>
      </c>
      <c r="T44" s="15">
        <v>42450</v>
      </c>
      <c r="U44" s="15">
        <v>47174</v>
      </c>
      <c r="V44" s="16">
        <f t="shared" si="0"/>
        <v>1201.1100000000151</v>
      </c>
      <c r="W44" s="115">
        <f t="shared" si="22"/>
        <v>101.58625610626268</v>
      </c>
      <c r="X44" s="115">
        <f t="shared" si="23"/>
        <v>103.95783078709908</v>
      </c>
      <c r="Y44" s="115">
        <f t="shared" si="24"/>
        <v>91.846396633350864</v>
      </c>
      <c r="Z44" s="115">
        <f t="shared" si="25"/>
        <v>101.32264197734975</v>
      </c>
      <c r="AA44" s="115">
        <f t="shared" si="26"/>
        <v>101.86178285945562</v>
      </c>
      <c r="AB44" s="115">
        <f t="shared" si="27"/>
        <v>102.03179582234263</v>
      </c>
      <c r="AC44" s="115">
        <f t="shared" si="28"/>
        <v>102.8906927748172</v>
      </c>
      <c r="AD44" s="115">
        <f t="shared" si="29"/>
        <v>100.5382966875348</v>
      </c>
      <c r="AE44" s="115">
        <f t="shared" si="30"/>
        <v>101.86954132516458</v>
      </c>
      <c r="AF44" s="115">
        <f t="shared" si="31"/>
        <v>101.76151761517616</v>
      </c>
      <c r="AG44" s="115">
        <f t="shared" si="32"/>
        <v>99.845320959010053</v>
      </c>
      <c r="AH44" s="115">
        <f t="shared" si="33"/>
        <v>102.10144659439861</v>
      </c>
      <c r="AI44" s="115">
        <f t="shared" si="34"/>
        <v>100.4784073112651</v>
      </c>
      <c r="AJ44" s="115">
        <f t="shared" si="35"/>
        <v>104.07232704402516</v>
      </c>
      <c r="AK44" s="115">
        <f t="shared" si="36"/>
        <v>99.653041031110646</v>
      </c>
      <c r="AL44" s="115">
        <f t="shared" si="37"/>
        <v>101.76751923476814</v>
      </c>
      <c r="AM44" s="115">
        <f t="shared" si="38"/>
        <v>104.52140452140452</v>
      </c>
      <c r="AN44" s="115">
        <f t="shared" si="39"/>
        <v>103.76182444819241</v>
      </c>
      <c r="AO44" s="115">
        <f t="shared" si="40"/>
        <v>99.985163519213245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18667</v>
      </c>
      <c r="D45" s="11">
        <v>12314</v>
      </c>
      <c r="E45" s="11">
        <v>11386</v>
      </c>
      <c r="F45" s="11">
        <v>25169</v>
      </c>
      <c r="G45" s="11">
        <v>6210.7</v>
      </c>
      <c r="H45" s="11">
        <v>14614</v>
      </c>
      <c r="I45" s="11">
        <v>34287</v>
      </c>
      <c r="J45" s="11">
        <v>6005.5</v>
      </c>
      <c r="K45" s="11">
        <v>8756.5</v>
      </c>
      <c r="L45" s="11">
        <v>17604</v>
      </c>
      <c r="M45" s="11">
        <v>14300</v>
      </c>
      <c r="N45" s="11">
        <v>28276</v>
      </c>
      <c r="O45" s="13">
        <v>4763.8999999999996</v>
      </c>
      <c r="P45" s="14">
        <v>136990</v>
      </c>
      <c r="Q45" s="15">
        <v>784.36</v>
      </c>
      <c r="R45" s="15">
        <v>29921</v>
      </c>
      <c r="S45" s="15">
        <v>32608</v>
      </c>
      <c r="T45" s="15">
        <v>50018</v>
      </c>
      <c r="U45" s="15">
        <v>47904</v>
      </c>
      <c r="V45" s="16">
        <f t="shared" si="0"/>
        <v>4164.2400000000198</v>
      </c>
      <c r="W45" s="115">
        <f t="shared" si="22"/>
        <v>100.85908796196239</v>
      </c>
      <c r="X45" s="115">
        <f t="shared" si="23"/>
        <v>105.82674458576831</v>
      </c>
      <c r="Y45" s="115">
        <f t="shared" si="24"/>
        <v>93.159875634102434</v>
      </c>
      <c r="Z45" s="115">
        <f t="shared" si="25"/>
        <v>102.67194256343315</v>
      </c>
      <c r="AA45" s="115">
        <f t="shared" si="26"/>
        <v>102.82275421343665</v>
      </c>
      <c r="AB45" s="115">
        <f t="shared" si="27"/>
        <v>102.11011738401341</v>
      </c>
      <c r="AC45" s="115">
        <f t="shared" si="28"/>
        <v>103.24610798277575</v>
      </c>
      <c r="AD45" s="115">
        <f t="shared" si="29"/>
        <v>100.79724739845585</v>
      </c>
      <c r="AE45" s="115">
        <f t="shared" si="30"/>
        <v>100.50156092186209</v>
      </c>
      <c r="AF45" s="115">
        <f t="shared" si="31"/>
        <v>101.91628553233369</v>
      </c>
      <c r="AG45" s="115">
        <f t="shared" si="32"/>
        <v>100.69713400464757</v>
      </c>
      <c r="AH45" s="115">
        <f t="shared" si="33"/>
        <v>102.46041236366273</v>
      </c>
      <c r="AI45" s="115">
        <f t="shared" si="34"/>
        <v>101.7144931249466</v>
      </c>
      <c r="AJ45" s="115">
        <f t="shared" si="35"/>
        <v>103.48239915395074</v>
      </c>
      <c r="AK45" s="115">
        <f t="shared" si="36"/>
        <v>101.14379295671124</v>
      </c>
      <c r="AL45" s="115">
        <f t="shared" si="37"/>
        <v>101.8968805339872</v>
      </c>
      <c r="AM45" s="115">
        <f t="shared" si="38"/>
        <v>107.18558937610941</v>
      </c>
      <c r="AN45" s="115">
        <f t="shared" si="39"/>
        <v>117.82803297997644</v>
      </c>
      <c r="AO45" s="115">
        <f t="shared" si="40"/>
        <v>101.54746258532244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18756</v>
      </c>
      <c r="D46" s="11">
        <v>12982</v>
      </c>
      <c r="E46" s="11">
        <v>10712</v>
      </c>
      <c r="F46" s="11">
        <v>25912</v>
      </c>
      <c r="G46" s="11">
        <v>6418.3</v>
      </c>
      <c r="H46" s="11">
        <v>15089</v>
      </c>
      <c r="I46" s="11">
        <v>35657</v>
      </c>
      <c r="J46" s="11">
        <v>6071.4</v>
      </c>
      <c r="K46" s="11">
        <v>8673.7999999999993</v>
      </c>
      <c r="L46" s="11">
        <v>17974</v>
      </c>
      <c r="M46" s="11">
        <v>14668</v>
      </c>
      <c r="N46" s="11">
        <v>29174</v>
      </c>
      <c r="O46" s="13">
        <v>4873.2</v>
      </c>
      <c r="P46" s="14">
        <v>151270</v>
      </c>
      <c r="Q46" s="15">
        <v>831.96</v>
      </c>
      <c r="R46" s="15">
        <v>31048</v>
      </c>
      <c r="S46" s="15">
        <v>33800</v>
      </c>
      <c r="T46" s="15">
        <v>49371</v>
      </c>
      <c r="U46" s="15">
        <v>49046</v>
      </c>
      <c r="V46" s="16">
        <f t="shared" si="0"/>
        <v>-9664.2599999999511</v>
      </c>
      <c r="W46" s="115">
        <f t="shared" si="22"/>
        <v>100.47677720040713</v>
      </c>
      <c r="X46" s="115">
        <f t="shared" si="23"/>
        <v>105.42471983108656</v>
      </c>
      <c r="Y46" s="115">
        <f t="shared" si="24"/>
        <v>94.080449675039517</v>
      </c>
      <c r="Z46" s="115">
        <f t="shared" si="25"/>
        <v>102.95204418133419</v>
      </c>
      <c r="AA46" s="115">
        <f t="shared" si="26"/>
        <v>103.34261838440113</v>
      </c>
      <c r="AB46" s="115">
        <f t="shared" si="27"/>
        <v>103.25030792390859</v>
      </c>
      <c r="AC46" s="115">
        <f t="shared" si="28"/>
        <v>103.99568349520227</v>
      </c>
      <c r="AD46" s="115">
        <f t="shared" si="29"/>
        <v>101.09732744983764</v>
      </c>
      <c r="AE46" s="115">
        <f t="shared" si="30"/>
        <v>99.055558727802193</v>
      </c>
      <c r="AF46" s="115">
        <f t="shared" si="31"/>
        <v>102.10179504658032</v>
      </c>
      <c r="AG46" s="115">
        <f t="shared" si="32"/>
        <v>102.57342657342656</v>
      </c>
      <c r="AH46" s="115">
        <f t="shared" si="33"/>
        <v>103.17583816664309</v>
      </c>
      <c r="AI46" s="115">
        <f t="shared" si="34"/>
        <v>102.29433867209639</v>
      </c>
      <c r="AJ46" s="115">
        <f t="shared" si="35"/>
        <v>110.42411854879919</v>
      </c>
      <c r="AK46" s="115">
        <f t="shared" si="36"/>
        <v>106.06864195012496</v>
      </c>
      <c r="AL46" s="115">
        <f t="shared" si="37"/>
        <v>103.76658534139902</v>
      </c>
      <c r="AM46" s="115">
        <f t="shared" si="38"/>
        <v>103.65554465161924</v>
      </c>
      <c r="AN46" s="115">
        <f t="shared" si="39"/>
        <v>98.70646567235795</v>
      </c>
      <c r="AO46" s="115">
        <f t="shared" si="40"/>
        <v>102.38393453573815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18646</v>
      </c>
      <c r="D47" s="11">
        <v>13656</v>
      </c>
      <c r="E47" s="11">
        <v>10299</v>
      </c>
      <c r="F47" s="11">
        <v>26156</v>
      </c>
      <c r="G47" s="11">
        <v>6645.1</v>
      </c>
      <c r="H47" s="11">
        <v>15510</v>
      </c>
      <c r="I47" s="11">
        <v>36780</v>
      </c>
      <c r="J47" s="11">
        <v>6143.1</v>
      </c>
      <c r="K47" s="11">
        <v>8487.7999999999993</v>
      </c>
      <c r="L47" s="11">
        <v>18369</v>
      </c>
      <c r="M47" s="11">
        <v>14660</v>
      </c>
      <c r="N47" s="11">
        <v>29738</v>
      </c>
      <c r="O47" s="13">
        <v>4985</v>
      </c>
      <c r="P47" s="14">
        <v>140810</v>
      </c>
      <c r="Q47" s="15">
        <v>850.05</v>
      </c>
      <c r="R47" s="15">
        <v>30656</v>
      </c>
      <c r="S47" s="15">
        <v>29783</v>
      </c>
      <c r="T47" s="15">
        <v>46201</v>
      </c>
      <c r="U47" s="15">
        <v>49540</v>
      </c>
      <c r="V47" s="16">
        <f t="shared" si="0"/>
        <v>4636.9500000000116</v>
      </c>
      <c r="W47" s="115">
        <f t="shared" si="22"/>
        <v>99.413521006611219</v>
      </c>
      <c r="X47" s="115">
        <f t="shared" si="23"/>
        <v>105.19180403635804</v>
      </c>
      <c r="Y47" s="115">
        <f t="shared" si="24"/>
        <v>96.144510828976848</v>
      </c>
      <c r="Z47" s="115">
        <f t="shared" si="25"/>
        <v>100.94164865699288</v>
      </c>
      <c r="AA47" s="115">
        <f t="shared" si="26"/>
        <v>103.53364598102301</v>
      </c>
      <c r="AB47" s="115">
        <f t="shared" si="27"/>
        <v>102.79011200212076</v>
      </c>
      <c r="AC47" s="115">
        <f t="shared" si="28"/>
        <v>103.14945172055978</v>
      </c>
      <c r="AD47" s="115">
        <f t="shared" si="29"/>
        <v>101.18094673386699</v>
      </c>
      <c r="AE47" s="115">
        <f t="shared" si="30"/>
        <v>97.855611150822014</v>
      </c>
      <c r="AF47" s="115">
        <f t="shared" si="31"/>
        <v>102.19761878268609</v>
      </c>
      <c r="AG47" s="115">
        <f t="shared" si="32"/>
        <v>99.945459503681491</v>
      </c>
      <c r="AH47" s="115">
        <f t="shared" si="33"/>
        <v>101.93322821690546</v>
      </c>
      <c r="AI47" s="115">
        <f t="shared" si="34"/>
        <v>102.29418041533285</v>
      </c>
      <c r="AJ47" s="115">
        <f t="shared" si="35"/>
        <v>93.085211872810206</v>
      </c>
      <c r="AK47" s="115">
        <f t="shared" si="36"/>
        <v>102.17438338381652</v>
      </c>
      <c r="AL47" s="115">
        <f t="shared" si="37"/>
        <v>98.737438804431847</v>
      </c>
      <c r="AM47" s="115">
        <f t="shared" si="38"/>
        <v>88.115384615384613</v>
      </c>
      <c r="AN47" s="115">
        <f t="shared" si="39"/>
        <v>93.57922667152782</v>
      </c>
      <c r="AO47" s="115">
        <f t="shared" si="40"/>
        <v>101.0072177139828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18745</v>
      </c>
      <c r="D48" s="11">
        <v>14133</v>
      </c>
      <c r="E48" s="11">
        <v>10130</v>
      </c>
      <c r="F48" s="11">
        <v>26481</v>
      </c>
      <c r="G48" s="11">
        <v>6831.4</v>
      </c>
      <c r="H48" s="11">
        <v>16008</v>
      </c>
      <c r="I48" s="11">
        <v>37756</v>
      </c>
      <c r="J48" s="11">
        <v>6226.5</v>
      </c>
      <c r="K48" s="11">
        <v>8442.7000000000007</v>
      </c>
      <c r="L48" s="11">
        <v>18744</v>
      </c>
      <c r="M48" s="11">
        <v>14756</v>
      </c>
      <c r="N48" s="11">
        <v>30449</v>
      </c>
      <c r="O48" s="13">
        <v>5062.8</v>
      </c>
      <c r="P48" s="14">
        <v>143890</v>
      </c>
      <c r="Q48" s="15">
        <v>871.91</v>
      </c>
      <c r="R48" s="15">
        <v>30893</v>
      </c>
      <c r="S48" s="15">
        <v>30186</v>
      </c>
      <c r="T48" s="15">
        <v>45729</v>
      </c>
      <c r="U48" s="15">
        <v>49985</v>
      </c>
      <c r="V48" s="16">
        <f t="shared" si="0"/>
        <v>3668.4899999999907</v>
      </c>
      <c r="W48" s="115">
        <f t="shared" si="22"/>
        <v>100.53094497479351</v>
      </c>
      <c r="X48" s="115">
        <f t="shared" si="23"/>
        <v>103.49297012302286</v>
      </c>
      <c r="Y48" s="115">
        <f t="shared" si="24"/>
        <v>98.359063986794837</v>
      </c>
      <c r="Z48" s="115">
        <f t="shared" si="25"/>
        <v>101.24254473161034</v>
      </c>
      <c r="AA48" s="115">
        <f t="shared" si="26"/>
        <v>102.80356954748611</v>
      </c>
      <c r="AB48" s="115">
        <f t="shared" si="27"/>
        <v>103.21083172147002</v>
      </c>
      <c r="AC48" s="115">
        <f t="shared" si="28"/>
        <v>102.65361609570418</v>
      </c>
      <c r="AD48" s="115">
        <f t="shared" si="29"/>
        <v>101.35762074522634</v>
      </c>
      <c r="AE48" s="115">
        <f t="shared" si="30"/>
        <v>99.468649119913294</v>
      </c>
      <c r="AF48" s="115">
        <f t="shared" si="31"/>
        <v>102.04148293320267</v>
      </c>
      <c r="AG48" s="115">
        <f t="shared" si="32"/>
        <v>100.65484311050477</v>
      </c>
      <c r="AH48" s="115">
        <f t="shared" si="33"/>
        <v>102.39088035510122</v>
      </c>
      <c r="AI48" s="115">
        <f t="shared" si="34"/>
        <v>101.56068204613842</v>
      </c>
      <c r="AJ48" s="115">
        <f t="shared" si="35"/>
        <v>102.18734464881756</v>
      </c>
      <c r="AK48" s="115">
        <f t="shared" si="36"/>
        <v>102.57161343450385</v>
      </c>
      <c r="AL48" s="115">
        <f t="shared" si="37"/>
        <v>100.7730949895616</v>
      </c>
      <c r="AM48" s="115">
        <f t="shared" si="38"/>
        <v>101.35312090790048</v>
      </c>
      <c r="AN48" s="115">
        <f t="shared" si="39"/>
        <v>98.978377091404951</v>
      </c>
      <c r="AO48" s="115">
        <f t="shared" si="40"/>
        <v>100.89826402906743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19060</v>
      </c>
      <c r="D49" s="11">
        <v>14543</v>
      </c>
      <c r="E49" s="11">
        <v>10167</v>
      </c>
      <c r="F49" s="11">
        <v>26722</v>
      </c>
      <c r="G49" s="11">
        <v>7003</v>
      </c>
      <c r="H49" s="11">
        <v>16349</v>
      </c>
      <c r="I49" s="11">
        <v>38618</v>
      </c>
      <c r="J49" s="11">
        <v>6321.5</v>
      </c>
      <c r="K49" s="11">
        <v>8557.9</v>
      </c>
      <c r="L49" s="11">
        <v>19098</v>
      </c>
      <c r="M49" s="11">
        <v>14902</v>
      </c>
      <c r="N49" s="11">
        <v>31161</v>
      </c>
      <c r="O49" s="13">
        <v>5184.2</v>
      </c>
      <c r="P49" s="14">
        <v>147400</v>
      </c>
      <c r="Q49" s="15">
        <v>879.78</v>
      </c>
      <c r="R49" s="15">
        <v>31256</v>
      </c>
      <c r="S49" s="15">
        <v>30754</v>
      </c>
      <c r="T49" s="15">
        <v>45678</v>
      </c>
      <c r="U49" s="15">
        <v>50173</v>
      </c>
      <c r="V49" s="16">
        <f t="shared" si="0"/>
        <v>2901.820000000007</v>
      </c>
      <c r="W49" s="115">
        <f t="shared" si="22"/>
        <v>101.68044811949852</v>
      </c>
      <c r="X49" s="115">
        <f t="shared" si="23"/>
        <v>102.90101181631641</v>
      </c>
      <c r="Y49" s="115">
        <f t="shared" si="24"/>
        <v>100.36525172754196</v>
      </c>
      <c r="Z49" s="115">
        <f t="shared" si="25"/>
        <v>100.91008647709678</v>
      </c>
      <c r="AA49" s="115">
        <f t="shared" si="26"/>
        <v>102.51193020464326</v>
      </c>
      <c r="AB49" s="115">
        <f t="shared" si="27"/>
        <v>102.13018490754622</v>
      </c>
      <c r="AC49" s="115">
        <f t="shared" si="28"/>
        <v>102.28308083483419</v>
      </c>
      <c r="AD49" s="115">
        <f t="shared" si="29"/>
        <v>101.52573677025616</v>
      </c>
      <c r="AE49" s="115">
        <f t="shared" si="30"/>
        <v>101.36449240171982</v>
      </c>
      <c r="AF49" s="115">
        <f t="shared" si="31"/>
        <v>101.88860435339309</v>
      </c>
      <c r="AG49" s="115">
        <f t="shared" si="32"/>
        <v>100.98942802927621</v>
      </c>
      <c r="AH49" s="115">
        <f t="shared" si="33"/>
        <v>102.33833623435909</v>
      </c>
      <c r="AI49" s="115">
        <f t="shared" si="34"/>
        <v>102.39788259461167</v>
      </c>
      <c r="AJ49" s="115">
        <f t="shared" si="35"/>
        <v>102.4393634025992</v>
      </c>
      <c r="AK49" s="115">
        <f t="shared" si="36"/>
        <v>100.90261609569795</v>
      </c>
      <c r="AL49" s="115">
        <f t="shared" si="37"/>
        <v>101.17502346809957</v>
      </c>
      <c r="AM49" s="115">
        <f t="shared" si="38"/>
        <v>101.88166699794607</v>
      </c>
      <c r="AN49" s="115">
        <f t="shared" si="39"/>
        <v>99.888473397625148</v>
      </c>
      <c r="AO49" s="115">
        <f t="shared" si="40"/>
        <v>100.37611283385016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19612</v>
      </c>
      <c r="D50" s="11">
        <v>14733</v>
      </c>
      <c r="E50" s="11">
        <v>10403</v>
      </c>
      <c r="F50" s="11">
        <v>26868</v>
      </c>
      <c r="G50" s="11">
        <v>7144.4</v>
      </c>
      <c r="H50" s="11">
        <v>16458</v>
      </c>
      <c r="I50" s="11">
        <v>39529</v>
      </c>
      <c r="J50" s="11">
        <v>6430.8</v>
      </c>
      <c r="K50" s="11">
        <v>8835.6</v>
      </c>
      <c r="L50" s="11">
        <v>19434</v>
      </c>
      <c r="M50" s="11">
        <v>15325</v>
      </c>
      <c r="N50" s="11">
        <v>32163</v>
      </c>
      <c r="O50" s="13">
        <v>5319.1</v>
      </c>
      <c r="P50" s="14">
        <v>160920</v>
      </c>
      <c r="Q50" s="15">
        <v>906.25</v>
      </c>
      <c r="R50" s="15">
        <v>32800</v>
      </c>
      <c r="S50" s="15">
        <v>36402</v>
      </c>
      <c r="T50" s="15">
        <v>47980</v>
      </c>
      <c r="U50" s="15">
        <v>50418</v>
      </c>
      <c r="V50" s="16">
        <f t="shared" si="0"/>
        <v>-11211.350000000006</v>
      </c>
      <c r="W50" s="115">
        <f t="shared" si="22"/>
        <v>102.89611752360966</v>
      </c>
      <c r="X50" s="115">
        <f t="shared" si="23"/>
        <v>101.3064704668913</v>
      </c>
      <c r="Y50" s="115">
        <f t="shared" si="24"/>
        <v>102.32123536933216</v>
      </c>
      <c r="Z50" s="115">
        <f t="shared" si="25"/>
        <v>100.54636628994835</v>
      </c>
      <c r="AA50" s="115">
        <f t="shared" si="26"/>
        <v>102.01913465657574</v>
      </c>
      <c r="AB50" s="115">
        <f t="shared" si="27"/>
        <v>100.66670744388036</v>
      </c>
      <c r="AC50" s="115">
        <f t="shared" si="28"/>
        <v>102.35900357346314</v>
      </c>
      <c r="AD50" s="115">
        <f t="shared" si="29"/>
        <v>101.72902001107333</v>
      </c>
      <c r="AE50" s="115">
        <f t="shared" si="30"/>
        <v>103.24495495390225</v>
      </c>
      <c r="AF50" s="115">
        <f t="shared" si="31"/>
        <v>101.7593465284323</v>
      </c>
      <c r="AG50" s="115">
        <f t="shared" si="32"/>
        <v>102.83854516172326</v>
      </c>
      <c r="AH50" s="115">
        <f t="shared" si="33"/>
        <v>103.21555790892462</v>
      </c>
      <c r="AI50" s="115">
        <f t="shared" si="34"/>
        <v>102.60213726322287</v>
      </c>
      <c r="AJ50" s="115">
        <f t="shared" si="35"/>
        <v>109.17232021709633</v>
      </c>
      <c r="AK50" s="115">
        <f t="shared" si="36"/>
        <v>103.00870672213509</v>
      </c>
      <c r="AL50" s="115">
        <f t="shared" si="37"/>
        <v>104.93985154850269</v>
      </c>
      <c r="AM50" s="115">
        <f t="shared" si="38"/>
        <v>118.36509071990635</v>
      </c>
      <c r="AN50" s="115">
        <f t="shared" si="39"/>
        <v>105.0396252025045</v>
      </c>
      <c r="AO50" s="115">
        <f t="shared" si="40"/>
        <v>100.48831044585734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20295</v>
      </c>
      <c r="D51" s="11">
        <v>14641</v>
      </c>
      <c r="E51" s="11">
        <v>10941</v>
      </c>
      <c r="F51" s="11">
        <v>26276</v>
      </c>
      <c r="G51" s="11">
        <v>7230.3</v>
      </c>
      <c r="H51" s="11">
        <v>16019</v>
      </c>
      <c r="I51" s="11">
        <v>39904</v>
      </c>
      <c r="J51" s="11">
        <v>6543.8</v>
      </c>
      <c r="K51" s="11">
        <v>9264.7000000000007</v>
      </c>
      <c r="L51" s="11">
        <v>19741</v>
      </c>
      <c r="M51" s="11">
        <v>15345</v>
      </c>
      <c r="N51" s="11">
        <v>32689</v>
      </c>
      <c r="O51" s="13">
        <v>5442.7</v>
      </c>
      <c r="P51" s="14">
        <v>147480</v>
      </c>
      <c r="Q51" s="15">
        <v>881.54</v>
      </c>
      <c r="R51" s="15">
        <v>32843</v>
      </c>
      <c r="S51" s="15">
        <v>32476</v>
      </c>
      <c r="T51" s="15">
        <v>44407</v>
      </c>
      <c r="U51" s="15">
        <v>49582</v>
      </c>
      <c r="V51" s="16">
        <f t="shared" si="0"/>
        <v>5476.9599999999627</v>
      </c>
      <c r="W51" s="115">
        <f t="shared" si="22"/>
        <v>103.48256169692024</v>
      </c>
      <c r="X51" s="115">
        <f t="shared" si="23"/>
        <v>99.375551483065223</v>
      </c>
      <c r="Y51" s="115">
        <f t="shared" si="24"/>
        <v>105.17158511967702</v>
      </c>
      <c r="Z51" s="115">
        <f t="shared" si="25"/>
        <v>97.796635402709541</v>
      </c>
      <c r="AA51" s="115">
        <f t="shared" si="26"/>
        <v>101.20234029449639</v>
      </c>
      <c r="AB51" s="115">
        <f t="shared" si="27"/>
        <v>97.332604204642109</v>
      </c>
      <c r="AC51" s="115">
        <f t="shared" si="28"/>
        <v>100.94867059627109</v>
      </c>
      <c r="AD51" s="115">
        <f t="shared" si="29"/>
        <v>101.75716862598743</v>
      </c>
      <c r="AE51" s="115">
        <f t="shared" si="30"/>
        <v>104.85648965548464</v>
      </c>
      <c r="AF51" s="115">
        <f t="shared" si="31"/>
        <v>101.57970567047443</v>
      </c>
      <c r="AG51" s="115">
        <f t="shared" si="32"/>
        <v>100.1305057096248</v>
      </c>
      <c r="AH51" s="115">
        <f t="shared" si="33"/>
        <v>101.63541958150671</v>
      </c>
      <c r="AI51" s="115">
        <f t="shared" si="34"/>
        <v>102.32370137805266</v>
      </c>
      <c r="AJ51" s="115">
        <f t="shared" si="35"/>
        <v>91.648023862788961</v>
      </c>
      <c r="AK51" s="115">
        <f t="shared" si="36"/>
        <v>97.273379310344822</v>
      </c>
      <c r="AL51" s="115">
        <f t="shared" si="37"/>
        <v>100.1310975609756</v>
      </c>
      <c r="AM51" s="115">
        <f t="shared" si="38"/>
        <v>89.214878303389924</v>
      </c>
      <c r="AN51" s="115">
        <f t="shared" si="39"/>
        <v>92.553147144643603</v>
      </c>
      <c r="AO51" s="115">
        <f t="shared" si="40"/>
        <v>98.341862033400773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20901</v>
      </c>
      <c r="D52" s="11">
        <v>14575</v>
      </c>
      <c r="E52" s="11">
        <v>11531</v>
      </c>
      <c r="F52" s="11">
        <v>25943</v>
      </c>
      <c r="G52" s="11">
        <v>7346.5</v>
      </c>
      <c r="H52" s="11">
        <v>16058</v>
      </c>
      <c r="I52" s="11">
        <v>40375</v>
      </c>
      <c r="J52" s="11">
        <v>6653.8</v>
      </c>
      <c r="K52" s="11">
        <v>9641.6</v>
      </c>
      <c r="L52" s="11">
        <v>20064</v>
      </c>
      <c r="M52" s="11">
        <v>15513</v>
      </c>
      <c r="N52" s="11">
        <v>33382</v>
      </c>
      <c r="O52" s="13">
        <v>5506.2</v>
      </c>
      <c r="P52" s="14">
        <v>152910</v>
      </c>
      <c r="Q52" s="15">
        <v>878.93</v>
      </c>
      <c r="R52" s="15">
        <v>33526</v>
      </c>
      <c r="S52" s="15">
        <v>32918</v>
      </c>
      <c r="T52" s="15">
        <v>46049</v>
      </c>
      <c r="U52" s="15">
        <v>49145</v>
      </c>
      <c r="V52" s="16">
        <f t="shared" si="0"/>
        <v>4161.1700000000128</v>
      </c>
      <c r="W52" s="115">
        <f t="shared" si="22"/>
        <v>102.98595713229859</v>
      </c>
      <c r="X52" s="115">
        <f t="shared" si="23"/>
        <v>99.549211119459059</v>
      </c>
      <c r="Y52" s="115">
        <f t="shared" si="24"/>
        <v>105.39256009505529</v>
      </c>
      <c r="Z52" s="115">
        <f t="shared" si="25"/>
        <v>98.73268381793271</v>
      </c>
      <c r="AA52" s="115">
        <f t="shared" si="26"/>
        <v>101.6071255687869</v>
      </c>
      <c r="AB52" s="115">
        <f t="shared" si="27"/>
        <v>100.24346089019289</v>
      </c>
      <c r="AC52" s="115">
        <f t="shared" si="28"/>
        <v>101.18033279871692</v>
      </c>
      <c r="AD52" s="115">
        <f t="shared" si="29"/>
        <v>101.68098047006326</v>
      </c>
      <c r="AE52" s="115">
        <f t="shared" si="30"/>
        <v>104.06812956706639</v>
      </c>
      <c r="AF52" s="115">
        <f t="shared" si="31"/>
        <v>101.6361886429259</v>
      </c>
      <c r="AG52" s="115">
        <f t="shared" si="32"/>
        <v>101.09481915933529</v>
      </c>
      <c r="AH52" s="115">
        <f t="shared" si="33"/>
        <v>102.11997919789533</v>
      </c>
      <c r="AI52" s="115">
        <f t="shared" si="34"/>
        <v>101.16670035092876</v>
      </c>
      <c r="AJ52" s="115">
        <f t="shared" si="35"/>
        <v>103.68185516680228</v>
      </c>
      <c r="AK52" s="115">
        <f t="shared" si="36"/>
        <v>99.703927218277101</v>
      </c>
      <c r="AL52" s="115">
        <f t="shared" si="37"/>
        <v>102.07959078037938</v>
      </c>
      <c r="AM52" s="115">
        <f t="shared" si="38"/>
        <v>101.36100504988299</v>
      </c>
      <c r="AN52" s="115">
        <f t="shared" si="39"/>
        <v>103.69761524084041</v>
      </c>
      <c r="AO52" s="115">
        <f t="shared" si="40"/>
        <v>99.118631761526359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21439</v>
      </c>
      <c r="D53" s="11">
        <v>14735</v>
      </c>
      <c r="E53" s="11">
        <v>12192</v>
      </c>
      <c r="F53" s="11">
        <v>26154</v>
      </c>
      <c r="G53" s="11">
        <v>7510.5</v>
      </c>
      <c r="H53" s="11">
        <v>16127</v>
      </c>
      <c r="I53" s="11">
        <v>40980</v>
      </c>
      <c r="J53" s="11">
        <v>6758.3</v>
      </c>
      <c r="K53" s="11">
        <v>9945.2000000000007</v>
      </c>
      <c r="L53" s="11">
        <v>20404</v>
      </c>
      <c r="M53" s="11">
        <v>15755</v>
      </c>
      <c r="N53" s="11">
        <v>34075</v>
      </c>
      <c r="O53" s="13">
        <v>5594.1</v>
      </c>
      <c r="P53" s="14">
        <v>156240</v>
      </c>
      <c r="Q53" s="15">
        <v>880.05</v>
      </c>
      <c r="R53" s="15">
        <v>34299</v>
      </c>
      <c r="S53" s="15">
        <v>34657</v>
      </c>
      <c r="T53" s="15">
        <v>47050</v>
      </c>
      <c r="U53" s="15">
        <v>49599</v>
      </c>
      <c r="V53" s="16">
        <f t="shared" si="0"/>
        <v>3044.0500000000175</v>
      </c>
      <c r="W53" s="115">
        <f t="shared" si="22"/>
        <v>102.57403951964021</v>
      </c>
      <c r="X53" s="115">
        <f t="shared" si="23"/>
        <v>101.09777015437393</v>
      </c>
      <c r="Y53" s="115">
        <f t="shared" si="24"/>
        <v>105.73237360159571</v>
      </c>
      <c r="Z53" s="115">
        <f t="shared" si="25"/>
        <v>100.81332151254674</v>
      </c>
      <c r="AA53" s="115">
        <f t="shared" si="26"/>
        <v>102.23235554345607</v>
      </c>
      <c r="AB53" s="115">
        <f t="shared" si="27"/>
        <v>100.42969236517622</v>
      </c>
      <c r="AC53" s="115">
        <f t="shared" si="28"/>
        <v>101.49845201238389</v>
      </c>
      <c r="AD53" s="115">
        <f t="shared" si="29"/>
        <v>101.5705311250714</v>
      </c>
      <c r="AE53" s="115">
        <f t="shared" si="30"/>
        <v>103.14885496183206</v>
      </c>
      <c r="AF53" s="115">
        <f t="shared" si="31"/>
        <v>101.69457735247209</v>
      </c>
      <c r="AG53" s="115">
        <f t="shared" si="32"/>
        <v>101.55998195062206</v>
      </c>
      <c r="AH53" s="115">
        <f t="shared" si="33"/>
        <v>102.0759690851357</v>
      </c>
      <c r="AI53" s="115">
        <f t="shared" si="34"/>
        <v>101.59638225999782</v>
      </c>
      <c r="AJ53" s="115">
        <f t="shared" si="35"/>
        <v>102.17775161859916</v>
      </c>
      <c r="AK53" s="115">
        <f t="shared" si="36"/>
        <v>100.12742766773235</v>
      </c>
      <c r="AL53" s="115">
        <f t="shared" si="37"/>
        <v>102.30567320885282</v>
      </c>
      <c r="AM53" s="115">
        <f t="shared" si="38"/>
        <v>105.28282398687648</v>
      </c>
      <c r="AN53" s="115">
        <f t="shared" si="39"/>
        <v>102.1737714174032</v>
      </c>
      <c r="AO53" s="115">
        <f t="shared" si="40"/>
        <v>100.92379692745956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21930</v>
      </c>
      <c r="D54" s="11">
        <v>14865</v>
      </c>
      <c r="E54" s="11">
        <v>12874</v>
      </c>
      <c r="F54" s="11">
        <v>26649</v>
      </c>
      <c r="G54" s="11">
        <v>7701.6</v>
      </c>
      <c r="H54" s="11">
        <v>16270</v>
      </c>
      <c r="I54" s="11">
        <v>41793</v>
      </c>
      <c r="J54" s="11">
        <v>6865.1</v>
      </c>
      <c r="K54" s="11">
        <v>10208</v>
      </c>
      <c r="L54" s="11">
        <v>20768</v>
      </c>
      <c r="M54" s="11">
        <v>16285</v>
      </c>
      <c r="N54" s="11">
        <v>35088</v>
      </c>
      <c r="O54" s="13">
        <v>5683</v>
      </c>
      <c r="P54" s="14">
        <v>170440</v>
      </c>
      <c r="Q54" s="15">
        <v>920.48</v>
      </c>
      <c r="R54" s="15">
        <v>36303</v>
      </c>
      <c r="S54" s="15">
        <v>39357</v>
      </c>
      <c r="T54" s="15">
        <v>47855</v>
      </c>
      <c r="U54" s="15">
        <v>50490</v>
      </c>
      <c r="V54" s="16">
        <f t="shared" si="0"/>
        <v>-12675.77999999997</v>
      </c>
      <c r="W54" s="115">
        <f t="shared" si="22"/>
        <v>102.29021876020337</v>
      </c>
      <c r="X54" s="115">
        <f t="shared" si="23"/>
        <v>100.8822531387852</v>
      </c>
      <c r="Y54" s="115">
        <f t="shared" si="24"/>
        <v>105.59383202099737</v>
      </c>
      <c r="Z54" s="115">
        <f t="shared" si="25"/>
        <v>101.89263592567102</v>
      </c>
      <c r="AA54" s="115">
        <f t="shared" si="26"/>
        <v>102.54443778709808</v>
      </c>
      <c r="AB54" s="115">
        <f t="shared" si="27"/>
        <v>100.88671172567743</v>
      </c>
      <c r="AC54" s="115">
        <f t="shared" si="28"/>
        <v>101.98389458272328</v>
      </c>
      <c r="AD54" s="115">
        <f t="shared" si="29"/>
        <v>101.58027906426173</v>
      </c>
      <c r="AE54" s="115">
        <f t="shared" si="30"/>
        <v>102.64248079475524</v>
      </c>
      <c r="AF54" s="115">
        <f t="shared" si="31"/>
        <v>101.78396392864144</v>
      </c>
      <c r="AG54" s="115">
        <f t="shared" si="32"/>
        <v>103.36401142494447</v>
      </c>
      <c r="AH54" s="115">
        <f t="shared" si="33"/>
        <v>102.97285399853264</v>
      </c>
      <c r="AI54" s="115">
        <f t="shared" si="34"/>
        <v>101.58917430864661</v>
      </c>
      <c r="AJ54" s="115">
        <f t="shared" si="35"/>
        <v>109.08858166922684</v>
      </c>
      <c r="AK54" s="115">
        <f t="shared" si="36"/>
        <v>104.59405715584342</v>
      </c>
      <c r="AL54" s="115">
        <f t="shared" si="37"/>
        <v>105.84273593982331</v>
      </c>
      <c r="AM54" s="115">
        <f t="shared" si="38"/>
        <v>113.56147387252216</v>
      </c>
      <c r="AN54" s="115">
        <f t="shared" si="39"/>
        <v>101.71094580233795</v>
      </c>
      <c r="AO54" s="115">
        <f t="shared" si="40"/>
        <v>101.79640718562875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22262</v>
      </c>
      <c r="D55" s="11">
        <v>15021</v>
      </c>
      <c r="E55" s="11">
        <v>13706</v>
      </c>
      <c r="F55" s="11">
        <v>26857</v>
      </c>
      <c r="G55" s="11">
        <v>7886</v>
      </c>
      <c r="H55" s="11">
        <v>16075</v>
      </c>
      <c r="I55" s="11">
        <v>42356</v>
      </c>
      <c r="J55" s="11">
        <v>6958.7</v>
      </c>
      <c r="K55" s="11">
        <v>10385</v>
      </c>
      <c r="L55" s="11">
        <v>21141</v>
      </c>
      <c r="M55" s="11">
        <v>16448</v>
      </c>
      <c r="N55" s="11">
        <v>35617</v>
      </c>
      <c r="O55" s="13">
        <v>5702.6</v>
      </c>
      <c r="P55" s="14">
        <v>157500</v>
      </c>
      <c r="Q55" s="15">
        <v>925.18</v>
      </c>
      <c r="R55" s="15">
        <v>36563</v>
      </c>
      <c r="S55" s="15">
        <v>35100</v>
      </c>
      <c r="T55" s="15">
        <v>45090</v>
      </c>
      <c r="U55" s="15">
        <v>50989</v>
      </c>
      <c r="V55" s="16">
        <f t="shared" si="0"/>
        <v>4428.1200000000244</v>
      </c>
      <c r="W55" s="115">
        <f t="shared" si="22"/>
        <v>101.51390788873688</v>
      </c>
      <c r="X55" s="115">
        <f t="shared" si="23"/>
        <v>101.0494450050454</v>
      </c>
      <c r="Y55" s="115">
        <f t="shared" si="24"/>
        <v>106.46263787478638</v>
      </c>
      <c r="Z55" s="115">
        <f t="shared" si="25"/>
        <v>100.78051709257383</v>
      </c>
      <c r="AA55" s="115">
        <f t="shared" si="26"/>
        <v>102.394307676327</v>
      </c>
      <c r="AB55" s="115">
        <f t="shared" si="27"/>
        <v>98.801475107559924</v>
      </c>
      <c r="AC55" s="115">
        <f t="shared" si="28"/>
        <v>101.34711554566553</v>
      </c>
      <c r="AD55" s="115">
        <f t="shared" si="29"/>
        <v>101.36341786718329</v>
      </c>
      <c r="AE55" s="115">
        <f t="shared" si="30"/>
        <v>101.73393416927901</v>
      </c>
      <c r="AF55" s="115">
        <f t="shared" si="31"/>
        <v>101.79603235747304</v>
      </c>
      <c r="AG55" s="115">
        <f t="shared" si="32"/>
        <v>101.0009210930304</v>
      </c>
      <c r="AH55" s="115">
        <f t="shared" si="33"/>
        <v>101.50763793889648</v>
      </c>
      <c r="AI55" s="115">
        <f t="shared" si="34"/>
        <v>100.34488826324126</v>
      </c>
      <c r="AJ55" s="115">
        <f t="shared" si="35"/>
        <v>92.407885472893696</v>
      </c>
      <c r="AK55" s="115">
        <f t="shared" si="36"/>
        <v>100.51060316356684</v>
      </c>
      <c r="AL55" s="115">
        <f t="shared" si="37"/>
        <v>100.7161942539184</v>
      </c>
      <c r="AM55" s="115">
        <f t="shared" si="38"/>
        <v>89.183626800823234</v>
      </c>
      <c r="AN55" s="115">
        <f t="shared" si="39"/>
        <v>94.222129349075331</v>
      </c>
      <c r="AO55" s="115">
        <f t="shared" si="40"/>
        <v>100.98831451772628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22602</v>
      </c>
      <c r="D56" s="11">
        <v>15200</v>
      </c>
      <c r="E56" s="11">
        <v>14335</v>
      </c>
      <c r="F56" s="11">
        <v>27270</v>
      </c>
      <c r="G56" s="11">
        <v>8062.9</v>
      </c>
      <c r="H56" s="11">
        <v>16061</v>
      </c>
      <c r="I56" s="11">
        <v>42987</v>
      </c>
      <c r="J56" s="11">
        <v>7047.6</v>
      </c>
      <c r="K56" s="11">
        <v>10571</v>
      </c>
      <c r="L56" s="11">
        <v>21517</v>
      </c>
      <c r="M56" s="11">
        <v>16711</v>
      </c>
      <c r="N56" s="11">
        <v>36348</v>
      </c>
      <c r="O56" s="13">
        <v>5728.8</v>
      </c>
      <c r="P56" s="14">
        <v>163300</v>
      </c>
      <c r="Q56" s="15">
        <v>946.12</v>
      </c>
      <c r="R56" s="15">
        <v>37416</v>
      </c>
      <c r="S56" s="15">
        <v>37691</v>
      </c>
      <c r="T56" s="15">
        <v>49751</v>
      </c>
      <c r="U56" s="15">
        <v>51779</v>
      </c>
      <c r="V56" s="16">
        <f t="shared" si="0"/>
        <v>3060.179999999993</v>
      </c>
      <c r="W56" s="115">
        <f t="shared" si="22"/>
        <v>101.52726619351363</v>
      </c>
      <c r="X56" s="115">
        <f t="shared" si="23"/>
        <v>101.19166500233008</v>
      </c>
      <c r="Y56" s="115">
        <f t="shared" si="24"/>
        <v>104.58923099372537</v>
      </c>
      <c r="Z56" s="115">
        <f t="shared" si="25"/>
        <v>101.53777413709648</v>
      </c>
      <c r="AA56" s="115">
        <f t="shared" si="26"/>
        <v>102.24321582551357</v>
      </c>
      <c r="AB56" s="115">
        <f t="shared" si="27"/>
        <v>99.912908242612758</v>
      </c>
      <c r="AC56" s="115">
        <f t="shared" si="28"/>
        <v>101.48975351780149</v>
      </c>
      <c r="AD56" s="115">
        <f t="shared" si="29"/>
        <v>101.27753747107937</v>
      </c>
      <c r="AE56" s="115">
        <f t="shared" si="30"/>
        <v>101.79104477611941</v>
      </c>
      <c r="AF56" s="115">
        <f t="shared" si="31"/>
        <v>101.77853460101225</v>
      </c>
      <c r="AG56" s="115">
        <f t="shared" si="32"/>
        <v>101.59897859922179</v>
      </c>
      <c r="AH56" s="115">
        <f t="shared" si="33"/>
        <v>102.05239071230029</v>
      </c>
      <c r="AI56" s="115">
        <f t="shared" si="34"/>
        <v>100.45943955388769</v>
      </c>
      <c r="AJ56" s="115">
        <f t="shared" si="35"/>
        <v>103.68253968253968</v>
      </c>
      <c r="AK56" s="115">
        <f t="shared" si="36"/>
        <v>102.26334334940228</v>
      </c>
      <c r="AL56" s="115">
        <f t="shared" si="37"/>
        <v>102.33295954927112</v>
      </c>
      <c r="AM56" s="115">
        <f t="shared" si="38"/>
        <v>107.38176638176637</v>
      </c>
      <c r="AN56" s="115">
        <f t="shared" si="39"/>
        <v>110.33710357063651</v>
      </c>
      <c r="AO56" s="115">
        <f t="shared" si="40"/>
        <v>101.54935378218832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22948</v>
      </c>
      <c r="D57" s="11">
        <v>15518</v>
      </c>
      <c r="E57" s="11">
        <v>14766</v>
      </c>
      <c r="F57" s="11">
        <v>27782</v>
      </c>
      <c r="G57" s="11">
        <v>8248.9</v>
      </c>
      <c r="H57" s="11">
        <v>16372</v>
      </c>
      <c r="I57" s="11">
        <v>43715</v>
      </c>
      <c r="J57" s="11">
        <v>7130.4</v>
      </c>
      <c r="K57" s="11">
        <v>10745</v>
      </c>
      <c r="L57" s="11">
        <v>21894</v>
      </c>
      <c r="M57" s="11">
        <v>16973</v>
      </c>
      <c r="N57" s="11">
        <v>37085</v>
      </c>
      <c r="O57" s="13">
        <v>5801.6</v>
      </c>
      <c r="P57" s="14">
        <v>166740</v>
      </c>
      <c r="Q57" s="15">
        <v>962.34</v>
      </c>
      <c r="R57" s="15">
        <v>38208</v>
      </c>
      <c r="S57" s="15">
        <v>40167</v>
      </c>
      <c r="T57" s="15">
        <v>51186</v>
      </c>
      <c r="U57" s="15">
        <v>52726</v>
      </c>
      <c r="V57" s="16">
        <f t="shared" si="0"/>
        <v>1361.5600000000268</v>
      </c>
      <c r="W57" s="115">
        <f t="shared" si="22"/>
        <v>101.53083797893991</v>
      </c>
      <c r="X57" s="115">
        <f t="shared" si="23"/>
        <v>102.09210526315789</v>
      </c>
      <c r="Y57" s="115">
        <f t="shared" si="24"/>
        <v>103.00662713637949</v>
      </c>
      <c r="Z57" s="115">
        <f t="shared" si="25"/>
        <v>101.87752108544188</v>
      </c>
      <c r="AA57" s="115">
        <f t="shared" si="26"/>
        <v>102.30686229520396</v>
      </c>
      <c r="AB57" s="115">
        <f t="shared" si="27"/>
        <v>101.93636759853059</v>
      </c>
      <c r="AC57" s="115">
        <f t="shared" si="28"/>
        <v>101.69353525484448</v>
      </c>
      <c r="AD57" s="115">
        <f t="shared" si="29"/>
        <v>101.17486804018387</v>
      </c>
      <c r="AE57" s="115">
        <f t="shared" si="30"/>
        <v>101.64601267618959</v>
      </c>
      <c r="AF57" s="115">
        <f t="shared" si="31"/>
        <v>101.75210298833481</v>
      </c>
      <c r="AG57" s="115">
        <f t="shared" si="32"/>
        <v>101.56782957333492</v>
      </c>
      <c r="AH57" s="115">
        <f t="shared" si="33"/>
        <v>102.02762187740728</v>
      </c>
      <c r="AI57" s="115">
        <f t="shared" si="34"/>
        <v>101.27077223851417</v>
      </c>
      <c r="AJ57" s="115">
        <f t="shared" si="35"/>
        <v>102.106552357624</v>
      </c>
      <c r="AK57" s="115">
        <f t="shared" si="36"/>
        <v>101.71437027015602</v>
      </c>
      <c r="AL57" s="115">
        <f t="shared" si="37"/>
        <v>102.11674150096215</v>
      </c>
      <c r="AM57" s="115">
        <f t="shared" si="38"/>
        <v>106.56920750311744</v>
      </c>
      <c r="AN57" s="115">
        <f t="shared" si="39"/>
        <v>102.88436413338424</v>
      </c>
      <c r="AO57" s="115">
        <f t="shared" si="40"/>
        <v>101.82892678499005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23323</v>
      </c>
      <c r="D58" s="11">
        <v>15758</v>
      </c>
      <c r="E58" s="11">
        <v>14981</v>
      </c>
      <c r="F58" s="11">
        <v>28248</v>
      </c>
      <c r="G58" s="11">
        <v>8418.1</v>
      </c>
      <c r="H58" s="11">
        <v>16603</v>
      </c>
      <c r="I58" s="11">
        <v>44650</v>
      </c>
      <c r="J58" s="11">
        <v>7211.2</v>
      </c>
      <c r="K58" s="11">
        <v>10926</v>
      </c>
      <c r="L58" s="11">
        <v>22273</v>
      </c>
      <c r="M58" s="11">
        <v>17465</v>
      </c>
      <c r="N58" s="11">
        <v>38167</v>
      </c>
      <c r="O58" s="13">
        <v>5933</v>
      </c>
      <c r="P58" s="14">
        <v>181490</v>
      </c>
      <c r="Q58" s="15">
        <v>1002.4</v>
      </c>
      <c r="R58" s="15">
        <v>40145</v>
      </c>
      <c r="S58" s="15">
        <v>44098</v>
      </c>
      <c r="T58" s="15">
        <v>57804</v>
      </c>
      <c r="U58" s="15">
        <v>53873</v>
      </c>
      <c r="V58" s="16">
        <f t="shared" si="0"/>
        <v>-8848.1000000000058</v>
      </c>
      <c r="W58" s="115">
        <f t="shared" si="22"/>
        <v>101.63412933588984</v>
      </c>
      <c r="X58" s="115">
        <f t="shared" si="23"/>
        <v>101.54659105554839</v>
      </c>
      <c r="Y58" s="115">
        <f t="shared" si="24"/>
        <v>101.45604767709604</v>
      </c>
      <c r="Z58" s="115">
        <f t="shared" si="25"/>
        <v>101.67734504355339</v>
      </c>
      <c r="AA58" s="115">
        <f t="shared" si="26"/>
        <v>102.05118258192003</v>
      </c>
      <c r="AB58" s="115">
        <f t="shared" si="27"/>
        <v>101.41094551673588</v>
      </c>
      <c r="AC58" s="115">
        <f t="shared" si="28"/>
        <v>102.13885394029509</v>
      </c>
      <c r="AD58" s="115">
        <f t="shared" si="29"/>
        <v>101.13317625939639</v>
      </c>
      <c r="AE58" s="115">
        <f t="shared" si="30"/>
        <v>101.68450442066077</v>
      </c>
      <c r="AF58" s="115">
        <f t="shared" si="31"/>
        <v>101.73106787247647</v>
      </c>
      <c r="AG58" s="115">
        <f t="shared" si="32"/>
        <v>102.8987214988511</v>
      </c>
      <c r="AH58" s="115">
        <f t="shared" si="33"/>
        <v>102.91762167992448</v>
      </c>
      <c r="AI58" s="115">
        <f t="shared" si="34"/>
        <v>102.26489244346386</v>
      </c>
      <c r="AJ58" s="115">
        <f t="shared" si="35"/>
        <v>108.84610771260645</v>
      </c>
      <c r="AK58" s="115">
        <f t="shared" si="36"/>
        <v>104.16276991499885</v>
      </c>
      <c r="AL58" s="115">
        <f t="shared" si="37"/>
        <v>105.0696189279732</v>
      </c>
      <c r="AM58" s="115">
        <f t="shared" si="38"/>
        <v>109.78664077476536</v>
      </c>
      <c r="AN58" s="115">
        <f t="shared" si="39"/>
        <v>112.92931661001056</v>
      </c>
      <c r="AO58" s="115">
        <f t="shared" si="40"/>
        <v>102.17539733717712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23906</v>
      </c>
      <c r="D59" s="11">
        <v>16259</v>
      </c>
      <c r="E59" s="11">
        <v>14824</v>
      </c>
      <c r="F59" s="11">
        <v>28501</v>
      </c>
      <c r="G59" s="11">
        <v>8738.2999999999993</v>
      </c>
      <c r="H59" s="11">
        <v>17020</v>
      </c>
      <c r="I59" s="11">
        <v>45885</v>
      </c>
      <c r="J59" s="11">
        <v>7284.6</v>
      </c>
      <c r="K59" s="11">
        <v>11172</v>
      </c>
      <c r="L59" s="11">
        <v>22778</v>
      </c>
      <c r="M59" s="11">
        <v>17806</v>
      </c>
      <c r="N59" s="11">
        <v>39049</v>
      </c>
      <c r="O59" s="13">
        <v>6187.8</v>
      </c>
      <c r="P59" s="23">
        <v>168500</v>
      </c>
      <c r="Q59" s="15">
        <v>1015.7</v>
      </c>
      <c r="R59" s="15">
        <v>41226</v>
      </c>
      <c r="S59" s="15">
        <v>38660</v>
      </c>
      <c r="T59" s="15">
        <v>52783</v>
      </c>
      <c r="U59" s="15">
        <v>55440</v>
      </c>
      <c r="V59" s="16">
        <f t="shared" si="0"/>
        <v>7351.9999999999709</v>
      </c>
      <c r="W59" s="115">
        <f t="shared" ref="W59:AF62" si="41">C59/C58*100</f>
        <v>102.49967842901857</v>
      </c>
      <c r="X59" s="115">
        <f t="shared" si="41"/>
        <v>103.17933747937556</v>
      </c>
      <c r="Y59" s="115">
        <f t="shared" si="41"/>
        <v>98.952005874107201</v>
      </c>
      <c r="Z59" s="115">
        <f t="shared" si="41"/>
        <v>100.89563862928348</v>
      </c>
      <c r="AA59" s="115">
        <f t="shared" si="41"/>
        <v>103.80370867535429</v>
      </c>
      <c r="AB59" s="115">
        <f t="shared" si="41"/>
        <v>102.51159429018853</v>
      </c>
      <c r="AC59" s="115">
        <f t="shared" si="41"/>
        <v>102.76595744680851</v>
      </c>
      <c r="AD59" s="115">
        <f t="shared" si="41"/>
        <v>101.01786110494785</v>
      </c>
      <c r="AE59" s="115">
        <f t="shared" si="41"/>
        <v>102.25151015925316</v>
      </c>
      <c r="AF59" s="115">
        <f t="shared" si="41"/>
        <v>102.26731917568357</v>
      </c>
      <c r="AG59" s="115">
        <f t="shared" ref="AG59:AP62" si="42">M59/M58*100</f>
        <v>101.95247638133409</v>
      </c>
      <c r="AH59" s="115">
        <f t="shared" si="42"/>
        <v>102.31089684806247</v>
      </c>
      <c r="AI59" s="115">
        <f t="shared" si="42"/>
        <v>104.29462329344345</v>
      </c>
      <c r="AJ59" s="115">
        <f t="shared" si="42"/>
        <v>92.842580858449494</v>
      </c>
      <c r="AK59" s="115">
        <f t="shared" si="42"/>
        <v>101.32681564245812</v>
      </c>
      <c r="AL59" s="115">
        <f t="shared" si="42"/>
        <v>102.69273882177107</v>
      </c>
      <c r="AM59" s="115">
        <f t="shared" si="42"/>
        <v>87.668374982992418</v>
      </c>
      <c r="AN59" s="115">
        <f t="shared" si="42"/>
        <v>91.3137499135008</v>
      </c>
      <c r="AO59" s="115">
        <f t="shared" si="42"/>
        <v>102.90869266608505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24300</v>
      </c>
      <c r="D60" s="11">
        <v>16826</v>
      </c>
      <c r="E60" s="11">
        <v>14547</v>
      </c>
      <c r="F60" s="11">
        <v>29008</v>
      </c>
      <c r="G60" s="11">
        <v>9027.7999999999993</v>
      </c>
      <c r="H60" s="11">
        <v>17426</v>
      </c>
      <c r="I60" s="11">
        <v>47142</v>
      </c>
      <c r="J60" s="11">
        <v>7361.5</v>
      </c>
      <c r="K60" s="11">
        <v>11432</v>
      </c>
      <c r="L60" s="11">
        <v>23299</v>
      </c>
      <c r="M60" s="11">
        <v>18322</v>
      </c>
      <c r="N60" s="11">
        <v>40239</v>
      </c>
      <c r="O60" s="13">
        <v>6447.8</v>
      </c>
      <c r="P60" s="23">
        <v>176680</v>
      </c>
      <c r="Q60" s="15">
        <v>1045.3</v>
      </c>
      <c r="R60" s="15">
        <v>43442</v>
      </c>
      <c r="S60" s="15">
        <v>42427</v>
      </c>
      <c r="T60" s="15">
        <v>57440</v>
      </c>
      <c r="U60" s="15">
        <v>55718</v>
      </c>
      <c r="V60" s="16">
        <f t="shared" si="0"/>
        <v>3505.7999999999884</v>
      </c>
      <c r="W60" s="115">
        <f t="shared" si="41"/>
        <v>101.64812181042416</v>
      </c>
      <c r="X60" s="115">
        <f t="shared" si="41"/>
        <v>103.48729934190295</v>
      </c>
      <c r="Y60" s="115">
        <f t="shared" si="41"/>
        <v>98.131408526713443</v>
      </c>
      <c r="Z60" s="115">
        <f t="shared" si="41"/>
        <v>101.77888495140522</v>
      </c>
      <c r="AA60" s="115">
        <f t="shared" si="41"/>
        <v>103.31300138470868</v>
      </c>
      <c r="AB60" s="115">
        <f t="shared" si="41"/>
        <v>102.38542890716803</v>
      </c>
      <c r="AC60" s="115">
        <f t="shared" si="41"/>
        <v>102.73945733899967</v>
      </c>
      <c r="AD60" s="115">
        <f t="shared" si="41"/>
        <v>101.05565164868351</v>
      </c>
      <c r="AE60" s="115">
        <f t="shared" si="41"/>
        <v>102.32724668814895</v>
      </c>
      <c r="AF60" s="115">
        <f t="shared" si="41"/>
        <v>102.28729475809992</v>
      </c>
      <c r="AG60" s="115">
        <f t="shared" si="42"/>
        <v>102.89789958440976</v>
      </c>
      <c r="AH60" s="115">
        <f t="shared" si="42"/>
        <v>103.04745319982587</v>
      </c>
      <c r="AI60" s="115">
        <f t="shared" si="42"/>
        <v>104.20181647758493</v>
      </c>
      <c r="AJ60" s="115">
        <f t="shared" si="42"/>
        <v>104.85459940652819</v>
      </c>
      <c r="AK60" s="115">
        <f t="shared" si="42"/>
        <v>102.9142463325785</v>
      </c>
      <c r="AL60" s="115">
        <f t="shared" si="42"/>
        <v>105.37524862950565</v>
      </c>
      <c r="AM60" s="115">
        <f t="shared" si="42"/>
        <v>109.74392136575271</v>
      </c>
      <c r="AN60" s="115">
        <f t="shared" si="42"/>
        <v>108.82291646931776</v>
      </c>
      <c r="AO60" s="115">
        <f t="shared" si="42"/>
        <v>100.50144300144299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24904</v>
      </c>
      <c r="D61" s="11">
        <v>17639</v>
      </c>
      <c r="E61" s="11">
        <v>14289</v>
      </c>
      <c r="F61" s="11">
        <v>29884</v>
      </c>
      <c r="G61" s="11">
        <v>9351.5</v>
      </c>
      <c r="H61" s="11">
        <v>17803</v>
      </c>
      <c r="I61" s="11">
        <v>48577</v>
      </c>
      <c r="J61" s="11">
        <v>7437.2</v>
      </c>
      <c r="K61" s="11">
        <v>11703</v>
      </c>
      <c r="L61" s="11">
        <v>23826</v>
      </c>
      <c r="M61" s="11">
        <v>18867</v>
      </c>
      <c r="N61" s="11">
        <v>41442</v>
      </c>
      <c r="O61" s="13">
        <v>6724.6</v>
      </c>
      <c r="P61" s="23">
        <v>181340</v>
      </c>
      <c r="Q61" s="15">
        <v>1070.2</v>
      </c>
      <c r="R61" s="15">
        <v>45610</v>
      </c>
      <c r="S61" s="15">
        <v>41903</v>
      </c>
      <c r="T61" s="15">
        <v>59799</v>
      </c>
      <c r="U61" s="15">
        <v>57414</v>
      </c>
      <c r="V61" s="16">
        <f t="shared" si="0"/>
        <v>4909.0999999999767</v>
      </c>
      <c r="W61" s="115">
        <f t="shared" si="41"/>
        <v>102.48559670781894</v>
      </c>
      <c r="X61" s="115">
        <f t="shared" si="41"/>
        <v>104.83180791631999</v>
      </c>
      <c r="Y61" s="115">
        <f t="shared" si="41"/>
        <v>98.226438440915658</v>
      </c>
      <c r="Z61" s="115">
        <f t="shared" si="41"/>
        <v>103.01985659128516</v>
      </c>
      <c r="AA61" s="115">
        <f t="shared" si="41"/>
        <v>103.58559117392943</v>
      </c>
      <c r="AB61" s="115">
        <f t="shared" si="41"/>
        <v>102.16343394927121</v>
      </c>
      <c r="AC61" s="115">
        <f t="shared" si="41"/>
        <v>103.04399473929828</v>
      </c>
      <c r="AD61" s="115">
        <f t="shared" si="41"/>
        <v>101.02832303199077</v>
      </c>
      <c r="AE61" s="115">
        <f t="shared" si="41"/>
        <v>102.37053883834849</v>
      </c>
      <c r="AF61" s="115">
        <f t="shared" si="41"/>
        <v>102.2618996523456</v>
      </c>
      <c r="AG61" s="115">
        <f t="shared" si="42"/>
        <v>102.97456609540443</v>
      </c>
      <c r="AH61" s="115">
        <f t="shared" si="42"/>
        <v>102.98963691940655</v>
      </c>
      <c r="AI61" s="115">
        <f t="shared" si="42"/>
        <v>104.29293712584138</v>
      </c>
      <c r="AJ61" s="115">
        <f t="shared" si="42"/>
        <v>102.63753678967625</v>
      </c>
      <c r="AK61" s="115">
        <f t="shared" si="42"/>
        <v>102.38209126566538</v>
      </c>
      <c r="AL61" s="115">
        <f t="shared" si="42"/>
        <v>104.99056212881544</v>
      </c>
      <c r="AM61" s="115">
        <f t="shared" si="42"/>
        <v>98.764937421924714</v>
      </c>
      <c r="AN61" s="115">
        <f t="shared" si="42"/>
        <v>104.10689415041783</v>
      </c>
      <c r="AO61" s="115">
        <f t="shared" si="42"/>
        <v>103.04389963746006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25391</v>
      </c>
      <c r="D62" s="11">
        <v>18355</v>
      </c>
      <c r="E62" s="11">
        <v>13913</v>
      </c>
      <c r="F62" s="11">
        <v>30822</v>
      </c>
      <c r="G62" s="11">
        <v>9757.1</v>
      </c>
      <c r="H62" s="11">
        <v>18295</v>
      </c>
      <c r="I62" s="11">
        <v>50238</v>
      </c>
      <c r="J62" s="11">
        <v>7519.9</v>
      </c>
      <c r="K62" s="11">
        <v>11963</v>
      </c>
      <c r="L62" s="11">
        <v>24357</v>
      </c>
      <c r="M62" s="11">
        <v>19710</v>
      </c>
      <c r="N62" s="11">
        <v>43068</v>
      </c>
      <c r="O62" s="13">
        <v>7050.1</v>
      </c>
      <c r="P62" s="23">
        <v>197280</v>
      </c>
      <c r="Q62" s="15">
        <v>1117.5</v>
      </c>
      <c r="R62" s="15">
        <v>49627</v>
      </c>
      <c r="S62" s="15">
        <v>45219</v>
      </c>
      <c r="T62" s="15">
        <v>59906</v>
      </c>
      <c r="U62" s="15">
        <v>56743</v>
      </c>
      <c r="V62" s="16">
        <f t="shared" si="0"/>
        <v>-9641.4000000000233</v>
      </c>
      <c r="W62" s="115">
        <f t="shared" si="41"/>
        <v>101.9555091551558</v>
      </c>
      <c r="X62" s="115">
        <f t="shared" si="41"/>
        <v>104.05918702874312</v>
      </c>
      <c r="Y62" s="115">
        <f t="shared" si="41"/>
        <v>97.368605220799225</v>
      </c>
      <c r="Z62" s="115">
        <f t="shared" si="41"/>
        <v>103.13880337304242</v>
      </c>
      <c r="AA62" s="115">
        <f t="shared" si="41"/>
        <v>104.33727209538577</v>
      </c>
      <c r="AB62" s="115">
        <f t="shared" si="41"/>
        <v>102.76357917204966</v>
      </c>
      <c r="AC62" s="115">
        <f t="shared" si="41"/>
        <v>103.41931366696173</v>
      </c>
      <c r="AD62" s="115">
        <f t="shared" si="41"/>
        <v>101.11197762598827</v>
      </c>
      <c r="AE62" s="115">
        <f t="shared" si="41"/>
        <v>102.22165256771767</v>
      </c>
      <c r="AF62" s="115">
        <f t="shared" si="41"/>
        <v>102.22865776882398</v>
      </c>
      <c r="AG62" s="115">
        <f t="shared" si="42"/>
        <v>104.46811893782795</v>
      </c>
      <c r="AH62" s="115">
        <f t="shared" si="42"/>
        <v>103.92355581294339</v>
      </c>
      <c r="AI62" s="115">
        <f t="shared" si="42"/>
        <v>104.84043660589477</v>
      </c>
      <c r="AJ62" s="115">
        <f t="shared" si="42"/>
        <v>108.79011801036727</v>
      </c>
      <c r="AK62" s="115">
        <f t="shared" si="42"/>
        <v>104.4197346290413</v>
      </c>
      <c r="AL62" s="115">
        <f t="shared" si="42"/>
        <v>108.80727910545933</v>
      </c>
      <c r="AM62" s="115">
        <f t="shared" si="42"/>
        <v>107.91351454549793</v>
      </c>
      <c r="AN62" s="115">
        <f t="shared" si="42"/>
        <v>100.17893275807288</v>
      </c>
      <c r="AO62" s="115">
        <f t="shared" si="42"/>
        <v>98.831295502839041</v>
      </c>
    </row>
    <row r="63" spans="1:41" x14ac:dyDescent="0.25">
      <c r="V63" s="16" cm="1">
        <f t="array" ref="V63">SUM(ABS(V7:V62))</f>
        <v>209136.84999999998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6A90-2FDB-44D9-94A6-2B917E7C7A50}">
  <dimension ref="A1:AO62"/>
  <sheetViews>
    <sheetView topLeftCell="C27" workbookViewId="0">
      <selection activeCell="V59" sqref="V59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6628.9385700000003</v>
      </c>
      <c r="D3" s="11">
        <v>5846.716606</v>
      </c>
      <c r="E3" s="12">
        <v>4808.5125879999996</v>
      </c>
      <c r="F3" s="11">
        <v>11917.269818000001</v>
      </c>
      <c r="G3" s="11">
        <v>3066.4167640000001</v>
      </c>
      <c r="H3" s="11">
        <v>4223.7980950000001</v>
      </c>
      <c r="I3" s="11">
        <v>12400.849651</v>
      </c>
      <c r="J3" s="11">
        <v>3015.243156</v>
      </c>
      <c r="K3" s="11">
        <v>3237.0801259999998</v>
      </c>
      <c r="L3" s="11">
        <v>8123.887146</v>
      </c>
      <c r="M3" s="11">
        <v>3595.1029779999999</v>
      </c>
      <c r="N3" s="11">
        <v>9329.7074749999992</v>
      </c>
      <c r="O3" s="13">
        <v>2305.4770279999998</v>
      </c>
      <c r="P3" s="14">
        <v>53002.522314000002</v>
      </c>
      <c r="Q3" s="15">
        <v>310.42013200000002</v>
      </c>
      <c r="R3" s="15">
        <v>10382.177738</v>
      </c>
      <c r="S3" s="15">
        <v>12919.259685999999</v>
      </c>
      <c r="T3" s="15">
        <v>15228.089798000001</v>
      </c>
      <c r="U3" s="15">
        <v>16800.630334000001</v>
      </c>
      <c r="V3" s="49">
        <f t="shared" ref="V3:V62" si="0">SUM(C3:O3)-SUM(P3:S3,U3)+T3</f>
        <v>312.07959499998833</v>
      </c>
    </row>
    <row r="4" spans="1:41" x14ac:dyDescent="0.25">
      <c r="A4" s="8">
        <v>2005</v>
      </c>
      <c r="B4" s="9">
        <v>2</v>
      </c>
      <c r="C4" s="10">
        <v>7471.0943219999999</v>
      </c>
      <c r="D4" s="11">
        <v>6125.3418309999997</v>
      </c>
      <c r="E4" s="12">
        <v>5383.9886390000001</v>
      </c>
      <c r="F4" s="11">
        <v>13453.389703999999</v>
      </c>
      <c r="G4" s="11">
        <v>3045.2121059999999</v>
      </c>
      <c r="H4" s="11">
        <v>2474.0264910000001</v>
      </c>
      <c r="I4" s="11">
        <v>13206.11354</v>
      </c>
      <c r="J4" s="11">
        <v>3032.870034</v>
      </c>
      <c r="K4" s="11">
        <v>2996.5307269999998</v>
      </c>
      <c r="L4" s="11">
        <v>8112.9296109999996</v>
      </c>
      <c r="M4" s="11">
        <v>3863.836076</v>
      </c>
      <c r="N4" s="11">
        <v>10198.268509</v>
      </c>
      <c r="O4" s="13">
        <v>1995.398418</v>
      </c>
      <c r="P4" s="14">
        <v>55405.956507000003</v>
      </c>
      <c r="Q4" s="15">
        <v>355.984938</v>
      </c>
      <c r="R4" s="15">
        <v>11634.670631999999</v>
      </c>
      <c r="S4" s="15">
        <v>14813.87802</v>
      </c>
      <c r="T4" s="15">
        <v>17156.825368000002</v>
      </c>
      <c r="U4" s="15">
        <v>15997.784535000001</v>
      </c>
      <c r="V4" s="16">
        <f t="shared" si="0"/>
        <v>307.55074399998921</v>
      </c>
      <c r="W4" s="115">
        <f t="shared" ref="W4:W35" si="1">C4/C3*100</f>
        <v>112.70423225539108</v>
      </c>
      <c r="X4" s="115">
        <f t="shared" ref="X4:X35" si="2">D4/D3*100</f>
        <v>104.76549906171388</v>
      </c>
      <c r="Y4" s="115">
        <f t="shared" ref="Y4:Y35" si="3">E4/E3*100</f>
        <v>111.96785992483713</v>
      </c>
      <c r="Z4" s="115">
        <f t="shared" ref="Z4:Z35" si="4">F4/F3*100</f>
        <v>112.88986411702975</v>
      </c>
      <c r="AA4" s="115">
        <f t="shared" ref="AA4:AA35" si="5">G4/G3*100</f>
        <v>99.308487409508558</v>
      </c>
      <c r="AB4" s="115">
        <f t="shared" ref="AB4:AB35" si="6">H4/H3*100</f>
        <v>58.573502694853595</v>
      </c>
      <c r="AC4" s="115">
        <f t="shared" ref="AC4:AC35" si="7">I4/I3*100</f>
        <v>106.49361867664497</v>
      </c>
      <c r="AD4" s="115">
        <f t="shared" ref="AD4:AD35" si="8">J4/J3*100</f>
        <v>100.58459225634671</v>
      </c>
      <c r="AE4" s="115">
        <f t="shared" ref="AE4:AE35" si="9">K4/K3*100</f>
        <v>92.568938993263586</v>
      </c>
      <c r="AF4" s="115">
        <f t="shared" ref="AF4:AF35" si="10">L4/L3*100</f>
        <v>99.865119556647258</v>
      </c>
      <c r="AG4" s="115">
        <f t="shared" ref="AG4:AG35" si="11">M4/M3*100</f>
        <v>107.47497636770058</v>
      </c>
      <c r="AH4" s="115">
        <f t="shared" ref="AH4:AH35" si="12">N4/N3*100</f>
        <v>109.30962772763677</v>
      </c>
      <c r="AI4" s="115">
        <f t="shared" ref="AI4:AI35" si="13">O4/O3*100</f>
        <v>86.550349180056983</v>
      </c>
      <c r="AJ4" s="115">
        <f t="shared" ref="AJ4:AJ35" si="14">P4/P3*100</f>
        <v>104.53456569248057</v>
      </c>
      <c r="AK4" s="115">
        <f t="shared" ref="AK4:AK35" si="15">Q4/Q3*100</f>
        <v>114.67843135895579</v>
      </c>
      <c r="AL4" s="115">
        <f t="shared" ref="AL4:AL35" si="16">R4/R3*100</f>
        <v>112.06387451272121</v>
      </c>
      <c r="AM4" s="115">
        <f t="shared" ref="AM4:AM35" si="17">S4/S3*100</f>
        <v>114.66506889750896</v>
      </c>
      <c r="AN4" s="115">
        <f t="shared" ref="AN4:AN35" si="18">T4/T3*100</f>
        <v>112.66564352840443</v>
      </c>
      <c r="AO4" s="115">
        <f t="shared" ref="AO4:AO35" si="19">U4/U3*100</f>
        <v>95.221335253265735</v>
      </c>
    </row>
    <row r="5" spans="1:41" x14ac:dyDescent="0.25">
      <c r="A5" s="8">
        <v>2005</v>
      </c>
      <c r="B5" s="9">
        <v>3</v>
      </c>
      <c r="C5" s="10">
        <v>7603.186557</v>
      </c>
      <c r="D5" s="11">
        <v>7097.4153740000002</v>
      </c>
      <c r="E5" s="12">
        <v>5862.364861</v>
      </c>
      <c r="F5" s="11">
        <v>14338.261106</v>
      </c>
      <c r="G5" s="11">
        <v>3197.652212</v>
      </c>
      <c r="H5" s="11">
        <v>3250.879042</v>
      </c>
      <c r="I5" s="11">
        <v>13861.765054</v>
      </c>
      <c r="J5" s="11">
        <v>2940.092545</v>
      </c>
      <c r="K5" s="11">
        <v>3120.695256</v>
      </c>
      <c r="L5" s="11">
        <v>8309.8894610000007</v>
      </c>
      <c r="M5" s="11">
        <v>4099.1520389999996</v>
      </c>
      <c r="N5" s="11">
        <v>10401.348141</v>
      </c>
      <c r="O5" s="13">
        <v>2085.2983479999998</v>
      </c>
      <c r="P5" s="14">
        <v>57280.008296</v>
      </c>
      <c r="Q5" s="15">
        <v>589.27151700000002</v>
      </c>
      <c r="R5" s="15">
        <v>11969.452139000001</v>
      </c>
      <c r="S5" s="15">
        <v>15546.104898</v>
      </c>
      <c r="T5" s="15">
        <v>18318.165502</v>
      </c>
      <c r="U5" s="15">
        <v>18327.097646999999</v>
      </c>
      <c r="V5" s="16">
        <f t="shared" si="0"/>
        <v>774.23100099997464</v>
      </c>
      <c r="W5" s="115">
        <f t="shared" si="1"/>
        <v>101.76804400141262</v>
      </c>
      <c r="X5" s="115">
        <f t="shared" si="2"/>
        <v>115.86970278263318</v>
      </c>
      <c r="Y5" s="115">
        <f t="shared" si="3"/>
        <v>108.88516403126832</v>
      </c>
      <c r="Z5" s="115">
        <f t="shared" si="4"/>
        <v>106.57731190033772</v>
      </c>
      <c r="AA5" s="115">
        <f t="shared" si="5"/>
        <v>105.00589452208095</v>
      </c>
      <c r="AB5" s="115">
        <f t="shared" si="6"/>
        <v>131.40033277032521</v>
      </c>
      <c r="AC5" s="115">
        <f t="shared" si="7"/>
        <v>104.96475751184553</v>
      </c>
      <c r="AD5" s="115">
        <f t="shared" si="8"/>
        <v>96.940934231934833</v>
      </c>
      <c r="AE5" s="115">
        <f t="shared" si="9"/>
        <v>104.14360940407603</v>
      </c>
      <c r="AF5" s="115">
        <f t="shared" si="10"/>
        <v>102.42772783006711</v>
      </c>
      <c r="AG5" s="115">
        <f t="shared" si="11"/>
        <v>106.09021600221737</v>
      </c>
      <c r="AH5" s="115">
        <f t="shared" si="12"/>
        <v>101.99131481800841</v>
      </c>
      <c r="AI5" s="115">
        <f t="shared" si="13"/>
        <v>104.50536239725534</v>
      </c>
      <c r="AJ5" s="115">
        <f t="shared" si="14"/>
        <v>103.38240129247336</v>
      </c>
      <c r="AK5" s="115">
        <f t="shared" si="15"/>
        <v>165.53271054406241</v>
      </c>
      <c r="AL5" s="115">
        <f t="shared" si="16"/>
        <v>102.87744722295118</v>
      </c>
      <c r="AM5" s="115">
        <f t="shared" si="17"/>
        <v>104.94284398056625</v>
      </c>
      <c r="AN5" s="115">
        <f t="shared" si="18"/>
        <v>106.76896867042819</v>
      </c>
      <c r="AO5" s="115">
        <f t="shared" si="19"/>
        <v>114.5602230540355</v>
      </c>
    </row>
    <row r="6" spans="1:41" x14ac:dyDescent="0.25">
      <c r="A6" s="8">
        <v>2005</v>
      </c>
      <c r="B6" s="9">
        <v>4</v>
      </c>
      <c r="C6" s="10">
        <v>8557.7805509999998</v>
      </c>
      <c r="D6" s="11">
        <v>6370.5261860000001</v>
      </c>
      <c r="E6" s="12">
        <v>6018.1339120000002</v>
      </c>
      <c r="F6" s="11">
        <v>14333.079373</v>
      </c>
      <c r="G6" s="11">
        <v>2725.7189199999998</v>
      </c>
      <c r="H6" s="11">
        <v>4465.2963710000004</v>
      </c>
      <c r="I6" s="11">
        <v>15447.271757</v>
      </c>
      <c r="J6" s="11">
        <v>3284.7942670000002</v>
      </c>
      <c r="K6" s="11">
        <v>2490.6938879999998</v>
      </c>
      <c r="L6" s="11">
        <v>8009.2937810000003</v>
      </c>
      <c r="M6" s="11">
        <v>5125.9089080000003</v>
      </c>
      <c r="N6" s="11">
        <v>13420.675879</v>
      </c>
      <c r="O6" s="13">
        <v>1682.8262099999999</v>
      </c>
      <c r="P6" s="14">
        <v>62836.412874000001</v>
      </c>
      <c r="Q6" s="15">
        <v>-414.776589</v>
      </c>
      <c r="R6" s="15">
        <v>13179.599488</v>
      </c>
      <c r="S6" s="15">
        <v>14075.657407000001</v>
      </c>
      <c r="T6" s="15">
        <v>18414.819329000002</v>
      </c>
      <c r="U6" s="15">
        <v>22063.387489000001</v>
      </c>
      <c r="V6" s="16">
        <f t="shared" si="0"/>
        <v>-1393.4613370000043</v>
      </c>
      <c r="W6" s="115">
        <f t="shared" si="1"/>
        <v>112.55518310439373</v>
      </c>
      <c r="X6" s="115">
        <f t="shared" si="2"/>
        <v>89.758395842762468</v>
      </c>
      <c r="Y6" s="115">
        <f t="shared" si="3"/>
        <v>102.65710263167465</v>
      </c>
      <c r="Z6" s="115">
        <f t="shared" si="4"/>
        <v>99.963860799006994</v>
      </c>
      <c r="AA6" s="115">
        <f t="shared" si="5"/>
        <v>85.241256374631647</v>
      </c>
      <c r="AB6" s="115">
        <f t="shared" si="6"/>
        <v>137.35658304446997</v>
      </c>
      <c r="AC6" s="115">
        <f t="shared" si="7"/>
        <v>111.43798568813921</v>
      </c>
      <c r="AD6" s="115">
        <f t="shared" si="8"/>
        <v>111.72417931490656</v>
      </c>
      <c r="AE6" s="115">
        <f t="shared" si="9"/>
        <v>79.812147091622322</v>
      </c>
      <c r="AF6" s="115">
        <f t="shared" si="10"/>
        <v>96.382675348321328</v>
      </c>
      <c r="AG6" s="115">
        <f t="shared" si="11"/>
        <v>125.04803089105427</v>
      </c>
      <c r="AH6" s="115">
        <f t="shared" si="12"/>
        <v>129.02823458142339</v>
      </c>
      <c r="AI6" s="115">
        <f t="shared" si="13"/>
        <v>80.699541704139889</v>
      </c>
      <c r="AJ6" s="115">
        <f t="shared" si="14"/>
        <v>109.70042558179591</v>
      </c>
      <c r="AK6" s="115">
        <f t="shared" si="15"/>
        <v>-70.388026068465138</v>
      </c>
      <c r="AL6" s="115">
        <f t="shared" si="16"/>
        <v>110.11029857462718</v>
      </c>
      <c r="AM6" s="115">
        <f t="shared" si="17"/>
        <v>90.541376758694255</v>
      </c>
      <c r="AN6" s="115">
        <f t="shared" si="18"/>
        <v>100.52763922778976</v>
      </c>
      <c r="AO6" s="115">
        <f t="shared" si="19"/>
        <v>120.38669686802046</v>
      </c>
    </row>
    <row r="7" spans="1:41" x14ac:dyDescent="0.25">
      <c r="A7" s="8">
        <f>A3+1</f>
        <v>2006</v>
      </c>
      <c r="B7" s="9">
        <f>B3</f>
        <v>1</v>
      </c>
      <c r="C7" s="10">
        <v>8096.6133559999998</v>
      </c>
      <c r="D7" s="11">
        <v>6216.9468239999997</v>
      </c>
      <c r="E7" s="11">
        <v>6612.9239109999999</v>
      </c>
      <c r="F7" s="11">
        <v>13202.026658999999</v>
      </c>
      <c r="G7" s="11">
        <v>3220.2741249999999</v>
      </c>
      <c r="H7" s="11">
        <v>4227.0785450000003</v>
      </c>
      <c r="I7" s="11">
        <v>13422.724131000001</v>
      </c>
      <c r="J7" s="11">
        <v>3365.6897020000001</v>
      </c>
      <c r="K7" s="11">
        <v>3390.5960140000002</v>
      </c>
      <c r="L7" s="11">
        <v>8778.8223319999997</v>
      </c>
      <c r="M7" s="11">
        <v>4052.7828829999999</v>
      </c>
      <c r="N7" s="11">
        <v>9893.7351190000009</v>
      </c>
      <c r="O7" s="13">
        <v>2351.8452269999998</v>
      </c>
      <c r="P7" s="14">
        <v>58679.82303</v>
      </c>
      <c r="Q7" s="15">
        <v>64.805937999999998</v>
      </c>
      <c r="R7" s="15">
        <v>11243.77852</v>
      </c>
      <c r="S7" s="15">
        <v>14582.161178</v>
      </c>
      <c r="T7" s="15">
        <v>17294.400543</v>
      </c>
      <c r="U7" s="15">
        <v>19786.930790999999</v>
      </c>
      <c r="V7" s="16">
        <f t="shared" si="0"/>
        <v>-231.04008599998997</v>
      </c>
      <c r="W7" s="115">
        <f t="shared" si="1"/>
        <v>94.611135536233036</v>
      </c>
      <c r="X7" s="115">
        <f t="shared" si="2"/>
        <v>97.589220144208653</v>
      </c>
      <c r="Y7" s="115">
        <f t="shared" si="3"/>
        <v>109.88329617946859</v>
      </c>
      <c r="Z7" s="115">
        <f t="shared" si="4"/>
        <v>92.10879473582888</v>
      </c>
      <c r="AA7" s="115">
        <f t="shared" si="5"/>
        <v>118.14402803499637</v>
      </c>
      <c r="AB7" s="115">
        <f t="shared" si="6"/>
        <v>94.665128443721841</v>
      </c>
      <c r="AC7" s="115">
        <f t="shared" si="7"/>
        <v>86.893817511285988</v>
      </c>
      <c r="AD7" s="115">
        <f t="shared" si="8"/>
        <v>102.46272455516315</v>
      </c>
      <c r="AE7" s="115">
        <f t="shared" si="9"/>
        <v>136.13057912639005</v>
      </c>
      <c r="AF7" s="115">
        <f t="shared" si="10"/>
        <v>109.60794512027401</v>
      </c>
      <c r="AG7" s="115">
        <f t="shared" si="11"/>
        <v>79.06466844689389</v>
      </c>
      <c r="AH7" s="115">
        <f t="shared" si="12"/>
        <v>73.720095829757881</v>
      </c>
      <c r="AI7" s="115">
        <f t="shared" si="13"/>
        <v>139.75568083171225</v>
      </c>
      <c r="AJ7" s="115">
        <f t="shared" si="14"/>
        <v>93.385061855241759</v>
      </c>
      <c r="AK7" s="115">
        <f t="shared" si="15"/>
        <v>-15.624299856518661</v>
      </c>
      <c r="AL7" s="115">
        <f t="shared" si="16"/>
        <v>85.31198941392293</v>
      </c>
      <c r="AM7" s="115">
        <f t="shared" si="17"/>
        <v>103.5984377592773</v>
      </c>
      <c r="AN7" s="115">
        <f t="shared" si="18"/>
        <v>93.915667778311857</v>
      </c>
      <c r="AO7" s="115">
        <f t="shared" si="19"/>
        <v>89.682197717213825</v>
      </c>
    </row>
    <row r="8" spans="1:41" x14ac:dyDescent="0.25">
      <c r="A8" s="8">
        <f t="shared" ref="A8:A58" si="20">A4+1</f>
        <v>2006</v>
      </c>
      <c r="B8" s="9">
        <f t="shared" ref="B8:B58" si="21">B4</f>
        <v>2</v>
      </c>
      <c r="C8" s="10">
        <v>8933.7295479999993</v>
      </c>
      <c r="D8" s="11">
        <v>6428.7692109999998</v>
      </c>
      <c r="E8" s="11">
        <v>6537.6341920000004</v>
      </c>
      <c r="F8" s="11">
        <v>14427.407679</v>
      </c>
      <c r="G8" s="11">
        <v>3305.1955280000002</v>
      </c>
      <c r="H8" s="11">
        <v>2975.0208320000002</v>
      </c>
      <c r="I8" s="11">
        <v>14557.971324</v>
      </c>
      <c r="J8" s="11">
        <v>3603.460028</v>
      </c>
      <c r="K8" s="11">
        <v>3038.5560009999999</v>
      </c>
      <c r="L8" s="11">
        <v>8929.4433050000007</v>
      </c>
      <c r="M8" s="11">
        <v>4466.4040679999998</v>
      </c>
      <c r="N8" s="11">
        <v>10917.8989</v>
      </c>
      <c r="O8" s="13">
        <v>2216.5682059999999</v>
      </c>
      <c r="P8" s="14">
        <v>61776.942481999999</v>
      </c>
      <c r="Q8" s="15">
        <v>278.13951800000001</v>
      </c>
      <c r="R8" s="15">
        <v>12653.377021</v>
      </c>
      <c r="S8" s="15">
        <v>17302.283717999999</v>
      </c>
      <c r="T8" s="15">
        <v>20754.560732999998</v>
      </c>
      <c r="U8" s="15">
        <v>18981.596527000002</v>
      </c>
      <c r="V8" s="16">
        <f t="shared" si="0"/>
        <v>100.28028899998026</v>
      </c>
      <c r="W8" s="115">
        <f t="shared" si="1"/>
        <v>110.33909061965585</v>
      </c>
      <c r="X8" s="115">
        <f t="shared" si="2"/>
        <v>103.40717707576776</v>
      </c>
      <c r="Y8" s="115">
        <f t="shared" si="3"/>
        <v>98.86147610325952</v>
      </c>
      <c r="Z8" s="115">
        <f t="shared" si="4"/>
        <v>109.28176447185585</v>
      </c>
      <c r="AA8" s="115">
        <f t="shared" si="5"/>
        <v>102.63708615178841</v>
      </c>
      <c r="AB8" s="115">
        <f t="shared" si="6"/>
        <v>70.380069836152046</v>
      </c>
      <c r="AC8" s="115">
        <f t="shared" si="7"/>
        <v>108.45765123324055</v>
      </c>
      <c r="AD8" s="115">
        <f t="shared" si="8"/>
        <v>107.0645349706097</v>
      </c>
      <c r="AE8" s="115">
        <f t="shared" si="9"/>
        <v>89.61716431133631</v>
      </c>
      <c r="AF8" s="115">
        <f t="shared" si="10"/>
        <v>101.71573096371898</v>
      </c>
      <c r="AG8" s="115">
        <f t="shared" si="11"/>
        <v>110.20585599921959</v>
      </c>
      <c r="AH8" s="115">
        <f t="shared" si="12"/>
        <v>110.3516393827159</v>
      </c>
      <c r="AI8" s="115">
        <f t="shared" si="13"/>
        <v>94.248047471535429</v>
      </c>
      <c r="AJ8" s="115">
        <f t="shared" si="14"/>
        <v>105.27799726051764</v>
      </c>
      <c r="AK8" s="115">
        <f t="shared" si="15"/>
        <v>429.18832221825107</v>
      </c>
      <c r="AL8" s="115">
        <f t="shared" si="16"/>
        <v>112.53669750335851</v>
      </c>
      <c r="AM8" s="115">
        <f t="shared" si="17"/>
        <v>118.65376816780649</v>
      </c>
      <c r="AN8" s="115">
        <f t="shared" si="18"/>
        <v>120.00740171014783</v>
      </c>
      <c r="AO8" s="115">
        <f t="shared" si="19"/>
        <v>95.929968763188384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8838.2490830000006</v>
      </c>
      <c r="D9" s="11">
        <v>7797.4471119999998</v>
      </c>
      <c r="E9" s="11">
        <v>6775.3014489999996</v>
      </c>
      <c r="F9" s="11">
        <v>16615.245150999999</v>
      </c>
      <c r="G9" s="11">
        <v>3555.1076750000002</v>
      </c>
      <c r="H9" s="11">
        <v>4491.1475979999996</v>
      </c>
      <c r="I9" s="11">
        <v>16154.221583</v>
      </c>
      <c r="J9" s="11">
        <v>3492.5652679999998</v>
      </c>
      <c r="K9" s="11">
        <v>3205.8635530000001</v>
      </c>
      <c r="L9" s="11">
        <v>9243.747136</v>
      </c>
      <c r="M9" s="11">
        <v>4877.3961149999996</v>
      </c>
      <c r="N9" s="11">
        <v>11560.999055</v>
      </c>
      <c r="O9" s="13">
        <v>2351.7680580000001</v>
      </c>
      <c r="P9" s="14">
        <v>64895.547511999997</v>
      </c>
      <c r="Q9" s="15">
        <v>832.67264699999998</v>
      </c>
      <c r="R9" s="15">
        <v>13619.529128</v>
      </c>
      <c r="S9" s="15">
        <v>18748.793774999998</v>
      </c>
      <c r="T9" s="15">
        <v>23441.061960999999</v>
      </c>
      <c r="U9" s="15">
        <v>23120.294973</v>
      </c>
      <c r="V9" s="16">
        <f t="shared" si="0"/>
        <v>1183.2827620000025</v>
      </c>
      <c r="W9" s="115">
        <f t="shared" si="1"/>
        <v>98.931236226852491</v>
      </c>
      <c r="X9" s="115">
        <f t="shared" si="2"/>
        <v>121.28989011859552</v>
      </c>
      <c r="Y9" s="115">
        <f t="shared" si="3"/>
        <v>103.63537099232056</v>
      </c>
      <c r="Z9" s="115">
        <f t="shared" si="4"/>
        <v>115.16445310673889</v>
      </c>
      <c r="AA9" s="115">
        <f t="shared" si="5"/>
        <v>107.56119100618606</v>
      </c>
      <c r="AB9" s="115">
        <f t="shared" si="6"/>
        <v>150.96188738217208</v>
      </c>
      <c r="AC9" s="115">
        <f t="shared" si="7"/>
        <v>110.96478502034451</v>
      </c>
      <c r="AD9" s="115">
        <f t="shared" si="8"/>
        <v>96.922547797441524</v>
      </c>
      <c r="AE9" s="115">
        <f t="shared" si="9"/>
        <v>105.50615331575059</v>
      </c>
      <c r="AF9" s="115">
        <f t="shared" si="10"/>
        <v>103.51985919238669</v>
      </c>
      <c r="AG9" s="115">
        <f t="shared" si="11"/>
        <v>109.20185546902471</v>
      </c>
      <c r="AH9" s="115">
        <f t="shared" si="12"/>
        <v>105.89032890751535</v>
      </c>
      <c r="AI9" s="115">
        <f t="shared" si="13"/>
        <v>106.09951237385926</v>
      </c>
      <c r="AJ9" s="115">
        <f t="shared" si="14"/>
        <v>105.04816992344462</v>
      </c>
      <c r="AK9" s="115">
        <f t="shared" si="15"/>
        <v>299.37229092343506</v>
      </c>
      <c r="AL9" s="115">
        <f t="shared" si="16"/>
        <v>107.63552769664999</v>
      </c>
      <c r="AM9" s="115">
        <f t="shared" si="17"/>
        <v>108.36022620236633</v>
      </c>
      <c r="AN9" s="115">
        <f t="shared" si="18"/>
        <v>112.9441488189554</v>
      </c>
      <c r="AO9" s="115">
        <f t="shared" si="19"/>
        <v>121.80374258884382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9960.3491890000005</v>
      </c>
      <c r="D10" s="11">
        <v>6981.7780300000004</v>
      </c>
      <c r="E10" s="11">
        <v>6201.0816279999999</v>
      </c>
      <c r="F10" s="11">
        <v>16730.261687999999</v>
      </c>
      <c r="G10" s="11">
        <v>3210.3638510000001</v>
      </c>
      <c r="H10" s="11">
        <v>5882.6941999999999</v>
      </c>
      <c r="I10" s="11">
        <v>18016.024142999999</v>
      </c>
      <c r="J10" s="11">
        <v>3544.2261800000001</v>
      </c>
      <c r="K10" s="11">
        <v>2844.9256070000001</v>
      </c>
      <c r="L10" s="11">
        <v>8968.9284050000006</v>
      </c>
      <c r="M10" s="11">
        <v>6047.3581130000002</v>
      </c>
      <c r="N10" s="11">
        <v>15153.308106</v>
      </c>
      <c r="O10" s="13">
        <v>1933.759689</v>
      </c>
      <c r="P10" s="14">
        <v>70718.786968</v>
      </c>
      <c r="Q10" s="15">
        <v>-180.51810399999999</v>
      </c>
      <c r="R10" s="15">
        <v>15452.415326</v>
      </c>
      <c r="S10" s="15">
        <v>17019.861336000002</v>
      </c>
      <c r="T10" s="15">
        <v>22130.07676</v>
      </c>
      <c r="U10" s="15">
        <v>25647.277711999999</v>
      </c>
      <c r="V10" s="16">
        <f t="shared" si="0"/>
        <v>-1052.6876490000104</v>
      </c>
      <c r="W10" s="115">
        <f t="shared" si="1"/>
        <v>112.69595476957434</v>
      </c>
      <c r="X10" s="115">
        <f t="shared" si="2"/>
        <v>89.539280353120787</v>
      </c>
      <c r="Y10" s="115">
        <f t="shared" si="3"/>
        <v>91.52480778423886</v>
      </c>
      <c r="Z10" s="115">
        <f t="shared" si="4"/>
        <v>100.69223496827597</v>
      </c>
      <c r="AA10" s="115">
        <f t="shared" si="5"/>
        <v>90.302858435926268</v>
      </c>
      <c r="AB10" s="115">
        <f t="shared" si="6"/>
        <v>130.98420997385355</v>
      </c>
      <c r="AC10" s="115">
        <f t="shared" si="7"/>
        <v>111.52517656412041</v>
      </c>
      <c r="AD10" s="115">
        <f t="shared" si="8"/>
        <v>101.4791681195863</v>
      </c>
      <c r="AE10" s="115">
        <f t="shared" si="9"/>
        <v>88.74131914746529</v>
      </c>
      <c r="AF10" s="115">
        <f t="shared" si="10"/>
        <v>97.026976972036465</v>
      </c>
      <c r="AG10" s="115">
        <f t="shared" si="11"/>
        <v>123.98743039143132</v>
      </c>
      <c r="AH10" s="115">
        <f t="shared" si="12"/>
        <v>131.07265240581754</v>
      </c>
      <c r="AI10" s="115">
        <f t="shared" si="13"/>
        <v>82.22578253080431</v>
      </c>
      <c r="AJ10" s="115">
        <f t="shared" si="14"/>
        <v>108.9732495976295</v>
      </c>
      <c r="AK10" s="115">
        <f t="shared" si="15"/>
        <v>-21.679360388548947</v>
      </c>
      <c r="AL10" s="115">
        <f t="shared" si="16"/>
        <v>113.45777949277132</v>
      </c>
      <c r="AM10" s="115">
        <f t="shared" si="17"/>
        <v>90.778433750200037</v>
      </c>
      <c r="AN10" s="115">
        <f t="shared" si="18"/>
        <v>94.40731310219158</v>
      </c>
      <c r="AO10" s="115">
        <f t="shared" si="19"/>
        <v>110.92971669241687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9448.2553270000008</v>
      </c>
      <c r="D11" s="11">
        <v>6942.8941670000004</v>
      </c>
      <c r="E11" s="11">
        <v>6088.2408889999997</v>
      </c>
      <c r="F11" s="11">
        <v>15675.870756</v>
      </c>
      <c r="G11" s="11">
        <v>3839.037041</v>
      </c>
      <c r="H11" s="11">
        <v>5146.0979500000003</v>
      </c>
      <c r="I11" s="11">
        <v>16074.260188</v>
      </c>
      <c r="J11" s="11">
        <v>3960.4152199999999</v>
      </c>
      <c r="K11" s="11">
        <v>3917.2572919999998</v>
      </c>
      <c r="L11" s="11">
        <v>9830.7767920000006</v>
      </c>
      <c r="M11" s="11">
        <v>5047.8555480000005</v>
      </c>
      <c r="N11" s="11">
        <v>11120.530223</v>
      </c>
      <c r="O11" s="13">
        <v>2832.3909650000001</v>
      </c>
      <c r="P11" s="14">
        <v>66642.315594999993</v>
      </c>
      <c r="Q11" s="15">
        <v>582.40524200000004</v>
      </c>
      <c r="R11" s="15">
        <v>12928.395780000001</v>
      </c>
      <c r="S11" s="15">
        <v>16501.19096</v>
      </c>
      <c r="T11" s="15">
        <v>21600.321465000001</v>
      </c>
      <c r="U11" s="15">
        <v>24136.270962999999</v>
      </c>
      <c r="V11" s="16">
        <f t="shared" si="0"/>
        <v>733.62528300000122</v>
      </c>
      <c r="W11" s="115">
        <f t="shared" si="1"/>
        <v>94.858675611839544</v>
      </c>
      <c r="X11" s="115">
        <f t="shared" si="2"/>
        <v>99.443066467697477</v>
      </c>
      <c r="Y11" s="115">
        <f t="shared" si="3"/>
        <v>98.180305537497105</v>
      </c>
      <c r="Z11" s="115">
        <f t="shared" si="4"/>
        <v>93.69770209418617</v>
      </c>
      <c r="AA11" s="115">
        <f t="shared" si="5"/>
        <v>119.58261490529098</v>
      </c>
      <c r="AB11" s="115">
        <f t="shared" si="6"/>
        <v>87.478590167070053</v>
      </c>
      <c r="AC11" s="115">
        <f t="shared" si="7"/>
        <v>89.222017357506388</v>
      </c>
      <c r="AD11" s="115">
        <f t="shared" si="8"/>
        <v>111.74273364235461</v>
      </c>
      <c r="AE11" s="115">
        <f t="shared" si="9"/>
        <v>137.69278473790331</v>
      </c>
      <c r="AF11" s="115">
        <f t="shared" si="10"/>
        <v>109.60926822115712</v>
      </c>
      <c r="AG11" s="115">
        <f t="shared" si="11"/>
        <v>83.472079107546648</v>
      </c>
      <c r="AH11" s="115">
        <f t="shared" si="12"/>
        <v>73.38681524331173</v>
      </c>
      <c r="AI11" s="115">
        <f t="shared" si="13"/>
        <v>146.47067994600235</v>
      </c>
      <c r="AJ11" s="115">
        <f t="shared" si="14"/>
        <v>94.235659931717166</v>
      </c>
      <c r="AK11" s="115">
        <f t="shared" si="15"/>
        <v>-322.62982443024111</v>
      </c>
      <c r="AL11" s="115">
        <f t="shared" si="16"/>
        <v>83.665857454962904</v>
      </c>
      <c r="AM11" s="115">
        <f t="shared" si="17"/>
        <v>96.952558156846308</v>
      </c>
      <c r="AN11" s="115">
        <f t="shared" si="18"/>
        <v>97.606175067781379</v>
      </c>
      <c r="AO11" s="115">
        <f t="shared" si="19"/>
        <v>94.108510205381293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9907.9877880000004</v>
      </c>
      <c r="D12" s="11">
        <v>6882.0090209999998</v>
      </c>
      <c r="E12" s="11">
        <v>5995.9022020000002</v>
      </c>
      <c r="F12" s="11">
        <v>16504.923278999999</v>
      </c>
      <c r="G12" s="11">
        <v>3614.6665240000002</v>
      </c>
      <c r="H12" s="11">
        <v>4511.7447080000002</v>
      </c>
      <c r="I12" s="11">
        <v>16880.889451999999</v>
      </c>
      <c r="J12" s="11">
        <v>3823.6031400000002</v>
      </c>
      <c r="K12" s="11">
        <v>3660.228529</v>
      </c>
      <c r="L12" s="11">
        <v>9698.4236760000003</v>
      </c>
      <c r="M12" s="11">
        <v>5267.166905</v>
      </c>
      <c r="N12" s="11">
        <v>12023.547823999999</v>
      </c>
      <c r="O12" s="13">
        <v>2428.7893060000001</v>
      </c>
      <c r="P12" s="14">
        <v>69399.960697999995</v>
      </c>
      <c r="Q12" s="15">
        <v>478.70873399999999</v>
      </c>
      <c r="R12" s="15">
        <v>14180.677</v>
      </c>
      <c r="S12" s="15">
        <v>15829.688442000001</v>
      </c>
      <c r="T12" s="15">
        <v>21118.722877</v>
      </c>
      <c r="U12" s="15">
        <v>22003.142245999999</v>
      </c>
      <c r="V12" s="16">
        <f t="shared" si="0"/>
        <v>426.42811100002291</v>
      </c>
      <c r="W12" s="115">
        <f t="shared" si="1"/>
        <v>104.86579209694129</v>
      </c>
      <c r="X12" s="115">
        <f t="shared" si="2"/>
        <v>99.123058129138826</v>
      </c>
      <c r="Y12" s="115">
        <f t="shared" si="3"/>
        <v>98.483327307780584</v>
      </c>
      <c r="Z12" s="115">
        <f t="shared" si="4"/>
        <v>105.28871751945694</v>
      </c>
      <c r="AA12" s="115">
        <f t="shared" si="5"/>
        <v>94.155552170927862</v>
      </c>
      <c r="AB12" s="115">
        <f t="shared" si="6"/>
        <v>87.673121495870475</v>
      </c>
      <c r="AC12" s="115">
        <f t="shared" si="7"/>
        <v>105.01814238767999</v>
      </c>
      <c r="AD12" s="115">
        <f t="shared" si="8"/>
        <v>96.545511710259518</v>
      </c>
      <c r="AE12" s="115">
        <f t="shared" si="9"/>
        <v>93.438552950685278</v>
      </c>
      <c r="AF12" s="115">
        <f t="shared" si="10"/>
        <v>98.653686084016215</v>
      </c>
      <c r="AG12" s="115">
        <f t="shared" si="11"/>
        <v>104.34464407538154</v>
      </c>
      <c r="AH12" s="115">
        <f t="shared" si="12"/>
        <v>108.12027468917206</v>
      </c>
      <c r="AI12" s="115">
        <f t="shared" si="13"/>
        <v>85.750496171350406</v>
      </c>
      <c r="AJ12" s="115">
        <f t="shared" si="14"/>
        <v>104.13797911789082</v>
      </c>
      <c r="AK12" s="115">
        <f t="shared" si="15"/>
        <v>82.195127975857048</v>
      </c>
      <c r="AL12" s="115">
        <f t="shared" si="16"/>
        <v>109.68628468148583</v>
      </c>
      <c r="AM12" s="115">
        <f t="shared" si="17"/>
        <v>95.930581497858142</v>
      </c>
      <c r="AN12" s="115">
        <f t="shared" si="18"/>
        <v>97.770410089588907</v>
      </c>
      <c r="AO12" s="115">
        <f t="shared" si="19"/>
        <v>91.16214464003157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10381.299258999999</v>
      </c>
      <c r="D13" s="11">
        <v>8412.4842640000006</v>
      </c>
      <c r="E13" s="11">
        <v>6755.1323199999997</v>
      </c>
      <c r="F13" s="11">
        <v>18200.001945</v>
      </c>
      <c r="G13" s="11">
        <v>3819.086675</v>
      </c>
      <c r="H13" s="11">
        <v>5033.0275869999996</v>
      </c>
      <c r="I13" s="11">
        <v>18178.543221</v>
      </c>
      <c r="J13" s="11">
        <v>4227.6072770000001</v>
      </c>
      <c r="K13" s="11">
        <v>3722.0347029999998</v>
      </c>
      <c r="L13" s="11">
        <v>9918.5634090000003</v>
      </c>
      <c r="M13" s="11">
        <v>5765.9504589999997</v>
      </c>
      <c r="N13" s="11">
        <v>12845.476105</v>
      </c>
      <c r="O13" s="13">
        <v>2510.6751199999999</v>
      </c>
      <c r="P13" s="14">
        <v>72007.138122000004</v>
      </c>
      <c r="Q13" s="15">
        <v>577.15407500000003</v>
      </c>
      <c r="R13" s="15">
        <v>14865.592267</v>
      </c>
      <c r="S13" s="15">
        <v>18463.812502000001</v>
      </c>
      <c r="T13" s="15">
        <v>22826.759717000001</v>
      </c>
      <c r="U13" s="15">
        <v>26088.443315</v>
      </c>
      <c r="V13" s="16">
        <f t="shared" si="0"/>
        <v>594.50177999998414</v>
      </c>
      <c r="W13" s="115">
        <f t="shared" si="1"/>
        <v>104.77706958392952</v>
      </c>
      <c r="X13" s="115">
        <f t="shared" si="2"/>
        <v>122.23878577214671</v>
      </c>
      <c r="Y13" s="115">
        <f t="shared" si="3"/>
        <v>112.66248334982431</v>
      </c>
      <c r="Z13" s="115">
        <f t="shared" si="4"/>
        <v>110.27013962649998</v>
      </c>
      <c r="AA13" s="115">
        <f t="shared" si="5"/>
        <v>105.65529765035664</v>
      </c>
      <c r="AB13" s="115">
        <f t="shared" si="6"/>
        <v>111.55390902494298</v>
      </c>
      <c r="AC13" s="115">
        <f t="shared" si="7"/>
        <v>107.68711727358809</v>
      </c>
      <c r="AD13" s="115">
        <f t="shared" si="8"/>
        <v>110.56605830175148</v>
      </c>
      <c r="AE13" s="115">
        <f t="shared" si="9"/>
        <v>101.68858784390946</v>
      </c>
      <c r="AF13" s="115">
        <f t="shared" si="10"/>
        <v>102.2698506515524</v>
      </c>
      <c r="AG13" s="115">
        <f t="shared" si="11"/>
        <v>109.46967436187593</v>
      </c>
      <c r="AH13" s="115">
        <f t="shared" si="12"/>
        <v>106.83598795489766</v>
      </c>
      <c r="AI13" s="115">
        <f t="shared" si="13"/>
        <v>103.37146634323989</v>
      </c>
      <c r="AJ13" s="115">
        <f t="shared" si="14"/>
        <v>103.75674193151978</v>
      </c>
      <c r="AK13" s="115">
        <f t="shared" si="15"/>
        <v>120.56476809549919</v>
      </c>
      <c r="AL13" s="115">
        <f t="shared" si="16"/>
        <v>104.82991938255135</v>
      </c>
      <c r="AM13" s="115">
        <f t="shared" si="17"/>
        <v>116.64040369241273</v>
      </c>
      <c r="AN13" s="115">
        <f t="shared" si="18"/>
        <v>108.08778471097887</v>
      </c>
      <c r="AO13" s="115">
        <f t="shared" si="19"/>
        <v>118.56689841535099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11105.575274000001</v>
      </c>
      <c r="D14" s="11">
        <v>7477.730192</v>
      </c>
      <c r="E14" s="11">
        <v>7603.8422369999998</v>
      </c>
      <c r="F14" s="11">
        <v>18841.321663999999</v>
      </c>
      <c r="G14" s="11">
        <v>3484.3274080000001</v>
      </c>
      <c r="H14" s="11">
        <v>5920.2473989999999</v>
      </c>
      <c r="I14" s="11">
        <v>20258.424789000001</v>
      </c>
      <c r="J14" s="11">
        <v>3913.4920099999999</v>
      </c>
      <c r="K14" s="11">
        <v>3594.5971209999998</v>
      </c>
      <c r="L14" s="11">
        <v>9608.3537670000005</v>
      </c>
      <c r="M14" s="11">
        <v>6987.1447319999997</v>
      </c>
      <c r="N14" s="11">
        <v>16632.563494999999</v>
      </c>
      <c r="O14" s="13">
        <v>2184.262256</v>
      </c>
      <c r="P14" s="14">
        <v>78111.685576999997</v>
      </c>
      <c r="Q14" s="15">
        <v>-493.16805399999998</v>
      </c>
      <c r="R14" s="15">
        <v>16859.434953</v>
      </c>
      <c r="S14" s="15">
        <v>19622.408103999998</v>
      </c>
      <c r="T14" s="15">
        <v>23008.295937999999</v>
      </c>
      <c r="U14" s="15">
        <v>28275.243481000001</v>
      </c>
      <c r="V14" s="16">
        <f t="shared" si="0"/>
        <v>-1755.4257790000229</v>
      </c>
      <c r="W14" s="115">
        <f t="shared" si="1"/>
        <v>106.97673766000047</v>
      </c>
      <c r="X14" s="115">
        <f t="shared" si="2"/>
        <v>88.888489503628023</v>
      </c>
      <c r="Y14" s="115">
        <f t="shared" si="3"/>
        <v>112.56392734879842</v>
      </c>
      <c r="Z14" s="115">
        <f t="shared" si="4"/>
        <v>103.52373434320529</v>
      </c>
      <c r="AA14" s="115">
        <f t="shared" si="5"/>
        <v>91.234572674368536</v>
      </c>
      <c r="AB14" s="115">
        <f t="shared" si="6"/>
        <v>117.62795447995624</v>
      </c>
      <c r="AC14" s="115">
        <f t="shared" si="7"/>
        <v>111.44140948322693</v>
      </c>
      <c r="AD14" s="115">
        <f t="shared" si="8"/>
        <v>92.569904288202878</v>
      </c>
      <c r="AE14" s="115">
        <f t="shared" si="9"/>
        <v>96.576131278483672</v>
      </c>
      <c r="AF14" s="115">
        <f t="shared" si="10"/>
        <v>96.872433746619819</v>
      </c>
      <c r="AG14" s="115">
        <f t="shared" si="11"/>
        <v>121.1794097379705</v>
      </c>
      <c r="AH14" s="115">
        <f t="shared" si="12"/>
        <v>129.48187641348619</v>
      </c>
      <c r="AI14" s="115">
        <f t="shared" si="13"/>
        <v>86.999000332627659</v>
      </c>
      <c r="AJ14" s="115">
        <f t="shared" si="14"/>
        <v>108.47769764805429</v>
      </c>
      <c r="AK14" s="115">
        <f t="shared" si="15"/>
        <v>-85.448249499061404</v>
      </c>
      <c r="AL14" s="115">
        <f t="shared" si="16"/>
        <v>113.41246719396518</v>
      </c>
      <c r="AM14" s="115">
        <f t="shared" si="17"/>
        <v>106.27495324638126</v>
      </c>
      <c r="AN14" s="115">
        <f t="shared" si="18"/>
        <v>100.79527810013613</v>
      </c>
      <c r="AO14" s="115">
        <f t="shared" si="19"/>
        <v>108.38225623352031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10471.671316</v>
      </c>
      <c r="D15" s="11">
        <v>7517.0428309999998</v>
      </c>
      <c r="E15" s="11">
        <v>9038.6242849999999</v>
      </c>
      <c r="F15" s="11">
        <v>17147.566667999999</v>
      </c>
      <c r="G15" s="11">
        <v>3958.4512850000001</v>
      </c>
      <c r="H15" s="11">
        <v>5336.4497600000004</v>
      </c>
      <c r="I15" s="11">
        <v>17512.146558</v>
      </c>
      <c r="J15" s="11">
        <v>4148.4058569999997</v>
      </c>
      <c r="K15" s="11">
        <v>4603.4001129999997</v>
      </c>
      <c r="L15" s="11">
        <v>10452.253053</v>
      </c>
      <c r="M15" s="11">
        <v>5798.8055919999997</v>
      </c>
      <c r="N15" s="11">
        <v>12353.028754999999</v>
      </c>
      <c r="O15" s="13">
        <v>3002.095104</v>
      </c>
      <c r="P15" s="14">
        <v>73425.895971000005</v>
      </c>
      <c r="Q15" s="15">
        <v>455.19534399999998</v>
      </c>
      <c r="R15" s="15">
        <v>13731.491862000001</v>
      </c>
      <c r="S15" s="15">
        <v>20093.739797999999</v>
      </c>
      <c r="T15" s="15">
        <v>22026.614076000002</v>
      </c>
      <c r="U15" s="15">
        <v>25176.162950000002</v>
      </c>
      <c r="V15" s="16">
        <f t="shared" si="0"/>
        <v>484.06932799998685</v>
      </c>
      <c r="W15" s="115">
        <f t="shared" si="1"/>
        <v>94.292020517981854</v>
      </c>
      <c r="X15" s="115">
        <f t="shared" si="2"/>
        <v>100.52572957288642</v>
      </c>
      <c r="Y15" s="115">
        <f t="shared" si="3"/>
        <v>118.86917170661965</v>
      </c>
      <c r="Z15" s="115">
        <f t="shared" si="4"/>
        <v>91.010423651774659</v>
      </c>
      <c r="AA15" s="115">
        <f t="shared" si="5"/>
        <v>113.60732851658584</v>
      </c>
      <c r="AB15" s="115">
        <f t="shared" si="6"/>
        <v>90.138965491566964</v>
      </c>
      <c r="AC15" s="115">
        <f t="shared" si="7"/>
        <v>86.443772111584977</v>
      </c>
      <c r="AD15" s="115">
        <f t="shared" si="8"/>
        <v>106.00266581354283</v>
      </c>
      <c r="AE15" s="115">
        <f t="shared" si="9"/>
        <v>128.06442441369774</v>
      </c>
      <c r="AF15" s="115">
        <f t="shared" si="10"/>
        <v>108.78297475784437</v>
      </c>
      <c r="AG15" s="115">
        <f t="shared" si="11"/>
        <v>82.992492848221715</v>
      </c>
      <c r="AH15" s="115">
        <f t="shared" si="12"/>
        <v>74.270143376957549</v>
      </c>
      <c r="AI15" s="115">
        <f t="shared" si="13"/>
        <v>137.44206290950075</v>
      </c>
      <c r="AJ15" s="115">
        <f t="shared" si="14"/>
        <v>94.00116695551155</v>
      </c>
      <c r="AK15" s="115">
        <f t="shared" si="15"/>
        <v>-92.300249439920123</v>
      </c>
      <c r="AL15" s="115">
        <f t="shared" si="16"/>
        <v>81.446928086736335</v>
      </c>
      <c r="AM15" s="115">
        <f t="shared" si="17"/>
        <v>102.40200739634969</v>
      </c>
      <c r="AN15" s="115">
        <f t="shared" si="18"/>
        <v>95.733356939404317</v>
      </c>
      <c r="AO15" s="115">
        <f t="shared" si="19"/>
        <v>89.03959736692461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10704.817794000001</v>
      </c>
      <c r="D16" s="11">
        <v>7359.5089099999996</v>
      </c>
      <c r="E16" s="11">
        <v>9513.6571120000008</v>
      </c>
      <c r="F16" s="11">
        <v>17909.795489</v>
      </c>
      <c r="G16" s="11">
        <v>3809.4584920000002</v>
      </c>
      <c r="H16" s="11">
        <v>6027.33007</v>
      </c>
      <c r="I16" s="11">
        <v>17826.635016</v>
      </c>
      <c r="J16" s="11">
        <v>3995.4864550000002</v>
      </c>
      <c r="K16" s="11">
        <v>4102.3960029999998</v>
      </c>
      <c r="L16" s="11">
        <v>10331.925074999999</v>
      </c>
      <c r="M16" s="11">
        <v>5957.0112300000001</v>
      </c>
      <c r="N16" s="11">
        <v>13392.965955</v>
      </c>
      <c r="O16" s="13">
        <v>2536.9535740000001</v>
      </c>
      <c r="P16" s="14">
        <v>74830.550747000001</v>
      </c>
      <c r="Q16" s="15">
        <v>-229.90708599999999</v>
      </c>
      <c r="R16" s="15">
        <v>14652.076562</v>
      </c>
      <c r="S16" s="15">
        <v>20498.525049</v>
      </c>
      <c r="T16" s="15">
        <v>21803.44857</v>
      </c>
      <c r="U16" s="15">
        <v>26526.406155000001</v>
      </c>
      <c r="V16" s="16">
        <f t="shared" si="0"/>
        <v>-1006.2616820000039</v>
      </c>
      <c r="W16" s="115">
        <f t="shared" si="1"/>
        <v>102.22644954147644</v>
      </c>
      <c r="X16" s="115">
        <f t="shared" si="2"/>
        <v>97.904309918917363</v>
      </c>
      <c r="Y16" s="115">
        <f t="shared" si="3"/>
        <v>105.25558770916432</v>
      </c>
      <c r="Z16" s="115">
        <f t="shared" si="4"/>
        <v>104.44511361732995</v>
      </c>
      <c r="AA16" s="115">
        <f t="shared" si="5"/>
        <v>96.236083703629561</v>
      </c>
      <c r="AB16" s="115">
        <f t="shared" si="6"/>
        <v>112.94644081873638</v>
      </c>
      <c r="AC16" s="115">
        <f t="shared" si="7"/>
        <v>101.79583043665387</v>
      </c>
      <c r="AD16" s="115">
        <f t="shared" si="8"/>
        <v>96.313779141402861</v>
      </c>
      <c r="AE16" s="115">
        <f t="shared" si="9"/>
        <v>89.116650786335853</v>
      </c>
      <c r="AF16" s="115">
        <f t="shared" si="10"/>
        <v>98.848784301433795</v>
      </c>
      <c r="AG16" s="115">
        <f t="shared" si="11"/>
        <v>102.72824524792243</v>
      </c>
      <c r="AH16" s="115">
        <f t="shared" si="12"/>
        <v>108.41847955368094</v>
      </c>
      <c r="AI16" s="115">
        <f t="shared" si="13"/>
        <v>84.506102775350328</v>
      </c>
      <c r="AJ16" s="115">
        <f t="shared" si="14"/>
        <v>101.91302367839647</v>
      </c>
      <c r="AK16" s="115">
        <f t="shared" si="15"/>
        <v>-50.507345699036854</v>
      </c>
      <c r="AL16" s="115">
        <f t="shared" si="16"/>
        <v>106.70418559943651</v>
      </c>
      <c r="AM16" s="115">
        <f t="shared" si="17"/>
        <v>102.01448438702431</v>
      </c>
      <c r="AN16" s="115">
        <f t="shared" si="18"/>
        <v>98.986836990787609</v>
      </c>
      <c r="AO16" s="115">
        <f t="shared" si="19"/>
        <v>105.36318106806661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10982.015208000001</v>
      </c>
      <c r="D17" s="11">
        <v>9062.9690350000001</v>
      </c>
      <c r="E17" s="11">
        <v>10319.110701</v>
      </c>
      <c r="F17" s="11">
        <v>19265.511815000002</v>
      </c>
      <c r="G17" s="11">
        <v>4228.2085189999998</v>
      </c>
      <c r="H17" s="11">
        <v>7364.4618559999999</v>
      </c>
      <c r="I17" s="11">
        <v>19105.537033000001</v>
      </c>
      <c r="J17" s="11">
        <v>4588.5508179999997</v>
      </c>
      <c r="K17" s="11">
        <v>4609.7753599999996</v>
      </c>
      <c r="L17" s="11">
        <v>10818.714330999999</v>
      </c>
      <c r="M17" s="11">
        <v>6621.9252049999996</v>
      </c>
      <c r="N17" s="11">
        <v>13942.542855</v>
      </c>
      <c r="O17" s="13">
        <v>2878.618442</v>
      </c>
      <c r="P17" s="14">
        <v>78957.598467999997</v>
      </c>
      <c r="Q17" s="15">
        <v>683.98218399999996</v>
      </c>
      <c r="R17" s="15">
        <v>15678.176846</v>
      </c>
      <c r="S17" s="15">
        <v>24026.669281999999</v>
      </c>
      <c r="T17" s="15">
        <v>26116.700379000002</v>
      </c>
      <c r="U17" s="15">
        <v>29734.972841999999</v>
      </c>
      <c r="V17" s="16">
        <f t="shared" si="0"/>
        <v>823.24193500001275</v>
      </c>
      <c r="W17" s="115">
        <f t="shared" si="1"/>
        <v>102.58946410237238</v>
      </c>
      <c r="X17" s="115">
        <f t="shared" si="2"/>
        <v>123.14638307843289</v>
      </c>
      <c r="Y17" s="115">
        <f t="shared" si="3"/>
        <v>108.46628777469857</v>
      </c>
      <c r="Z17" s="115">
        <f t="shared" si="4"/>
        <v>107.56969183055534</v>
      </c>
      <c r="AA17" s="115">
        <f t="shared" si="5"/>
        <v>110.99237668239172</v>
      </c>
      <c r="AB17" s="115">
        <f t="shared" si="6"/>
        <v>122.18447920506866</v>
      </c>
      <c r="AC17" s="115">
        <f t="shared" si="7"/>
        <v>107.17410782153863</v>
      </c>
      <c r="AD17" s="115">
        <f t="shared" si="8"/>
        <v>114.84335811620214</v>
      </c>
      <c r="AE17" s="115">
        <f t="shared" si="9"/>
        <v>112.36787859165626</v>
      </c>
      <c r="AF17" s="115">
        <f t="shared" si="10"/>
        <v>104.71150586619986</v>
      </c>
      <c r="AG17" s="115">
        <f t="shared" si="11"/>
        <v>111.16187210880916</v>
      </c>
      <c r="AH17" s="115">
        <f t="shared" si="12"/>
        <v>104.10347418074952</v>
      </c>
      <c r="AI17" s="115">
        <f t="shared" si="13"/>
        <v>113.46752544081045</v>
      </c>
      <c r="AJ17" s="115">
        <f t="shared" si="14"/>
        <v>105.5151908943627</v>
      </c>
      <c r="AK17" s="115">
        <f t="shared" si="15"/>
        <v>-297.50374201167512</v>
      </c>
      <c r="AL17" s="115">
        <f t="shared" si="16"/>
        <v>107.00310484768541</v>
      </c>
      <c r="AM17" s="115">
        <f t="shared" si="17"/>
        <v>117.21169803469405</v>
      </c>
      <c r="AN17" s="115">
        <f t="shared" si="18"/>
        <v>119.78242934897341</v>
      </c>
      <c r="AO17" s="115">
        <f t="shared" si="19"/>
        <v>112.09574590787608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11541.554505</v>
      </c>
      <c r="D18" s="11">
        <v>7929.5380480000003</v>
      </c>
      <c r="E18" s="11">
        <v>9803.6667259999995</v>
      </c>
      <c r="F18" s="11">
        <v>18941.184850000001</v>
      </c>
      <c r="G18" s="11">
        <v>3899.9405280000001</v>
      </c>
      <c r="H18" s="11">
        <v>6559.8171380000003</v>
      </c>
      <c r="I18" s="11">
        <v>21189.740218999999</v>
      </c>
      <c r="J18" s="11">
        <v>4391.6156940000001</v>
      </c>
      <c r="K18" s="11">
        <v>4668.4873449999996</v>
      </c>
      <c r="L18" s="11">
        <v>10633.166367</v>
      </c>
      <c r="M18" s="11">
        <v>8033.3167990000002</v>
      </c>
      <c r="N18" s="11">
        <v>17800.521260000001</v>
      </c>
      <c r="O18" s="13">
        <v>2565.3917059999999</v>
      </c>
      <c r="P18" s="14">
        <v>86544.854808999997</v>
      </c>
      <c r="Q18" s="15">
        <v>255.62955600000001</v>
      </c>
      <c r="R18" s="15">
        <v>18576.154728000001</v>
      </c>
      <c r="S18" s="15">
        <v>21682.965875000002</v>
      </c>
      <c r="T18" s="15">
        <v>30406.136972</v>
      </c>
      <c r="U18" s="15">
        <v>31605.358058999998</v>
      </c>
      <c r="V18" s="16">
        <f t="shared" si="0"/>
        <v>-300.88486999998713</v>
      </c>
      <c r="W18" s="115">
        <f t="shared" si="1"/>
        <v>105.09505119417788</v>
      </c>
      <c r="X18" s="115">
        <f t="shared" si="2"/>
        <v>87.493822580405634</v>
      </c>
      <c r="Y18" s="115">
        <f t="shared" si="3"/>
        <v>95.004957404420026</v>
      </c>
      <c r="Z18" s="115">
        <f t="shared" si="4"/>
        <v>98.316541142979233</v>
      </c>
      <c r="AA18" s="115">
        <f t="shared" si="5"/>
        <v>92.236239307383144</v>
      </c>
      <c r="AB18" s="115">
        <f t="shared" si="6"/>
        <v>89.073950904580528</v>
      </c>
      <c r="AC18" s="115">
        <f t="shared" si="7"/>
        <v>110.90889610901836</v>
      </c>
      <c r="AD18" s="115">
        <f t="shared" si="8"/>
        <v>95.708119364670409</v>
      </c>
      <c r="AE18" s="115">
        <f t="shared" si="9"/>
        <v>101.27364091338282</v>
      </c>
      <c r="AF18" s="115">
        <f t="shared" si="10"/>
        <v>98.284935175075944</v>
      </c>
      <c r="AG18" s="115">
        <f t="shared" si="11"/>
        <v>121.31391627519901</v>
      </c>
      <c r="AH18" s="115">
        <f t="shared" si="12"/>
        <v>127.67055081072584</v>
      </c>
      <c r="AI18" s="115">
        <f t="shared" si="13"/>
        <v>89.118851896801672</v>
      </c>
      <c r="AJ18" s="115">
        <f t="shared" si="14"/>
        <v>109.60927952244516</v>
      </c>
      <c r="AK18" s="115">
        <f t="shared" si="15"/>
        <v>37.373715570345908</v>
      </c>
      <c r="AL18" s="115">
        <f t="shared" si="16"/>
        <v>118.48415099833096</v>
      </c>
      <c r="AM18" s="115">
        <f t="shared" si="17"/>
        <v>90.245408635329142</v>
      </c>
      <c r="AN18" s="115">
        <f t="shared" si="18"/>
        <v>116.42411380745885</v>
      </c>
      <c r="AO18" s="115">
        <f t="shared" si="19"/>
        <v>106.29018639747376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10375.949207</v>
      </c>
      <c r="D19" s="11">
        <v>7837.5371489999998</v>
      </c>
      <c r="E19" s="11">
        <v>9612.4506770000007</v>
      </c>
      <c r="F19" s="11">
        <v>17397.181439</v>
      </c>
      <c r="G19" s="11">
        <v>3994.2054710000002</v>
      </c>
      <c r="H19" s="11">
        <v>5853.6985489999997</v>
      </c>
      <c r="I19" s="11">
        <v>18098.305050999999</v>
      </c>
      <c r="J19" s="11">
        <v>4451.829694</v>
      </c>
      <c r="K19" s="11">
        <v>5165.1718469999996</v>
      </c>
      <c r="L19" s="11">
        <v>11317.959906</v>
      </c>
      <c r="M19" s="11">
        <v>6517.4931470000001</v>
      </c>
      <c r="N19" s="11">
        <v>13576.189146999999</v>
      </c>
      <c r="O19" s="13">
        <v>3124.0287159999998</v>
      </c>
      <c r="P19" s="14">
        <v>78963.019232999999</v>
      </c>
      <c r="Q19" s="15">
        <v>318.126982</v>
      </c>
      <c r="R19" s="15">
        <v>14892.763118999999</v>
      </c>
      <c r="S19" s="15">
        <v>20866.112832999999</v>
      </c>
      <c r="T19" s="15">
        <v>25079.409002</v>
      </c>
      <c r="U19" s="15">
        <v>27230.568833000001</v>
      </c>
      <c r="V19" s="16">
        <f t="shared" si="0"/>
        <v>130.81800200002908</v>
      </c>
      <c r="W19" s="115">
        <f t="shared" si="1"/>
        <v>89.900794581050235</v>
      </c>
      <c r="X19" s="115">
        <f t="shared" si="2"/>
        <v>98.839769751490053</v>
      </c>
      <c r="Y19" s="115">
        <f t="shared" si="3"/>
        <v>98.049545600189774</v>
      </c>
      <c r="Z19" s="115">
        <f t="shared" si="4"/>
        <v>91.848432802766283</v>
      </c>
      <c r="AA19" s="115">
        <f t="shared" si="5"/>
        <v>102.41708667922538</v>
      </c>
      <c r="AB19" s="115">
        <f t="shared" si="6"/>
        <v>89.235697060676202</v>
      </c>
      <c r="AC19" s="115">
        <f t="shared" si="7"/>
        <v>85.410698120649769</v>
      </c>
      <c r="AD19" s="115">
        <f t="shared" si="8"/>
        <v>101.37111268825882</v>
      </c>
      <c r="AE19" s="115">
        <f t="shared" si="9"/>
        <v>110.63908853757427</v>
      </c>
      <c r="AF19" s="115">
        <f t="shared" si="10"/>
        <v>106.44016575462653</v>
      </c>
      <c r="AG19" s="115">
        <f t="shared" si="11"/>
        <v>81.130787071802118</v>
      </c>
      <c r="AH19" s="115">
        <f t="shared" si="12"/>
        <v>76.268492077855015</v>
      </c>
      <c r="AI19" s="115">
        <f t="shared" si="13"/>
        <v>121.77589522463359</v>
      </c>
      <c r="AJ19" s="115">
        <f t="shared" si="14"/>
        <v>91.239414991529287</v>
      </c>
      <c r="AK19" s="115">
        <f t="shared" si="15"/>
        <v>124.44843506280627</v>
      </c>
      <c r="AL19" s="115">
        <f t="shared" si="16"/>
        <v>80.17139896316651</v>
      </c>
      <c r="AM19" s="115">
        <f t="shared" si="17"/>
        <v>96.232743035666459</v>
      </c>
      <c r="AN19" s="115">
        <f t="shared" si="18"/>
        <v>82.4814050699528</v>
      </c>
      <c r="AO19" s="115">
        <f t="shared" si="19"/>
        <v>86.158077317671072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10510.532698999999</v>
      </c>
      <c r="D20" s="11">
        <v>7708.0911910000004</v>
      </c>
      <c r="E20" s="11">
        <v>9093.6291550000005</v>
      </c>
      <c r="F20" s="11">
        <v>17713.363358999999</v>
      </c>
      <c r="G20" s="11">
        <v>3891.4633840000001</v>
      </c>
      <c r="H20" s="11">
        <v>7626.3366290000004</v>
      </c>
      <c r="I20" s="11">
        <v>18956.062162999999</v>
      </c>
      <c r="J20" s="11">
        <v>4314.0705790000002</v>
      </c>
      <c r="K20" s="11">
        <v>4663.7567660000004</v>
      </c>
      <c r="L20" s="11">
        <v>11313.504139000001</v>
      </c>
      <c r="M20" s="11">
        <v>6954.8965209999997</v>
      </c>
      <c r="N20" s="11">
        <v>14975.957955</v>
      </c>
      <c r="O20" s="13">
        <v>2820.3354639999998</v>
      </c>
      <c r="P20" s="14">
        <v>80739.241649999996</v>
      </c>
      <c r="Q20" s="15">
        <v>254.45862399999999</v>
      </c>
      <c r="R20" s="15">
        <v>16643.712481999999</v>
      </c>
      <c r="S20" s="15">
        <v>20022.279447000001</v>
      </c>
      <c r="T20" s="15">
        <v>22579.616967999998</v>
      </c>
      <c r="U20" s="15">
        <v>25622.690828999999</v>
      </c>
      <c r="V20" s="16">
        <f t="shared" si="0"/>
        <v>-160.76605999999811</v>
      </c>
      <c r="W20" s="115">
        <f t="shared" si="1"/>
        <v>101.29707161547404</v>
      </c>
      <c r="X20" s="115">
        <f t="shared" si="2"/>
        <v>98.34838475991765</v>
      </c>
      <c r="Y20" s="115">
        <f t="shared" si="3"/>
        <v>94.602609267567956</v>
      </c>
      <c r="Z20" s="115">
        <f t="shared" si="4"/>
        <v>101.81743187026377</v>
      </c>
      <c r="AA20" s="115">
        <f t="shared" si="5"/>
        <v>97.427721539466077</v>
      </c>
      <c r="AB20" s="115">
        <f t="shared" si="6"/>
        <v>130.28236020631476</v>
      </c>
      <c r="AC20" s="115">
        <f t="shared" si="7"/>
        <v>104.73943338662315</v>
      </c>
      <c r="AD20" s="115">
        <f t="shared" si="8"/>
        <v>96.905561881990536</v>
      </c>
      <c r="AE20" s="115">
        <f t="shared" si="9"/>
        <v>90.292383373629136</v>
      </c>
      <c r="AF20" s="115">
        <f t="shared" si="10"/>
        <v>99.960631005614033</v>
      </c>
      <c r="AG20" s="115">
        <f t="shared" si="11"/>
        <v>106.71122108047535</v>
      </c>
      <c r="AH20" s="115">
        <f t="shared" si="12"/>
        <v>110.31046925498467</v>
      </c>
      <c r="AI20" s="115">
        <f t="shared" si="13"/>
        <v>90.278794479557533</v>
      </c>
      <c r="AJ20" s="115">
        <f t="shared" si="14"/>
        <v>102.24943579191014</v>
      </c>
      <c r="AK20" s="115">
        <f t="shared" si="15"/>
        <v>79.986495455453067</v>
      </c>
      <c r="AL20" s="115">
        <f t="shared" si="16"/>
        <v>111.75704836643887</v>
      </c>
      <c r="AM20" s="115">
        <f t="shared" si="17"/>
        <v>95.955962700127515</v>
      </c>
      <c r="AN20" s="115">
        <f t="shared" si="18"/>
        <v>90.032492257689754</v>
      </c>
      <c r="AO20" s="115">
        <f t="shared" si="19"/>
        <v>94.095319808187554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10443.816277</v>
      </c>
      <c r="D21" s="11">
        <v>9639.0701009999993</v>
      </c>
      <c r="E21" s="11">
        <v>9134.9525329999997</v>
      </c>
      <c r="F21" s="11">
        <v>19481.579025999999</v>
      </c>
      <c r="G21" s="11">
        <v>4330.365288</v>
      </c>
      <c r="H21" s="11">
        <v>7688.2927970000001</v>
      </c>
      <c r="I21" s="11">
        <v>20298.359215</v>
      </c>
      <c r="J21" s="11">
        <v>4406.970593</v>
      </c>
      <c r="K21" s="11">
        <v>5010.2282109999996</v>
      </c>
      <c r="L21" s="11">
        <v>11709.647185</v>
      </c>
      <c r="M21" s="11">
        <v>7494.6816989999998</v>
      </c>
      <c r="N21" s="11">
        <v>15650.731958</v>
      </c>
      <c r="O21" s="13">
        <v>3092.3051180000002</v>
      </c>
      <c r="P21" s="14">
        <v>82795.984255000003</v>
      </c>
      <c r="Q21" s="15">
        <v>842.19384700000001</v>
      </c>
      <c r="R21" s="15">
        <v>17587.980249</v>
      </c>
      <c r="S21" s="15">
        <v>20706.950105</v>
      </c>
      <c r="T21" s="15">
        <v>22936.217473000001</v>
      </c>
      <c r="U21" s="15">
        <v>28400.674071000001</v>
      </c>
      <c r="V21" s="16">
        <f t="shared" si="0"/>
        <v>983.43494699999064</v>
      </c>
      <c r="W21" s="115">
        <f t="shared" si="1"/>
        <v>99.365242239279212</v>
      </c>
      <c r="X21" s="115">
        <f t="shared" si="2"/>
        <v>125.05132414954585</v>
      </c>
      <c r="Y21" s="115">
        <f t="shared" si="3"/>
        <v>100.45442119197567</v>
      </c>
      <c r="Z21" s="115">
        <f t="shared" si="4"/>
        <v>109.98238240340497</v>
      </c>
      <c r="AA21" s="115">
        <f t="shared" si="5"/>
        <v>111.278582391513</v>
      </c>
      <c r="AB21" s="115">
        <f t="shared" si="6"/>
        <v>100.81239749848446</v>
      </c>
      <c r="AC21" s="115">
        <f t="shared" si="7"/>
        <v>107.08109648753951</v>
      </c>
      <c r="AD21" s="115">
        <f t="shared" si="8"/>
        <v>102.15341896472945</v>
      </c>
      <c r="AE21" s="115">
        <f t="shared" si="9"/>
        <v>107.42902047392064</v>
      </c>
      <c r="AF21" s="115">
        <f t="shared" si="10"/>
        <v>103.50150617468211</v>
      </c>
      <c r="AG21" s="115">
        <f t="shared" si="11"/>
        <v>107.76122515080048</v>
      </c>
      <c r="AH21" s="115">
        <f t="shared" si="12"/>
        <v>104.50571512705613</v>
      </c>
      <c r="AI21" s="115">
        <f t="shared" si="13"/>
        <v>109.64316683144754</v>
      </c>
      <c r="AJ21" s="115">
        <f t="shared" si="14"/>
        <v>102.54738905514604</v>
      </c>
      <c r="AK21" s="115">
        <f t="shared" si="15"/>
        <v>330.9747705780253</v>
      </c>
      <c r="AL21" s="115">
        <f t="shared" si="16"/>
        <v>105.67342032627165</v>
      </c>
      <c r="AM21" s="115">
        <f t="shared" si="17"/>
        <v>103.41954401252045</v>
      </c>
      <c r="AN21" s="115">
        <f t="shared" si="18"/>
        <v>101.57930272026039</v>
      </c>
      <c r="AO21" s="115">
        <f t="shared" si="19"/>
        <v>110.84188721840195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11720.701816000001</v>
      </c>
      <c r="D22" s="11">
        <v>8370.3015579999992</v>
      </c>
      <c r="E22" s="11">
        <v>9392.9676359999994</v>
      </c>
      <c r="F22" s="11">
        <v>19543.876174000001</v>
      </c>
      <c r="G22" s="11">
        <v>4123.9658589999999</v>
      </c>
      <c r="H22" s="11">
        <v>7849.6720260000002</v>
      </c>
      <c r="I22" s="11">
        <v>22347.273571999998</v>
      </c>
      <c r="J22" s="11">
        <v>4407.1291339999998</v>
      </c>
      <c r="K22" s="11">
        <v>4712.8431739999996</v>
      </c>
      <c r="L22" s="11">
        <v>11516.888771</v>
      </c>
      <c r="M22" s="11">
        <v>8873.9286350000002</v>
      </c>
      <c r="N22" s="11">
        <v>19619.120941000001</v>
      </c>
      <c r="O22" s="13">
        <v>2850.3307020000002</v>
      </c>
      <c r="P22" s="14">
        <v>89699.754858</v>
      </c>
      <c r="Q22" s="15">
        <v>11.220546000000001</v>
      </c>
      <c r="R22" s="15">
        <v>20113.544150000002</v>
      </c>
      <c r="S22" s="15">
        <v>20785.657620999998</v>
      </c>
      <c r="T22" s="15">
        <v>23357.756554</v>
      </c>
      <c r="U22" s="15">
        <v>29030.066268999999</v>
      </c>
      <c r="V22" s="16">
        <f t="shared" si="0"/>
        <v>-953.48689200000808</v>
      </c>
      <c r="W22" s="115">
        <f t="shared" si="1"/>
        <v>112.22623517240567</v>
      </c>
      <c r="X22" s="115">
        <f t="shared" si="2"/>
        <v>86.837230876987064</v>
      </c>
      <c r="Y22" s="115">
        <f t="shared" si="3"/>
        <v>102.82448214227628</v>
      </c>
      <c r="Z22" s="115">
        <f t="shared" si="4"/>
        <v>100.31977463385724</v>
      </c>
      <c r="AA22" s="115">
        <f t="shared" si="5"/>
        <v>95.233671635694122</v>
      </c>
      <c r="AB22" s="115">
        <f t="shared" si="6"/>
        <v>102.09902553481017</v>
      </c>
      <c r="AC22" s="115">
        <f t="shared" si="7"/>
        <v>110.09399003780511</v>
      </c>
      <c r="AD22" s="115">
        <f t="shared" si="8"/>
        <v>100.00359750528519</v>
      </c>
      <c r="AE22" s="115">
        <f t="shared" si="9"/>
        <v>94.064441289379019</v>
      </c>
      <c r="AF22" s="115">
        <f t="shared" si="10"/>
        <v>98.353849514382276</v>
      </c>
      <c r="AG22" s="115">
        <f t="shared" si="11"/>
        <v>118.4030088453794</v>
      </c>
      <c r="AH22" s="115">
        <f t="shared" si="12"/>
        <v>125.35593219313634</v>
      </c>
      <c r="AI22" s="115">
        <f t="shared" si="13"/>
        <v>92.174950182260758</v>
      </c>
      <c r="AJ22" s="115">
        <f t="shared" si="14"/>
        <v>108.33829160329486</v>
      </c>
      <c r="AK22" s="115">
        <f t="shared" si="15"/>
        <v>1.3322996884825258</v>
      </c>
      <c r="AL22" s="115">
        <f t="shared" si="16"/>
        <v>114.35960164410348</v>
      </c>
      <c r="AM22" s="115">
        <f t="shared" si="17"/>
        <v>100.38010192520332</v>
      </c>
      <c r="AN22" s="115">
        <f t="shared" si="18"/>
        <v>101.83787532314874</v>
      </c>
      <c r="AO22" s="115">
        <f t="shared" si="19"/>
        <v>102.21611711196203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11202.558698999999</v>
      </c>
      <c r="D23" s="11">
        <v>8033.6479129999998</v>
      </c>
      <c r="E23" s="11">
        <v>10225.094655999999</v>
      </c>
      <c r="F23" s="11">
        <v>18021.578773000001</v>
      </c>
      <c r="G23" s="11">
        <v>4613.8003550000003</v>
      </c>
      <c r="H23" s="11">
        <v>6657.1997650000003</v>
      </c>
      <c r="I23" s="11">
        <v>19626.68922</v>
      </c>
      <c r="J23" s="11">
        <v>4725.1896779999997</v>
      </c>
      <c r="K23" s="11">
        <v>5377.206451</v>
      </c>
      <c r="L23" s="11">
        <v>12345.457154</v>
      </c>
      <c r="M23" s="11">
        <v>7534.7193829999997</v>
      </c>
      <c r="N23" s="11">
        <v>15317.517121000001</v>
      </c>
      <c r="O23" s="13">
        <v>3603.2820149999998</v>
      </c>
      <c r="P23" s="14">
        <v>84080.906883000003</v>
      </c>
      <c r="Q23" s="15">
        <v>929.54515000000004</v>
      </c>
      <c r="R23" s="15">
        <v>16604.182215000001</v>
      </c>
      <c r="S23" s="15">
        <v>21372.783239</v>
      </c>
      <c r="T23" s="15">
        <v>22619.669688999998</v>
      </c>
      <c r="U23" s="15">
        <v>25628.812822</v>
      </c>
      <c r="V23" s="16">
        <f t="shared" si="0"/>
        <v>1287.3805629999952</v>
      </c>
      <c r="W23" s="115">
        <f t="shared" si="1"/>
        <v>95.579248366401742</v>
      </c>
      <c r="X23" s="115">
        <f t="shared" si="2"/>
        <v>95.977998610118902</v>
      </c>
      <c r="Y23" s="115">
        <f t="shared" si="3"/>
        <v>108.85904276738636</v>
      </c>
      <c r="Z23" s="115">
        <f t="shared" si="4"/>
        <v>92.210872666983164</v>
      </c>
      <c r="AA23" s="115">
        <f t="shared" si="5"/>
        <v>111.87775342346742</v>
      </c>
      <c r="AB23" s="115">
        <f t="shared" si="6"/>
        <v>84.808635863380715</v>
      </c>
      <c r="AC23" s="115">
        <f t="shared" si="7"/>
        <v>87.825877983573122</v>
      </c>
      <c r="AD23" s="115">
        <f t="shared" si="8"/>
        <v>107.21695539951928</v>
      </c>
      <c r="AE23" s="115">
        <f t="shared" si="9"/>
        <v>114.09686790906149</v>
      </c>
      <c r="AF23" s="115">
        <f t="shared" si="10"/>
        <v>107.1943768796862</v>
      </c>
      <c r="AG23" s="115">
        <f t="shared" si="11"/>
        <v>84.908496483530698</v>
      </c>
      <c r="AH23" s="115">
        <f t="shared" si="12"/>
        <v>78.074431403241334</v>
      </c>
      <c r="AI23" s="115">
        <f t="shared" si="13"/>
        <v>126.41627908199122</v>
      </c>
      <c r="AJ23" s="115">
        <f t="shared" si="14"/>
        <v>93.735938315667681</v>
      </c>
      <c r="AK23" s="115">
        <f t="shared" si="15"/>
        <v>8284.3129915424797</v>
      </c>
      <c r="AL23" s="115">
        <f t="shared" si="16"/>
        <v>82.552244851387854</v>
      </c>
      <c r="AM23" s="115">
        <f t="shared" si="17"/>
        <v>102.8246670310148</v>
      </c>
      <c r="AN23" s="115">
        <f t="shared" si="18"/>
        <v>96.840078098709341</v>
      </c>
      <c r="AO23" s="115">
        <f t="shared" si="19"/>
        <v>88.283686935182587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11849.472678</v>
      </c>
      <c r="D24" s="11">
        <v>8072.2550529999999</v>
      </c>
      <c r="E24" s="11">
        <v>11212.876025</v>
      </c>
      <c r="F24" s="11">
        <v>18632.535894000001</v>
      </c>
      <c r="G24" s="11">
        <v>4402.1334800000004</v>
      </c>
      <c r="H24" s="11">
        <v>7095.4708049999999</v>
      </c>
      <c r="I24" s="11">
        <v>20085.545638</v>
      </c>
      <c r="J24" s="11">
        <v>4651.0886449999998</v>
      </c>
      <c r="K24" s="11">
        <v>5265.5195080000003</v>
      </c>
      <c r="L24" s="11">
        <v>12250.557983999999</v>
      </c>
      <c r="M24" s="11">
        <v>7947.3869619999996</v>
      </c>
      <c r="N24" s="11">
        <v>16478.344010000001</v>
      </c>
      <c r="O24" s="13">
        <v>3171.7544969999999</v>
      </c>
      <c r="P24" s="14">
        <v>86090.372705999995</v>
      </c>
      <c r="Q24" s="15">
        <v>364.02595500000001</v>
      </c>
      <c r="R24" s="15">
        <v>18028.206104000001</v>
      </c>
      <c r="S24" s="15">
        <v>22351.289962999999</v>
      </c>
      <c r="T24" s="15">
        <v>23807.015121</v>
      </c>
      <c r="U24" s="15">
        <v>28091.990150000001</v>
      </c>
      <c r="V24" s="16">
        <f t="shared" si="0"/>
        <v>-3.9285780000245722</v>
      </c>
      <c r="W24" s="115">
        <f t="shared" si="1"/>
        <v>105.77469840937096</v>
      </c>
      <c r="X24" s="115">
        <f t="shared" si="2"/>
        <v>100.48056798627589</v>
      </c>
      <c r="Y24" s="115">
        <f t="shared" si="3"/>
        <v>109.66036405756282</v>
      </c>
      <c r="Z24" s="115">
        <f t="shared" si="4"/>
        <v>103.3901420552307</v>
      </c>
      <c r="AA24" s="115">
        <f t="shared" si="5"/>
        <v>95.412309620839679</v>
      </c>
      <c r="AB24" s="115">
        <f t="shared" si="6"/>
        <v>106.58341428034343</v>
      </c>
      <c r="AC24" s="115">
        <f t="shared" si="7"/>
        <v>102.33792063886359</v>
      </c>
      <c r="AD24" s="115">
        <f t="shared" si="8"/>
        <v>98.431787122853351</v>
      </c>
      <c r="AE24" s="115">
        <f t="shared" si="9"/>
        <v>97.922956017817967</v>
      </c>
      <c r="AF24" s="115">
        <f t="shared" si="10"/>
        <v>99.231302909108948</v>
      </c>
      <c r="AG24" s="115">
        <f t="shared" si="11"/>
        <v>105.47688053162365</v>
      </c>
      <c r="AH24" s="115">
        <f t="shared" si="12"/>
        <v>107.5784272335399</v>
      </c>
      <c r="AI24" s="115">
        <f t="shared" si="13"/>
        <v>88.024042631034533</v>
      </c>
      <c r="AJ24" s="115">
        <f t="shared" si="14"/>
        <v>102.38991930212669</v>
      </c>
      <c r="AK24" s="115">
        <f t="shared" si="15"/>
        <v>39.16172926081105</v>
      </c>
      <c r="AL24" s="115">
        <f t="shared" si="16"/>
        <v>108.57629644484119</v>
      </c>
      <c r="AM24" s="115">
        <f t="shared" si="17"/>
        <v>104.57828404030445</v>
      </c>
      <c r="AN24" s="115">
        <f t="shared" si="18"/>
        <v>105.24917228379074</v>
      </c>
      <c r="AO24" s="115">
        <f t="shared" si="19"/>
        <v>109.61096928331222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11996.306990999999</v>
      </c>
      <c r="D25" s="11">
        <v>9466.6078089999992</v>
      </c>
      <c r="E25" s="11">
        <v>12187.461565</v>
      </c>
      <c r="F25" s="11">
        <v>19521.883188</v>
      </c>
      <c r="G25" s="11">
        <v>4629.1503590000002</v>
      </c>
      <c r="H25" s="11">
        <v>7492.024649</v>
      </c>
      <c r="I25" s="11">
        <v>21329.063116000001</v>
      </c>
      <c r="J25" s="11">
        <v>4691.2378589999998</v>
      </c>
      <c r="K25" s="11">
        <v>5519.4054999999998</v>
      </c>
      <c r="L25" s="11">
        <v>12527.305093999999</v>
      </c>
      <c r="M25" s="11">
        <v>8331.7619419999992</v>
      </c>
      <c r="N25" s="11">
        <v>16677.720206999998</v>
      </c>
      <c r="O25" s="13">
        <v>3347.012905</v>
      </c>
      <c r="P25" s="14">
        <v>89263.950333999994</v>
      </c>
      <c r="Q25" s="15">
        <v>686.27985899999999</v>
      </c>
      <c r="R25" s="15">
        <v>18639.020734999998</v>
      </c>
      <c r="S25" s="15">
        <v>21941.977562</v>
      </c>
      <c r="T25" s="15">
        <v>25083.644691000001</v>
      </c>
      <c r="U25" s="15">
        <v>31633.026819999999</v>
      </c>
      <c r="V25" s="16">
        <f t="shared" si="0"/>
        <v>636.3305650000184</v>
      </c>
      <c r="W25" s="115">
        <f t="shared" si="1"/>
        <v>101.23916326903404</v>
      </c>
      <c r="X25" s="115">
        <f t="shared" si="2"/>
        <v>117.27339816253448</v>
      </c>
      <c r="Y25" s="115">
        <f t="shared" si="3"/>
        <v>108.69166427798795</v>
      </c>
      <c r="Z25" s="115">
        <f t="shared" si="4"/>
        <v>104.77308778074801</v>
      </c>
      <c r="AA25" s="115">
        <f t="shared" si="5"/>
        <v>105.15697399979793</v>
      </c>
      <c r="AB25" s="115">
        <f t="shared" si="6"/>
        <v>105.58883060614608</v>
      </c>
      <c r="AC25" s="115">
        <f t="shared" si="7"/>
        <v>106.19110628315408</v>
      </c>
      <c r="AD25" s="115">
        <f t="shared" si="8"/>
        <v>100.86322186190024</v>
      </c>
      <c r="AE25" s="115">
        <f t="shared" si="9"/>
        <v>104.82167033308426</v>
      </c>
      <c r="AF25" s="115">
        <f t="shared" si="10"/>
        <v>102.25905718222346</v>
      </c>
      <c r="AG25" s="115">
        <f t="shared" si="11"/>
        <v>104.83649508747803</v>
      </c>
      <c r="AH25" s="115">
        <f t="shared" si="12"/>
        <v>101.20992860010088</v>
      </c>
      <c r="AI25" s="115">
        <f t="shared" si="13"/>
        <v>105.52559815602905</v>
      </c>
      <c r="AJ25" s="115">
        <f t="shared" si="14"/>
        <v>103.68633277827455</v>
      </c>
      <c r="AK25" s="115">
        <f t="shared" si="15"/>
        <v>188.52498003885464</v>
      </c>
      <c r="AL25" s="115">
        <f t="shared" si="16"/>
        <v>103.38810543587292</v>
      </c>
      <c r="AM25" s="115">
        <f t="shared" si="17"/>
        <v>98.168730298441076</v>
      </c>
      <c r="AN25" s="115">
        <f t="shared" si="18"/>
        <v>105.36240920380604</v>
      </c>
      <c r="AO25" s="115">
        <f t="shared" si="19"/>
        <v>112.60514705826208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13398.720456999999</v>
      </c>
      <c r="D26" s="11">
        <v>8838.5480480000006</v>
      </c>
      <c r="E26" s="11">
        <v>13479.626579</v>
      </c>
      <c r="F26" s="11">
        <v>19813.060969999999</v>
      </c>
      <c r="G26" s="11">
        <v>4164.9746320000004</v>
      </c>
      <c r="H26" s="11">
        <v>8531.3636040000001</v>
      </c>
      <c r="I26" s="11">
        <v>23882.760850999999</v>
      </c>
      <c r="J26" s="11">
        <v>4504.5426420000003</v>
      </c>
      <c r="K26" s="11">
        <v>5233.9273649999996</v>
      </c>
      <c r="L26" s="11">
        <v>12231.738593</v>
      </c>
      <c r="M26" s="11">
        <v>9754.1905380000007</v>
      </c>
      <c r="N26" s="11">
        <v>21146.477487</v>
      </c>
      <c r="O26" s="13">
        <v>2965.0094079999999</v>
      </c>
      <c r="P26" s="14">
        <v>97740.870072000005</v>
      </c>
      <c r="Q26" s="15">
        <v>-435.75096400000001</v>
      </c>
      <c r="R26" s="15">
        <v>21592.690944000002</v>
      </c>
      <c r="S26" s="15">
        <v>23238.049239</v>
      </c>
      <c r="T26" s="15">
        <v>26005.770497000001</v>
      </c>
      <c r="U26" s="15">
        <v>33734.270211000003</v>
      </c>
      <c r="V26" s="16">
        <f t="shared" si="0"/>
        <v>-1919.4178309999879</v>
      </c>
      <c r="W26" s="115">
        <f t="shared" si="1"/>
        <v>111.69037660550146</v>
      </c>
      <c r="X26" s="115">
        <f t="shared" si="2"/>
        <v>93.365524656013577</v>
      </c>
      <c r="Y26" s="115">
        <f t="shared" si="3"/>
        <v>110.60241303825602</v>
      </c>
      <c r="Z26" s="115">
        <f t="shared" si="4"/>
        <v>101.49154556041491</v>
      </c>
      <c r="AA26" s="115">
        <f t="shared" si="5"/>
        <v>89.972766252935628</v>
      </c>
      <c r="AB26" s="115">
        <f t="shared" si="6"/>
        <v>113.87260458544708</v>
      </c>
      <c r="AC26" s="115">
        <f t="shared" si="7"/>
        <v>111.97285469648379</v>
      </c>
      <c r="AD26" s="115">
        <f t="shared" si="8"/>
        <v>96.020342122669604</v>
      </c>
      <c r="AE26" s="115">
        <f t="shared" si="9"/>
        <v>94.827737606885378</v>
      </c>
      <c r="AF26" s="115">
        <f t="shared" si="10"/>
        <v>97.64062183540527</v>
      </c>
      <c r="AG26" s="115">
        <f t="shared" si="11"/>
        <v>117.07236243548449</v>
      </c>
      <c r="AH26" s="115">
        <f t="shared" si="12"/>
        <v>126.79477305371971</v>
      </c>
      <c r="AI26" s="115">
        <f t="shared" si="13"/>
        <v>88.586733668420081</v>
      </c>
      <c r="AJ26" s="115">
        <f t="shared" si="14"/>
        <v>109.49646492932681</v>
      </c>
      <c r="AK26" s="115">
        <f t="shared" si="15"/>
        <v>-63.494645556835437</v>
      </c>
      <c r="AL26" s="115">
        <f t="shared" si="16"/>
        <v>115.84670273719723</v>
      </c>
      <c r="AM26" s="115">
        <f t="shared" si="17"/>
        <v>105.90681342799562</v>
      </c>
      <c r="AN26" s="115">
        <f t="shared" si="18"/>
        <v>103.67620342800845</v>
      </c>
      <c r="AO26" s="115">
        <f t="shared" si="19"/>
        <v>106.64256191150032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13063.312279</v>
      </c>
      <c r="D27" s="11">
        <v>9224.4194769999995</v>
      </c>
      <c r="E27" s="11">
        <v>15811.916660999999</v>
      </c>
      <c r="F27" s="11">
        <v>19081.959029000001</v>
      </c>
      <c r="G27" s="11">
        <v>4907.8132569999998</v>
      </c>
      <c r="H27" s="11">
        <v>7154.0975859999999</v>
      </c>
      <c r="I27" s="11">
        <v>21188.601750000002</v>
      </c>
      <c r="J27" s="11">
        <v>4821.5466180000003</v>
      </c>
      <c r="K27" s="11">
        <v>6121.7326229999999</v>
      </c>
      <c r="L27" s="11">
        <v>13135.96967</v>
      </c>
      <c r="M27" s="11">
        <v>8456.6794109999992</v>
      </c>
      <c r="N27" s="11">
        <v>16498.305603000001</v>
      </c>
      <c r="O27" s="13">
        <v>3819.5283869999998</v>
      </c>
      <c r="P27" s="14">
        <v>91810.294523999997</v>
      </c>
      <c r="Q27" s="15">
        <v>679.70092899999997</v>
      </c>
      <c r="R27" s="15">
        <v>17820.441493999999</v>
      </c>
      <c r="S27" s="15">
        <v>27073.611633</v>
      </c>
      <c r="T27" s="15">
        <v>27508.464903</v>
      </c>
      <c r="U27" s="15">
        <v>32689.486517000001</v>
      </c>
      <c r="V27" s="16">
        <f t="shared" si="0"/>
        <v>720.81215700002213</v>
      </c>
      <c r="W27" s="115">
        <f t="shared" si="1"/>
        <v>97.496714861121163</v>
      </c>
      <c r="X27" s="115">
        <f t="shared" si="2"/>
        <v>104.3657784842536</v>
      </c>
      <c r="Y27" s="115">
        <f t="shared" si="3"/>
        <v>117.30233451447008</v>
      </c>
      <c r="Z27" s="115">
        <f t="shared" si="4"/>
        <v>96.310000044379834</v>
      </c>
      <c r="AA27" s="115">
        <f t="shared" si="5"/>
        <v>117.83536973533238</v>
      </c>
      <c r="AB27" s="115">
        <f t="shared" si="6"/>
        <v>83.856437470860371</v>
      </c>
      <c r="AC27" s="115">
        <f t="shared" si="7"/>
        <v>88.719230922218983</v>
      </c>
      <c r="AD27" s="115">
        <f t="shared" si="8"/>
        <v>107.03742868464114</v>
      </c>
      <c r="AE27" s="115">
        <f t="shared" si="9"/>
        <v>116.96250628040576</v>
      </c>
      <c r="AF27" s="115">
        <f t="shared" si="10"/>
        <v>107.39249837727462</v>
      </c>
      <c r="AG27" s="115">
        <f t="shared" si="11"/>
        <v>86.697910790801075</v>
      </c>
      <c r="AH27" s="115">
        <f t="shared" si="12"/>
        <v>78.019167084175095</v>
      </c>
      <c r="AI27" s="115">
        <f t="shared" si="13"/>
        <v>128.82011020586955</v>
      </c>
      <c r="AJ27" s="115">
        <f t="shared" si="14"/>
        <v>93.932348316900288</v>
      </c>
      <c r="AK27" s="115">
        <f t="shared" si="15"/>
        <v>-155.98380385912353</v>
      </c>
      <c r="AL27" s="115">
        <f t="shared" si="16"/>
        <v>82.529970628564925</v>
      </c>
      <c r="AM27" s="115">
        <f t="shared" si="17"/>
        <v>116.50552658078908</v>
      </c>
      <c r="AN27" s="115">
        <f t="shared" si="18"/>
        <v>105.77831141812679</v>
      </c>
      <c r="AO27" s="115">
        <f t="shared" si="19"/>
        <v>96.902901152255197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13906.486290999999</v>
      </c>
      <c r="D28" s="11">
        <v>8962.9318860000003</v>
      </c>
      <c r="E28" s="11">
        <v>17420.511936999999</v>
      </c>
      <c r="F28" s="11">
        <v>19665.780873</v>
      </c>
      <c r="G28" s="11">
        <v>4722.8207579999998</v>
      </c>
      <c r="H28" s="11">
        <v>8248.8083659999993</v>
      </c>
      <c r="I28" s="11">
        <v>22276.856675999999</v>
      </c>
      <c r="J28" s="11">
        <v>4670.2959600000004</v>
      </c>
      <c r="K28" s="11">
        <v>5913.9176280000001</v>
      </c>
      <c r="L28" s="11">
        <v>13101.044841000001</v>
      </c>
      <c r="M28" s="11">
        <v>8923.7599200000004</v>
      </c>
      <c r="N28" s="11">
        <v>17670.616537000002</v>
      </c>
      <c r="O28" s="13">
        <v>3505.0506820000001</v>
      </c>
      <c r="P28" s="14">
        <v>96216.751925999997</v>
      </c>
      <c r="Q28" s="15">
        <v>329.66158799999999</v>
      </c>
      <c r="R28" s="15">
        <v>19911.090400000001</v>
      </c>
      <c r="S28" s="15">
        <v>29760.108146999999</v>
      </c>
      <c r="T28" s="15">
        <v>30511.093864999999</v>
      </c>
      <c r="U28" s="15">
        <v>33475.294073999998</v>
      </c>
      <c r="V28" s="16">
        <f t="shared" si="0"/>
        <v>-192.92991500001881</v>
      </c>
      <c r="W28" s="115">
        <f t="shared" si="1"/>
        <v>106.45451929795362</v>
      </c>
      <c r="X28" s="115">
        <f t="shared" si="2"/>
        <v>97.165267780243653</v>
      </c>
      <c r="Y28" s="115">
        <f t="shared" si="3"/>
        <v>110.17330985539276</v>
      </c>
      <c r="Z28" s="115">
        <f t="shared" si="4"/>
        <v>103.05954877647903</v>
      </c>
      <c r="AA28" s="115">
        <f t="shared" si="5"/>
        <v>96.230653260163351</v>
      </c>
      <c r="AB28" s="115">
        <f t="shared" si="6"/>
        <v>115.30187094655042</v>
      </c>
      <c r="AC28" s="115">
        <f t="shared" si="7"/>
        <v>105.13603936135144</v>
      </c>
      <c r="AD28" s="115">
        <f t="shared" si="8"/>
        <v>96.863026120387502</v>
      </c>
      <c r="AE28" s="115">
        <f t="shared" si="9"/>
        <v>96.605291217404414</v>
      </c>
      <c r="AF28" s="115">
        <f t="shared" si="10"/>
        <v>99.734128276196003</v>
      </c>
      <c r="AG28" s="115">
        <f t="shared" si="11"/>
        <v>105.52321409266676</v>
      </c>
      <c r="AH28" s="115">
        <f t="shared" si="12"/>
        <v>107.10564443530997</v>
      </c>
      <c r="AI28" s="115">
        <f t="shared" si="13"/>
        <v>91.766582856921701</v>
      </c>
      <c r="AJ28" s="115">
        <f t="shared" si="14"/>
        <v>104.79952430699164</v>
      </c>
      <c r="AK28" s="115">
        <f t="shared" si="15"/>
        <v>48.500976522867163</v>
      </c>
      <c r="AL28" s="115">
        <f t="shared" si="16"/>
        <v>111.73174585323213</v>
      </c>
      <c r="AM28" s="115">
        <f t="shared" si="17"/>
        <v>109.92293363152712</v>
      </c>
      <c r="AN28" s="115">
        <f t="shared" si="18"/>
        <v>110.91529088441622</v>
      </c>
      <c r="AO28" s="115">
        <f t="shared" si="19"/>
        <v>102.40385408498645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14107.261192</v>
      </c>
      <c r="D29" s="11">
        <v>10149.705913</v>
      </c>
      <c r="E29" s="11">
        <v>18436.920966999998</v>
      </c>
      <c r="F29" s="11">
        <v>21507.038419</v>
      </c>
      <c r="G29" s="11">
        <v>4944.9156849999999</v>
      </c>
      <c r="H29" s="11">
        <v>9137.5542549999991</v>
      </c>
      <c r="I29" s="11">
        <v>23574.360379999998</v>
      </c>
      <c r="J29" s="11">
        <v>4968.4094169999998</v>
      </c>
      <c r="K29" s="11">
        <v>6093.7935729999999</v>
      </c>
      <c r="L29" s="11">
        <v>13361.909231</v>
      </c>
      <c r="M29" s="11">
        <v>9486.8144690000008</v>
      </c>
      <c r="N29" s="11">
        <v>18059.864124</v>
      </c>
      <c r="O29" s="13">
        <v>3702.3347220000001</v>
      </c>
      <c r="P29" s="14">
        <v>99905.499043999997</v>
      </c>
      <c r="Q29" s="15">
        <v>1046.3793439999999</v>
      </c>
      <c r="R29" s="15">
        <v>20879.576303999998</v>
      </c>
      <c r="S29" s="15">
        <v>29881.763444</v>
      </c>
      <c r="T29" s="15">
        <v>32635.834219</v>
      </c>
      <c r="U29" s="15">
        <v>37255.947648000001</v>
      </c>
      <c r="V29" s="16">
        <f t="shared" si="0"/>
        <v>1197.5507819999948</v>
      </c>
      <c r="W29" s="115">
        <f t="shared" si="1"/>
        <v>101.44375003720343</v>
      </c>
      <c r="X29" s="115">
        <f t="shared" si="2"/>
        <v>113.24091315313605</v>
      </c>
      <c r="Y29" s="115">
        <f t="shared" si="3"/>
        <v>105.83455316167382</v>
      </c>
      <c r="Z29" s="115">
        <f t="shared" si="4"/>
        <v>109.36274820659648</v>
      </c>
      <c r="AA29" s="115">
        <f t="shared" si="5"/>
        <v>104.70259064191232</v>
      </c>
      <c r="AB29" s="115">
        <f t="shared" si="6"/>
        <v>110.77423367796055</v>
      </c>
      <c r="AC29" s="115">
        <f t="shared" si="7"/>
        <v>105.82444697145206</v>
      </c>
      <c r="AD29" s="115">
        <f t="shared" si="8"/>
        <v>106.38318127059338</v>
      </c>
      <c r="AE29" s="115">
        <f t="shared" si="9"/>
        <v>103.04157001018007</v>
      </c>
      <c r="AF29" s="115">
        <f t="shared" si="10"/>
        <v>101.99117240774275</v>
      </c>
      <c r="AG29" s="115">
        <f t="shared" si="11"/>
        <v>106.30961112857908</v>
      </c>
      <c r="AH29" s="115">
        <f t="shared" si="12"/>
        <v>102.2027957325935</v>
      </c>
      <c r="AI29" s="115">
        <f t="shared" si="13"/>
        <v>105.62856454581788</v>
      </c>
      <c r="AJ29" s="115">
        <f t="shared" si="14"/>
        <v>103.83378886125465</v>
      </c>
      <c r="AK29" s="115">
        <f t="shared" si="15"/>
        <v>317.41015092119255</v>
      </c>
      <c r="AL29" s="115">
        <f t="shared" si="16"/>
        <v>104.86405256841181</v>
      </c>
      <c r="AM29" s="115">
        <f t="shared" si="17"/>
        <v>100.40878647483096</v>
      </c>
      <c r="AN29" s="115">
        <f t="shared" si="18"/>
        <v>106.96382884009721</v>
      </c>
      <c r="AO29" s="115">
        <f t="shared" si="19"/>
        <v>111.29386217083723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15663.057884</v>
      </c>
      <c r="D30" s="11">
        <v>9372.0603709999996</v>
      </c>
      <c r="E30" s="11">
        <v>18878.768081999999</v>
      </c>
      <c r="F30" s="11">
        <v>21561.339324</v>
      </c>
      <c r="G30" s="11">
        <v>4743.5679479999999</v>
      </c>
      <c r="H30" s="11">
        <v>9924.6574390000005</v>
      </c>
      <c r="I30" s="11">
        <v>25982.298839999999</v>
      </c>
      <c r="J30" s="11">
        <v>5151.8656510000001</v>
      </c>
      <c r="K30" s="11">
        <v>6226.6738230000001</v>
      </c>
      <c r="L30" s="11">
        <v>13367.193905</v>
      </c>
      <c r="M30" s="11">
        <v>11408.863848000001</v>
      </c>
      <c r="N30" s="11">
        <v>23453.331383000001</v>
      </c>
      <c r="O30" s="13">
        <v>3483.203857</v>
      </c>
      <c r="P30" s="14">
        <v>109956.45450399999</v>
      </c>
      <c r="Q30" s="15">
        <v>-225.74186</v>
      </c>
      <c r="R30" s="15">
        <v>24023.891801999998</v>
      </c>
      <c r="S30" s="15">
        <v>32610.516780000002</v>
      </c>
      <c r="T30" s="15">
        <v>34349.607011</v>
      </c>
      <c r="U30" s="15">
        <v>38927.271763999997</v>
      </c>
      <c r="V30" s="16">
        <f t="shared" si="0"/>
        <v>-1725.9036240000132</v>
      </c>
      <c r="W30" s="115">
        <f t="shared" si="1"/>
        <v>111.02833973813617</v>
      </c>
      <c r="X30" s="115">
        <f t="shared" si="2"/>
        <v>92.338245574150363</v>
      </c>
      <c r="Y30" s="115">
        <f t="shared" si="3"/>
        <v>102.39653419240045</v>
      </c>
      <c r="Z30" s="115">
        <f t="shared" si="4"/>
        <v>100.25247969498221</v>
      </c>
      <c r="AA30" s="115">
        <f t="shared" si="5"/>
        <v>95.928186650163269</v>
      </c>
      <c r="AB30" s="115">
        <f t="shared" si="6"/>
        <v>108.61393718750621</v>
      </c>
      <c r="AC30" s="115">
        <f t="shared" si="7"/>
        <v>110.21422605400927</v>
      </c>
      <c r="AD30" s="115">
        <f t="shared" si="8"/>
        <v>103.69245403513412</v>
      </c>
      <c r="AE30" s="115">
        <f t="shared" si="9"/>
        <v>102.1805833822261</v>
      </c>
      <c r="AF30" s="115">
        <f t="shared" si="10"/>
        <v>100.03955029111961</v>
      </c>
      <c r="AG30" s="115">
        <f t="shared" si="11"/>
        <v>120.26021890994778</v>
      </c>
      <c r="AH30" s="115">
        <f t="shared" si="12"/>
        <v>129.86438448245329</v>
      </c>
      <c r="AI30" s="115">
        <f t="shared" si="13"/>
        <v>94.081278937372105</v>
      </c>
      <c r="AJ30" s="115">
        <f t="shared" si="14"/>
        <v>110.06046269342332</v>
      </c>
      <c r="AK30" s="115">
        <f t="shared" si="15"/>
        <v>-21.573615849205833</v>
      </c>
      <c r="AL30" s="115">
        <f t="shared" si="16"/>
        <v>115.05928785249166</v>
      </c>
      <c r="AM30" s="115">
        <f t="shared" si="17"/>
        <v>109.13183501072092</v>
      </c>
      <c r="AN30" s="115">
        <f t="shared" si="18"/>
        <v>105.2511995878514</v>
      </c>
      <c r="AO30" s="115">
        <f t="shared" si="19"/>
        <v>104.48605986832204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14613.930232999999</v>
      </c>
      <c r="D31" s="11">
        <v>9478.2430160000004</v>
      </c>
      <c r="E31" s="11">
        <v>19059.024144999999</v>
      </c>
      <c r="F31" s="11">
        <v>20776.617751999998</v>
      </c>
      <c r="G31" s="11">
        <v>5204.0295809999998</v>
      </c>
      <c r="H31" s="11">
        <v>9200.9347369999996</v>
      </c>
      <c r="I31" s="11">
        <v>22922.440014</v>
      </c>
      <c r="J31" s="11">
        <v>5166.2339940000002</v>
      </c>
      <c r="K31" s="11">
        <v>6957.1046809999998</v>
      </c>
      <c r="L31" s="11">
        <v>14120.446635</v>
      </c>
      <c r="M31" s="11">
        <v>9687.7979890000006</v>
      </c>
      <c r="N31" s="11">
        <v>18186.361282999998</v>
      </c>
      <c r="O31" s="13">
        <v>4120.7771160000002</v>
      </c>
      <c r="P31" s="14">
        <v>103023.21546399999</v>
      </c>
      <c r="Q31" s="15">
        <v>753.87420199999997</v>
      </c>
      <c r="R31" s="15">
        <v>19168.100117000002</v>
      </c>
      <c r="S31" s="15">
        <v>31866.038672999999</v>
      </c>
      <c r="T31" s="15">
        <v>31818.094169</v>
      </c>
      <c r="U31" s="15">
        <v>35841.677377</v>
      </c>
      <c r="V31" s="16">
        <f t="shared" si="0"/>
        <v>659.12951199999588</v>
      </c>
      <c r="W31" s="115">
        <f t="shared" si="1"/>
        <v>93.301897632187789</v>
      </c>
      <c r="X31" s="115">
        <f t="shared" si="2"/>
        <v>101.13297013459881</v>
      </c>
      <c r="Y31" s="115">
        <f t="shared" si="3"/>
        <v>100.95480839754512</v>
      </c>
      <c r="Z31" s="115">
        <f t="shared" si="4"/>
        <v>96.36051564233523</v>
      </c>
      <c r="AA31" s="115">
        <f t="shared" si="5"/>
        <v>109.70707362153718</v>
      </c>
      <c r="AB31" s="115">
        <f t="shared" si="6"/>
        <v>92.707831918147065</v>
      </c>
      <c r="AC31" s="115">
        <f t="shared" si="7"/>
        <v>88.223294463500977</v>
      </c>
      <c r="AD31" s="115">
        <f t="shared" si="8"/>
        <v>100.27889591797121</v>
      </c>
      <c r="AE31" s="115">
        <f t="shared" si="9"/>
        <v>111.73067481553225</v>
      </c>
      <c r="AF31" s="115">
        <f t="shared" si="10"/>
        <v>105.6350849352028</v>
      </c>
      <c r="AG31" s="115">
        <f t="shared" si="11"/>
        <v>84.914660373462979</v>
      </c>
      <c r="AH31" s="115">
        <f t="shared" si="12"/>
        <v>77.542763482130596</v>
      </c>
      <c r="AI31" s="115">
        <f t="shared" si="13"/>
        <v>118.30421890808098</v>
      </c>
      <c r="AJ31" s="115">
        <f t="shared" si="14"/>
        <v>93.694559295063684</v>
      </c>
      <c r="AK31" s="115">
        <f t="shared" si="15"/>
        <v>-333.95410226530424</v>
      </c>
      <c r="AL31" s="115">
        <f t="shared" si="16"/>
        <v>79.787655867665237</v>
      </c>
      <c r="AM31" s="115">
        <f t="shared" si="17"/>
        <v>97.717061302577733</v>
      </c>
      <c r="AN31" s="115">
        <f t="shared" si="18"/>
        <v>92.630154862647146</v>
      </c>
      <c r="AO31" s="115">
        <f t="shared" si="19"/>
        <v>92.073437856866306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14861.777744000001</v>
      </c>
      <c r="D32" s="11">
        <v>9129.6432199999999</v>
      </c>
      <c r="E32" s="11">
        <v>18706.219224</v>
      </c>
      <c r="F32" s="11">
        <v>21099.347048</v>
      </c>
      <c r="G32" s="11">
        <v>4969.5474160000003</v>
      </c>
      <c r="H32" s="11">
        <v>10813.910284</v>
      </c>
      <c r="I32" s="11">
        <v>23454.346527000002</v>
      </c>
      <c r="J32" s="11">
        <v>4918.8871300000001</v>
      </c>
      <c r="K32" s="11">
        <v>6792.0780580000001</v>
      </c>
      <c r="L32" s="11">
        <v>14031.344576</v>
      </c>
      <c r="M32" s="11">
        <v>10125.588647</v>
      </c>
      <c r="N32" s="11">
        <v>19612.569415999998</v>
      </c>
      <c r="O32" s="13">
        <v>3673.6818910000002</v>
      </c>
      <c r="P32" s="14">
        <v>105468.724277</v>
      </c>
      <c r="Q32" s="15">
        <v>614.64270199999999</v>
      </c>
      <c r="R32" s="15">
        <v>21650.001761</v>
      </c>
      <c r="S32" s="15">
        <v>31355.397563999999</v>
      </c>
      <c r="T32" s="15">
        <v>33202.405163000003</v>
      </c>
      <c r="U32" s="15">
        <v>36137.828533</v>
      </c>
      <c r="V32" s="16">
        <f t="shared" si="0"/>
        <v>164.75150700005179</v>
      </c>
      <c r="W32" s="115">
        <f t="shared" si="1"/>
        <v>101.69596752583594</v>
      </c>
      <c r="X32" s="115">
        <f t="shared" si="2"/>
        <v>96.322105316232793</v>
      </c>
      <c r="Y32" s="115">
        <f t="shared" si="3"/>
        <v>98.148882553923642</v>
      </c>
      <c r="Z32" s="115">
        <f t="shared" si="4"/>
        <v>101.55332932362842</v>
      </c>
      <c r="AA32" s="115">
        <f t="shared" si="5"/>
        <v>95.494219213201674</v>
      </c>
      <c r="AB32" s="115">
        <f t="shared" si="6"/>
        <v>117.5305617647052</v>
      </c>
      <c r="AC32" s="115">
        <f t="shared" si="7"/>
        <v>102.32046201309781</v>
      </c>
      <c r="AD32" s="115">
        <f t="shared" si="8"/>
        <v>95.212240400119981</v>
      </c>
      <c r="AE32" s="115">
        <f t="shared" si="9"/>
        <v>97.627941067917362</v>
      </c>
      <c r="AF32" s="115">
        <f t="shared" si="10"/>
        <v>99.368985547672793</v>
      </c>
      <c r="AG32" s="115">
        <f t="shared" si="11"/>
        <v>104.51899036805979</v>
      </c>
      <c r="AH32" s="115">
        <f t="shared" si="12"/>
        <v>107.84218520025317</v>
      </c>
      <c r="AI32" s="115">
        <f t="shared" si="13"/>
        <v>89.150220640081812</v>
      </c>
      <c r="AJ32" s="115">
        <f t="shared" si="14"/>
        <v>102.37374537572509</v>
      </c>
      <c r="AK32" s="115">
        <f t="shared" si="15"/>
        <v>81.531202469772268</v>
      </c>
      <c r="AL32" s="115">
        <f t="shared" si="16"/>
        <v>112.94808368513698</v>
      </c>
      <c r="AM32" s="115">
        <f t="shared" si="17"/>
        <v>98.397538162053806</v>
      </c>
      <c r="AN32" s="115">
        <f t="shared" si="18"/>
        <v>104.35070368026228</v>
      </c>
      <c r="AO32" s="115">
        <f t="shared" si="19"/>
        <v>100.82627593816255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14644.004354000001</v>
      </c>
      <c r="D33" s="11">
        <v>9882.3237509999999</v>
      </c>
      <c r="E33" s="11">
        <v>18427.142939000001</v>
      </c>
      <c r="F33" s="11">
        <v>22817.202853999999</v>
      </c>
      <c r="G33" s="11">
        <v>5295.2926950000001</v>
      </c>
      <c r="H33" s="11">
        <v>9569.6456920000001</v>
      </c>
      <c r="I33" s="11">
        <v>24647.940527999999</v>
      </c>
      <c r="J33" s="11">
        <v>5168.0933070000001</v>
      </c>
      <c r="K33" s="11">
        <v>6923.8928900000001</v>
      </c>
      <c r="L33" s="11">
        <v>14415.913208</v>
      </c>
      <c r="M33" s="11">
        <v>10668.375913</v>
      </c>
      <c r="N33" s="11">
        <v>20385.862365000001</v>
      </c>
      <c r="O33" s="13">
        <v>4095.2506779999999</v>
      </c>
      <c r="P33" s="14">
        <v>108697.764754</v>
      </c>
      <c r="Q33" s="15">
        <v>1032.124354</v>
      </c>
      <c r="R33" s="15">
        <v>22350.243989999999</v>
      </c>
      <c r="S33" s="15">
        <v>31046.439966999998</v>
      </c>
      <c r="T33" s="15">
        <v>34949.41302</v>
      </c>
      <c r="U33" s="15">
        <v>37756.013915000003</v>
      </c>
      <c r="V33" s="16">
        <f t="shared" si="0"/>
        <v>1007.7672140000141</v>
      </c>
      <c r="W33" s="115">
        <f t="shared" si="1"/>
        <v>98.534674695374719</v>
      </c>
      <c r="X33" s="115">
        <f t="shared" si="2"/>
        <v>108.24435865523341</v>
      </c>
      <c r="Y33" s="115">
        <f t="shared" si="3"/>
        <v>98.508109620345166</v>
      </c>
      <c r="Z33" s="115">
        <f t="shared" si="4"/>
        <v>108.14174866213612</v>
      </c>
      <c r="AA33" s="115">
        <f t="shared" si="5"/>
        <v>106.55482786925883</v>
      </c>
      <c r="AB33" s="115">
        <f t="shared" si="6"/>
        <v>88.493851351430351</v>
      </c>
      <c r="AC33" s="115">
        <f t="shared" si="7"/>
        <v>105.08900983289374</v>
      </c>
      <c r="AD33" s="115">
        <f t="shared" si="8"/>
        <v>105.06631216398739</v>
      </c>
      <c r="AE33" s="115">
        <f t="shared" si="9"/>
        <v>101.94071432740297</v>
      </c>
      <c r="AF33" s="115">
        <f t="shared" si="10"/>
        <v>102.74078246683349</v>
      </c>
      <c r="AG33" s="115">
        <f t="shared" si="11"/>
        <v>105.36055023488255</v>
      </c>
      <c r="AH33" s="115">
        <f t="shared" si="12"/>
        <v>103.94284365601352</v>
      </c>
      <c r="AI33" s="115">
        <f t="shared" si="13"/>
        <v>111.47537537294079</v>
      </c>
      <c r="AJ33" s="115">
        <f t="shared" si="14"/>
        <v>103.06160949526549</v>
      </c>
      <c r="AK33" s="115">
        <f t="shared" si="15"/>
        <v>167.92265663312148</v>
      </c>
      <c r="AL33" s="115">
        <f t="shared" si="16"/>
        <v>103.2343749286035</v>
      </c>
      <c r="AM33" s="115">
        <f t="shared" si="17"/>
        <v>99.014658971013262</v>
      </c>
      <c r="AN33" s="115">
        <f t="shared" si="18"/>
        <v>105.26169067699595</v>
      </c>
      <c r="AO33" s="115">
        <f t="shared" si="19"/>
        <v>104.47781576173657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16029.346492000001</v>
      </c>
      <c r="D34" s="11">
        <v>8718.8488350000007</v>
      </c>
      <c r="E34" s="11">
        <v>18365.672515999999</v>
      </c>
      <c r="F34" s="11">
        <v>22547.891169999999</v>
      </c>
      <c r="G34" s="11">
        <v>4997.1891329999999</v>
      </c>
      <c r="H34" s="11">
        <v>10800.568109</v>
      </c>
      <c r="I34" s="11">
        <v>27484.331754999999</v>
      </c>
      <c r="J34" s="11">
        <v>5448.8443939999997</v>
      </c>
      <c r="K34" s="11">
        <v>6859.9831940000004</v>
      </c>
      <c r="L34" s="11">
        <v>14360.354405</v>
      </c>
      <c r="M34" s="11">
        <v>12596.296275000001</v>
      </c>
      <c r="N34" s="11">
        <v>25978.265760999999</v>
      </c>
      <c r="O34" s="13">
        <v>3695.3491389999999</v>
      </c>
      <c r="P34" s="14">
        <v>118055.295503</v>
      </c>
      <c r="Q34" s="15">
        <v>-199.64125799999999</v>
      </c>
      <c r="R34" s="15">
        <v>26646.654130999999</v>
      </c>
      <c r="S34" s="15">
        <v>31110.123799000001</v>
      </c>
      <c r="T34" s="15">
        <v>33491.087648000001</v>
      </c>
      <c r="U34" s="15">
        <v>37593.480176999998</v>
      </c>
      <c r="V34" s="16">
        <f t="shared" si="0"/>
        <v>-1831.883525999976</v>
      </c>
      <c r="W34" s="115">
        <f t="shared" si="1"/>
        <v>109.46013197286162</v>
      </c>
      <c r="X34" s="115">
        <f t="shared" si="2"/>
        <v>88.226707145854576</v>
      </c>
      <c r="Y34" s="115">
        <f t="shared" si="3"/>
        <v>99.66641370719546</v>
      </c>
      <c r="Z34" s="115">
        <f t="shared" si="4"/>
        <v>98.819698953797101</v>
      </c>
      <c r="AA34" s="115">
        <f t="shared" si="5"/>
        <v>94.370404448436247</v>
      </c>
      <c r="AB34" s="115">
        <f t="shared" si="6"/>
        <v>112.86277942378808</v>
      </c>
      <c r="AC34" s="115">
        <f t="shared" si="7"/>
        <v>111.50761956674582</v>
      </c>
      <c r="AD34" s="115">
        <f t="shared" si="8"/>
        <v>105.43239199299541</v>
      </c>
      <c r="AE34" s="115">
        <f t="shared" si="9"/>
        <v>99.076968736874846</v>
      </c>
      <c r="AF34" s="115">
        <f t="shared" si="10"/>
        <v>99.614600877527707</v>
      </c>
      <c r="AG34" s="115">
        <f t="shared" si="11"/>
        <v>118.07135760608813</v>
      </c>
      <c r="AH34" s="115">
        <f t="shared" si="12"/>
        <v>127.43275362047702</v>
      </c>
      <c r="AI34" s="115">
        <f t="shared" si="13"/>
        <v>90.234992423093857</v>
      </c>
      <c r="AJ34" s="115">
        <f t="shared" si="14"/>
        <v>108.60876097146759</v>
      </c>
      <c r="AK34" s="115">
        <f t="shared" si="15"/>
        <v>-19.342752375359606</v>
      </c>
      <c r="AL34" s="115">
        <f t="shared" si="16"/>
        <v>119.22310173849695</v>
      </c>
      <c r="AM34" s="115">
        <f t="shared" si="17"/>
        <v>100.20512442672234</v>
      </c>
      <c r="AN34" s="115">
        <f t="shared" si="18"/>
        <v>95.827325136575354</v>
      </c>
      <c r="AO34" s="115">
        <f t="shared" si="19"/>
        <v>99.569515631692695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14415.651355</v>
      </c>
      <c r="D35" s="11">
        <v>9030.0624279999993</v>
      </c>
      <c r="E35" s="11">
        <v>18371.551069000001</v>
      </c>
      <c r="F35" s="11">
        <v>20633.926628000001</v>
      </c>
      <c r="G35" s="11">
        <v>5404.691186</v>
      </c>
      <c r="H35" s="11">
        <v>10450.248498999999</v>
      </c>
      <c r="I35" s="11">
        <v>24702.595807000002</v>
      </c>
      <c r="J35" s="11">
        <v>5432.6341570000004</v>
      </c>
      <c r="K35" s="11">
        <v>7658.6963409999998</v>
      </c>
      <c r="L35" s="11">
        <v>15032.824705000001</v>
      </c>
      <c r="M35" s="11">
        <v>10477.26089</v>
      </c>
      <c r="N35" s="11">
        <v>20218.702559000001</v>
      </c>
      <c r="O35" s="13">
        <v>4325.1543750000001</v>
      </c>
      <c r="P35" s="14">
        <v>109820.949924</v>
      </c>
      <c r="Q35" s="15">
        <v>765.36432200000002</v>
      </c>
      <c r="R35" s="15">
        <v>21237.739584999999</v>
      </c>
      <c r="S35" s="15">
        <v>29809.018382999999</v>
      </c>
      <c r="T35" s="15">
        <v>32557.995842</v>
      </c>
      <c r="U35" s="15">
        <v>36416.931943000003</v>
      </c>
      <c r="V35" s="16">
        <f t="shared" si="0"/>
        <v>661.99168400003327</v>
      </c>
      <c r="W35" s="115">
        <f t="shared" si="1"/>
        <v>89.932870077982457</v>
      </c>
      <c r="X35" s="115">
        <f t="shared" si="2"/>
        <v>103.56943443899034</v>
      </c>
      <c r="Y35" s="115">
        <f t="shared" si="3"/>
        <v>100.03200837320212</v>
      </c>
      <c r="Z35" s="115">
        <f t="shared" si="4"/>
        <v>91.511558541906879</v>
      </c>
      <c r="AA35" s="115">
        <f t="shared" si="5"/>
        <v>108.15462537347193</v>
      </c>
      <c r="AB35" s="115">
        <f t="shared" si="6"/>
        <v>96.756470525767227</v>
      </c>
      <c r="AC35" s="115">
        <f t="shared" si="7"/>
        <v>89.878829971938686</v>
      </c>
      <c r="AD35" s="115">
        <f t="shared" si="8"/>
        <v>99.7025013777628</v>
      </c>
      <c r="AE35" s="115">
        <f t="shared" si="9"/>
        <v>111.64307731392964</v>
      </c>
      <c r="AF35" s="115">
        <f t="shared" si="10"/>
        <v>104.68282523560741</v>
      </c>
      <c r="AG35" s="115">
        <f t="shared" si="11"/>
        <v>83.177313880702599</v>
      </c>
      <c r="AH35" s="115">
        <f t="shared" si="12"/>
        <v>77.829300635431281</v>
      </c>
      <c r="AI35" s="115">
        <f t="shared" si="13"/>
        <v>117.04318624059518</v>
      </c>
      <c r="AJ35" s="115">
        <f t="shared" si="14"/>
        <v>93.025009556821828</v>
      </c>
      <c r="AK35" s="115">
        <f t="shared" si="15"/>
        <v>-383.36981527135043</v>
      </c>
      <c r="AL35" s="115">
        <f t="shared" si="16"/>
        <v>79.701336913036997</v>
      </c>
      <c r="AM35" s="115">
        <f t="shared" si="17"/>
        <v>95.817742724502352</v>
      </c>
      <c r="AN35" s="115">
        <f t="shared" si="18"/>
        <v>97.213910113021598</v>
      </c>
      <c r="AO35" s="115">
        <f t="shared" si="19"/>
        <v>96.87033967469759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14892.474194</v>
      </c>
      <c r="D36" s="11">
        <v>9650.6855090000008</v>
      </c>
      <c r="E36" s="11">
        <v>18329.984881</v>
      </c>
      <c r="F36" s="11">
        <v>22504.229782999999</v>
      </c>
      <c r="G36" s="11">
        <v>5344.3813460000001</v>
      </c>
      <c r="H36" s="11">
        <v>12040.998927000001</v>
      </c>
      <c r="I36" s="11">
        <v>26324.371436000001</v>
      </c>
      <c r="J36" s="11">
        <v>5250.0555519999998</v>
      </c>
      <c r="K36" s="11">
        <v>7299.8903520000003</v>
      </c>
      <c r="L36" s="11">
        <v>15014.032598</v>
      </c>
      <c r="M36" s="11">
        <v>11165.552878</v>
      </c>
      <c r="N36" s="11">
        <v>22144.590327000002</v>
      </c>
      <c r="O36" s="13">
        <v>3951.7522170000002</v>
      </c>
      <c r="P36" s="14">
        <v>113631.869544</v>
      </c>
      <c r="Q36" s="15">
        <v>634.97175900000002</v>
      </c>
      <c r="R36" s="15">
        <v>24474.521164000002</v>
      </c>
      <c r="S36" s="15">
        <v>33126.137777000004</v>
      </c>
      <c r="T36" s="15">
        <v>35443.134617000003</v>
      </c>
      <c r="U36" s="15">
        <v>37340.365138000001</v>
      </c>
      <c r="V36" s="16">
        <f t="shared" si="0"/>
        <v>148.26923500001431</v>
      </c>
      <c r="W36" s="115">
        <f t="shared" ref="W36:W58" si="22">C36/C35*100</f>
        <v>103.30767460489822</v>
      </c>
      <c r="X36" s="115">
        <f t="shared" ref="X36:X58" si="23">D36/D35*100</f>
        <v>106.87285482186262</v>
      </c>
      <c r="Y36" s="115">
        <f t="shared" ref="Y36:Y58" si="24">E36/E35*100</f>
        <v>99.773746986066186</v>
      </c>
      <c r="Z36" s="115">
        <f t="shared" ref="Z36:Z58" si="25">F36/F35*100</f>
        <v>109.06421346125181</v>
      </c>
      <c r="AA36" s="115">
        <f t="shared" ref="AA36:AA58" si="26">G36/G35*100</f>
        <v>98.884120518185696</v>
      </c>
      <c r="AB36" s="115">
        <f t="shared" ref="AB36:AB58" si="27">H36/H35*100</f>
        <v>115.22213015462954</v>
      </c>
      <c r="AC36" s="115">
        <f t="shared" ref="AC36:AC58" si="28">I36/I35*100</f>
        <v>106.56520327527861</v>
      </c>
      <c r="AD36" s="115">
        <f t="shared" ref="AD36:AD58" si="29">J36/J35*100</f>
        <v>96.639225102895125</v>
      </c>
      <c r="AE36" s="115">
        <f t="shared" ref="AE36:AE58" si="30">K36/K35*100</f>
        <v>95.315051373963342</v>
      </c>
      <c r="AF36" s="115">
        <f t="shared" ref="AF36:AF58" si="31">L36/L35*100</f>
        <v>99.874992841539949</v>
      </c>
      <c r="AG36" s="115">
        <f t="shared" ref="AG36:AG58" si="32">M36/M35*100</f>
        <v>106.56938865249541</v>
      </c>
      <c r="AH36" s="115">
        <f t="shared" ref="AH36:AH58" si="33">N36/N35*100</f>
        <v>109.52527869867063</v>
      </c>
      <c r="AI36" s="115">
        <f t="shared" ref="AI36:AI58" si="34">O36/O35*100</f>
        <v>91.366732245250788</v>
      </c>
      <c r="AJ36" s="115">
        <f t="shared" ref="AJ36:AJ58" si="35">P36/P35*100</f>
        <v>103.47012079447254</v>
      </c>
      <c r="AK36" s="115">
        <f t="shared" ref="AK36:AK58" si="36">Q36/Q35*100</f>
        <v>82.963334029045583</v>
      </c>
      <c r="AL36" s="115">
        <f t="shared" ref="AL36:AL58" si="37">R36/R35*100</f>
        <v>115.24070660178029</v>
      </c>
      <c r="AM36" s="115">
        <f t="shared" ref="AM36:AM58" si="38">S36/S35*100</f>
        <v>111.12790549282813</v>
      </c>
      <c r="AN36" s="115">
        <f t="shared" ref="AN36:AN58" si="39">T36/T35*100</f>
        <v>108.86153677579304</v>
      </c>
      <c r="AO36" s="115">
        <f t="shared" ref="AO36:AO58" si="40">U36/U35*100</f>
        <v>102.53572485580433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14893.128688000001</v>
      </c>
      <c r="D37" s="11">
        <v>10486.224077999999</v>
      </c>
      <c r="E37" s="11">
        <v>18498.160498000001</v>
      </c>
      <c r="F37" s="11">
        <v>23792.678218000001</v>
      </c>
      <c r="G37" s="11">
        <v>5788.5705360000002</v>
      </c>
      <c r="H37" s="11">
        <v>12960.732147000001</v>
      </c>
      <c r="I37" s="11">
        <v>27918.408078</v>
      </c>
      <c r="J37" s="11">
        <v>5777.9323459999996</v>
      </c>
      <c r="K37" s="11">
        <v>7384.2196119999999</v>
      </c>
      <c r="L37" s="11">
        <v>15581.336938</v>
      </c>
      <c r="M37" s="11">
        <v>12126.525458</v>
      </c>
      <c r="N37" s="11">
        <v>22947.332069</v>
      </c>
      <c r="O37" s="13">
        <v>4529.751338</v>
      </c>
      <c r="P37" s="14">
        <v>116873.15380499999</v>
      </c>
      <c r="Q37" s="15">
        <v>1873.3734959999999</v>
      </c>
      <c r="R37" s="15">
        <v>25993.569172</v>
      </c>
      <c r="S37" s="15">
        <v>33357.508357999999</v>
      </c>
      <c r="T37" s="15">
        <v>38244.519307000002</v>
      </c>
      <c r="U37" s="15">
        <v>40259.875863000001</v>
      </c>
      <c r="V37" s="16">
        <f t="shared" si="0"/>
        <v>2572.0386170000056</v>
      </c>
      <c r="W37" s="115">
        <f t="shared" si="22"/>
        <v>100.00439479693888</v>
      </c>
      <c r="X37" s="115">
        <f t="shared" si="23"/>
        <v>108.65781573983315</v>
      </c>
      <c r="Y37" s="115">
        <f t="shared" si="24"/>
        <v>100.91748912010463</v>
      </c>
      <c r="Z37" s="115">
        <f t="shared" si="25"/>
        <v>105.72536117620569</v>
      </c>
      <c r="AA37" s="115">
        <f t="shared" si="26"/>
        <v>108.31133037189522</v>
      </c>
      <c r="AB37" s="115">
        <f t="shared" si="27"/>
        <v>107.63834649912347</v>
      </c>
      <c r="AC37" s="115">
        <f t="shared" si="28"/>
        <v>106.05536449702298</v>
      </c>
      <c r="AD37" s="115">
        <f t="shared" si="29"/>
        <v>110.05468968416736</v>
      </c>
      <c r="AE37" s="115">
        <f t="shared" si="30"/>
        <v>101.15521269407691</v>
      </c>
      <c r="AF37" s="115">
        <f t="shared" si="31"/>
        <v>103.778494127391</v>
      </c>
      <c r="AG37" s="115">
        <f t="shared" si="32"/>
        <v>108.60658303713242</v>
      </c>
      <c r="AH37" s="115">
        <f t="shared" si="33"/>
        <v>103.62500154731356</v>
      </c>
      <c r="AI37" s="115">
        <f t="shared" si="34"/>
        <v>114.62640087891927</v>
      </c>
      <c r="AJ37" s="115">
        <f t="shared" si="35"/>
        <v>102.85244295813061</v>
      </c>
      <c r="AK37" s="115">
        <f t="shared" si="36"/>
        <v>295.03256947211725</v>
      </c>
      <c r="AL37" s="115">
        <f t="shared" si="37"/>
        <v>106.20665057273682</v>
      </c>
      <c r="AM37" s="115">
        <f t="shared" si="38"/>
        <v>100.6984532351992</v>
      </c>
      <c r="AN37" s="115">
        <f t="shared" si="39"/>
        <v>107.90388525245265</v>
      </c>
      <c r="AO37" s="115">
        <f t="shared" si="40"/>
        <v>107.81864535660075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16557.745762999999</v>
      </c>
      <c r="D38" s="11">
        <v>9342.0279859999991</v>
      </c>
      <c r="E38" s="11">
        <v>18140.303553000002</v>
      </c>
      <c r="F38" s="11">
        <v>23490.165369999999</v>
      </c>
      <c r="G38" s="11">
        <v>5229.356933</v>
      </c>
      <c r="H38" s="11">
        <v>12867.020425999999</v>
      </c>
      <c r="I38" s="11">
        <v>30862.624680000001</v>
      </c>
      <c r="J38" s="11">
        <v>5631.3779459999996</v>
      </c>
      <c r="K38" s="11">
        <v>7276.1936939999996</v>
      </c>
      <c r="L38" s="11">
        <v>15293.805759999999</v>
      </c>
      <c r="M38" s="11">
        <v>14252.660773</v>
      </c>
      <c r="N38" s="11">
        <v>28304.375046000001</v>
      </c>
      <c r="O38" s="13">
        <v>4093.3420700000001</v>
      </c>
      <c r="P38" s="14">
        <v>125212.026726</v>
      </c>
      <c r="Q38" s="15">
        <v>-838.70957799999996</v>
      </c>
      <c r="R38" s="15">
        <v>28962.170079</v>
      </c>
      <c r="S38" s="15">
        <v>32861.335484000003</v>
      </c>
      <c r="T38" s="15">
        <v>35860.350233999998</v>
      </c>
      <c r="U38" s="15">
        <v>44386.827056000002</v>
      </c>
      <c r="V38" s="16">
        <f t="shared" si="0"/>
        <v>-3382.2995329999976</v>
      </c>
      <c r="W38" s="115">
        <f t="shared" si="22"/>
        <v>111.17708112158628</v>
      </c>
      <c r="X38" s="115">
        <f t="shared" si="23"/>
        <v>89.088578658160543</v>
      </c>
      <c r="Y38" s="115">
        <f t="shared" si="24"/>
        <v>98.065445777493977</v>
      </c>
      <c r="Z38" s="115">
        <f t="shared" si="25"/>
        <v>98.728546466151329</v>
      </c>
      <c r="AA38" s="115">
        <f t="shared" si="26"/>
        <v>90.339348902770283</v>
      </c>
      <c r="AB38" s="115">
        <f t="shared" si="27"/>
        <v>99.276956579789413</v>
      </c>
      <c r="AC38" s="115">
        <f t="shared" si="28"/>
        <v>110.54578969464978</v>
      </c>
      <c r="AD38" s="115">
        <f t="shared" si="29"/>
        <v>97.463549394075926</v>
      </c>
      <c r="AE38" s="115">
        <f t="shared" si="30"/>
        <v>98.537070622541506</v>
      </c>
      <c r="AF38" s="115">
        <f t="shared" si="31"/>
        <v>98.154643730867747</v>
      </c>
      <c r="AG38" s="115">
        <f t="shared" si="32"/>
        <v>117.53293078354415</v>
      </c>
      <c r="AH38" s="115">
        <f t="shared" si="33"/>
        <v>123.34494903761355</v>
      </c>
      <c r="AI38" s="115">
        <f t="shared" si="34"/>
        <v>90.365712476555387</v>
      </c>
      <c r="AJ38" s="115">
        <f t="shared" si="35"/>
        <v>107.13497723772664</v>
      </c>
      <c r="AK38" s="115">
        <f t="shared" si="36"/>
        <v>-44.770014083726529</v>
      </c>
      <c r="AL38" s="115">
        <f t="shared" si="37"/>
        <v>111.42052054243381</v>
      </c>
      <c r="AM38" s="115">
        <f t="shared" si="38"/>
        <v>98.512560144855669</v>
      </c>
      <c r="AN38" s="115">
        <f t="shared" si="39"/>
        <v>93.765984992878131</v>
      </c>
      <c r="AO38" s="115">
        <f t="shared" si="40"/>
        <v>110.25077972680187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15734.431968000001</v>
      </c>
      <c r="D39" s="11">
        <v>10114.449302999999</v>
      </c>
      <c r="E39" s="11">
        <v>17735.837136999999</v>
      </c>
      <c r="F39" s="11">
        <v>22133.758899</v>
      </c>
      <c r="G39" s="11">
        <v>5817.7843389999998</v>
      </c>
      <c r="H39" s="11">
        <v>13158.253918</v>
      </c>
      <c r="I39" s="11">
        <v>27648.268070999999</v>
      </c>
      <c r="J39" s="11">
        <v>5876.9537700000001</v>
      </c>
      <c r="K39" s="11">
        <v>8071.3357370000003</v>
      </c>
      <c r="L39" s="11">
        <v>16187.374658999999</v>
      </c>
      <c r="M39" s="11">
        <v>12389.728262000001</v>
      </c>
      <c r="N39" s="11">
        <v>22335.369153</v>
      </c>
      <c r="O39" s="13">
        <v>4838.4547860000002</v>
      </c>
      <c r="P39" s="14">
        <v>117568.52024300001</v>
      </c>
      <c r="Q39" s="15">
        <v>1459.655205</v>
      </c>
      <c r="R39" s="15">
        <v>23621.009848000002</v>
      </c>
      <c r="S39" s="15">
        <v>31949.686835</v>
      </c>
      <c r="T39" s="15">
        <v>37353.696043000004</v>
      </c>
      <c r="U39" s="15">
        <v>43060.531826999999</v>
      </c>
      <c r="V39" s="16">
        <f t="shared" si="0"/>
        <v>1736.2920869999798</v>
      </c>
      <c r="W39" s="115">
        <f t="shared" si="22"/>
        <v>95.027621472243055</v>
      </c>
      <c r="X39" s="115">
        <f t="shared" si="23"/>
        <v>108.26824023817477</v>
      </c>
      <c r="Y39" s="115">
        <f t="shared" si="24"/>
        <v>97.770343727610268</v>
      </c>
      <c r="Z39" s="115">
        <f t="shared" si="25"/>
        <v>94.225641030470115</v>
      </c>
      <c r="AA39" s="115">
        <f t="shared" si="26"/>
        <v>111.25238559041001</v>
      </c>
      <c r="AB39" s="115">
        <f t="shared" si="27"/>
        <v>102.26341050497996</v>
      </c>
      <c r="AC39" s="115">
        <f t="shared" si="28"/>
        <v>89.584953832254541</v>
      </c>
      <c r="AD39" s="115">
        <f t="shared" si="29"/>
        <v>104.36084784851698</v>
      </c>
      <c r="AE39" s="115">
        <f t="shared" si="30"/>
        <v>110.92799444929126</v>
      </c>
      <c r="AF39" s="115">
        <f t="shared" si="31"/>
        <v>105.84268502570546</v>
      </c>
      <c r="AG39" s="115">
        <f t="shared" si="32"/>
        <v>86.929229982593085</v>
      </c>
      <c r="AH39" s="115">
        <f t="shared" si="33"/>
        <v>78.911366588030191</v>
      </c>
      <c r="AI39" s="115">
        <f t="shared" si="34"/>
        <v>118.20304052917817</v>
      </c>
      <c r="AJ39" s="115">
        <f t="shared" si="35"/>
        <v>93.895549267223203</v>
      </c>
      <c r="AK39" s="115">
        <f t="shared" si="36"/>
        <v>-174.03583353378613</v>
      </c>
      <c r="AL39" s="115">
        <f t="shared" si="37"/>
        <v>81.558149073667693</v>
      </c>
      <c r="AM39" s="115">
        <f t="shared" si="38"/>
        <v>97.225771151498449</v>
      </c>
      <c r="AN39" s="115">
        <f t="shared" si="39"/>
        <v>104.16433693272782</v>
      </c>
      <c r="AO39" s="115">
        <f t="shared" si="40"/>
        <v>97.011962068550872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16519.577164999999</v>
      </c>
      <c r="D40" s="11">
        <v>9918.1500120000001</v>
      </c>
      <c r="E40" s="11">
        <v>16120.689487</v>
      </c>
      <c r="F40" s="11">
        <v>22611.008382</v>
      </c>
      <c r="G40" s="11">
        <v>5562.1498760000004</v>
      </c>
      <c r="H40" s="11">
        <v>13811.948351999999</v>
      </c>
      <c r="I40" s="11">
        <v>28676.220652</v>
      </c>
      <c r="J40" s="11">
        <v>5620.976936</v>
      </c>
      <c r="K40" s="11">
        <v>7705.4901309999996</v>
      </c>
      <c r="L40" s="11">
        <v>16015.154474999999</v>
      </c>
      <c r="M40" s="11">
        <v>13027.092350000001</v>
      </c>
      <c r="N40" s="11">
        <v>23828.474603999999</v>
      </c>
      <c r="O40" s="13">
        <v>4131.0675799999999</v>
      </c>
      <c r="P40" s="14">
        <v>121660.240871</v>
      </c>
      <c r="Q40" s="15">
        <v>899.37896000000001</v>
      </c>
      <c r="R40" s="15">
        <v>25052.940609000001</v>
      </c>
      <c r="S40" s="15">
        <v>30994.259069</v>
      </c>
      <c r="T40" s="15">
        <v>39047.260364000002</v>
      </c>
      <c r="U40" s="15">
        <v>43677.020126000003</v>
      </c>
      <c r="V40" s="16">
        <f t="shared" si="0"/>
        <v>311.42073100000562</v>
      </c>
      <c r="W40" s="115">
        <f t="shared" si="22"/>
        <v>104.98998119917384</v>
      </c>
      <c r="X40" s="115">
        <f t="shared" si="23"/>
        <v>98.059219191085617</v>
      </c>
      <c r="Y40" s="115">
        <f t="shared" si="24"/>
        <v>90.893310321222316</v>
      </c>
      <c r="Z40" s="115">
        <f t="shared" si="25"/>
        <v>102.15620620599407</v>
      </c>
      <c r="AA40" s="115">
        <f t="shared" si="26"/>
        <v>95.605982482259904</v>
      </c>
      <c r="AB40" s="115">
        <f t="shared" si="27"/>
        <v>104.96794208466953</v>
      </c>
      <c r="AC40" s="115">
        <f t="shared" si="28"/>
        <v>103.71796373776559</v>
      </c>
      <c r="AD40" s="115">
        <f t="shared" si="29"/>
        <v>95.644395991224556</v>
      </c>
      <c r="AE40" s="115">
        <f t="shared" si="30"/>
        <v>95.467347438876573</v>
      </c>
      <c r="AF40" s="115">
        <f t="shared" si="31"/>
        <v>98.936083289427984</v>
      </c>
      <c r="AG40" s="115">
        <f t="shared" si="32"/>
        <v>105.14429432608972</v>
      </c>
      <c r="AH40" s="115">
        <f t="shared" si="33"/>
        <v>106.68493742266827</v>
      </c>
      <c r="AI40" s="115">
        <f t="shared" si="34"/>
        <v>85.379894257835886</v>
      </c>
      <c r="AJ40" s="115">
        <f t="shared" si="35"/>
        <v>103.48028589586984</v>
      </c>
      <c r="AK40" s="115">
        <f t="shared" si="36"/>
        <v>61.61584988833031</v>
      </c>
      <c r="AL40" s="115">
        <f t="shared" si="37"/>
        <v>106.06210644766843</v>
      </c>
      <c r="AM40" s="115">
        <f t="shared" si="38"/>
        <v>97.009586444667889</v>
      </c>
      <c r="AN40" s="115">
        <f t="shared" si="39"/>
        <v>104.5338601006188</v>
      </c>
      <c r="AO40" s="115">
        <f t="shared" si="40"/>
        <v>101.43167832082709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16979.225108999999</v>
      </c>
      <c r="D41" s="11">
        <v>11158.605218999999</v>
      </c>
      <c r="E41" s="11">
        <v>15757.44364</v>
      </c>
      <c r="F41" s="11">
        <v>24449.030645999999</v>
      </c>
      <c r="G41" s="11">
        <v>6033.8738290000001</v>
      </c>
      <c r="H41" s="11">
        <v>14656.236623999999</v>
      </c>
      <c r="I41" s="11">
        <v>30445.010016</v>
      </c>
      <c r="J41" s="11">
        <v>5830.7610059999997</v>
      </c>
      <c r="K41" s="11">
        <v>8115.4624370000001</v>
      </c>
      <c r="L41" s="11">
        <v>16584.711429999999</v>
      </c>
      <c r="M41" s="11">
        <v>13871.651062000001</v>
      </c>
      <c r="N41" s="11">
        <v>25027.010268000002</v>
      </c>
      <c r="O41" s="13">
        <v>4754.9787139999999</v>
      </c>
      <c r="P41" s="14">
        <v>124367.648609</v>
      </c>
      <c r="Q41" s="15">
        <v>1095.7914450000001</v>
      </c>
      <c r="R41" s="15">
        <v>26091.850838999999</v>
      </c>
      <c r="S41" s="15">
        <v>32554.568695999998</v>
      </c>
      <c r="T41" s="15">
        <v>39483.564223000001</v>
      </c>
      <c r="U41" s="15">
        <v>48345.676186999997</v>
      </c>
      <c r="V41" s="16">
        <f t="shared" si="0"/>
        <v>692.02844699999696</v>
      </c>
      <c r="W41" s="115">
        <f t="shared" si="22"/>
        <v>102.78244375996412</v>
      </c>
      <c r="X41" s="115">
        <f t="shared" si="23"/>
        <v>112.50692120505505</v>
      </c>
      <c r="Y41" s="115">
        <f t="shared" si="24"/>
        <v>97.746710230397227</v>
      </c>
      <c r="Z41" s="115">
        <f t="shared" si="25"/>
        <v>108.12888232558085</v>
      </c>
      <c r="AA41" s="115">
        <f t="shared" si="26"/>
        <v>108.48096443850662</v>
      </c>
      <c r="AB41" s="115">
        <f t="shared" si="27"/>
        <v>106.11273840940582</v>
      </c>
      <c r="AC41" s="115">
        <f t="shared" si="28"/>
        <v>106.16813974709265</v>
      </c>
      <c r="AD41" s="115">
        <f t="shared" si="29"/>
        <v>103.73216386383692</v>
      </c>
      <c r="AE41" s="115">
        <f t="shared" si="30"/>
        <v>105.32052210865392</v>
      </c>
      <c r="AF41" s="115">
        <f t="shared" si="31"/>
        <v>103.55636254329667</v>
      </c>
      <c r="AG41" s="115">
        <f t="shared" si="32"/>
        <v>106.48309453337068</v>
      </c>
      <c r="AH41" s="115">
        <f t="shared" si="33"/>
        <v>105.0298463662412</v>
      </c>
      <c r="AI41" s="115">
        <f t="shared" si="34"/>
        <v>115.10290310961216</v>
      </c>
      <c r="AJ41" s="115">
        <f t="shared" si="35"/>
        <v>102.22538416710086</v>
      </c>
      <c r="AK41" s="115">
        <f t="shared" si="36"/>
        <v>121.83867910363392</v>
      </c>
      <c r="AL41" s="115">
        <f t="shared" si="37"/>
        <v>104.14685942945468</v>
      </c>
      <c r="AM41" s="115">
        <f t="shared" si="38"/>
        <v>105.03418914943703</v>
      </c>
      <c r="AN41" s="115">
        <f t="shared" si="39"/>
        <v>101.11737380531376</v>
      </c>
      <c r="AO41" s="115">
        <f t="shared" si="40"/>
        <v>110.68904437054496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18917.765758000001</v>
      </c>
      <c r="D42" s="11">
        <v>10363.795466</v>
      </c>
      <c r="E42" s="11">
        <v>14660.029737000001</v>
      </c>
      <c r="F42" s="11">
        <v>24409.202073</v>
      </c>
      <c r="G42" s="11">
        <v>5533.191957</v>
      </c>
      <c r="H42" s="11">
        <v>13941.561105999999</v>
      </c>
      <c r="I42" s="11">
        <v>33907.501260999998</v>
      </c>
      <c r="J42" s="11">
        <v>6007.3082889999996</v>
      </c>
      <c r="K42" s="11">
        <v>7946.7116960000003</v>
      </c>
      <c r="L42" s="11">
        <v>16406.759436</v>
      </c>
      <c r="M42" s="11">
        <v>15927.528326</v>
      </c>
      <c r="N42" s="11">
        <v>31268.145974999999</v>
      </c>
      <c r="O42" s="13">
        <v>4359.4989210000003</v>
      </c>
      <c r="P42" s="14">
        <v>136631.490277</v>
      </c>
      <c r="Q42" s="15">
        <v>-388.925611</v>
      </c>
      <c r="R42" s="15">
        <v>33900.098703000003</v>
      </c>
      <c r="S42" s="15">
        <v>31408.385402</v>
      </c>
      <c r="T42" s="15">
        <v>43201.379369000002</v>
      </c>
      <c r="U42" s="15">
        <v>48038.671860000002</v>
      </c>
      <c r="V42" s="16">
        <f t="shared" si="0"/>
        <v>-2739.3412610000232</v>
      </c>
      <c r="W42" s="115">
        <f t="shared" si="22"/>
        <v>111.41713262269231</v>
      </c>
      <c r="X42" s="115">
        <f t="shared" si="23"/>
        <v>92.877158592844026</v>
      </c>
      <c r="Y42" s="115">
        <f t="shared" si="24"/>
        <v>93.035584146312715</v>
      </c>
      <c r="Z42" s="115">
        <f t="shared" si="25"/>
        <v>99.83709549234618</v>
      </c>
      <c r="AA42" s="115">
        <f t="shared" si="26"/>
        <v>91.702148798776278</v>
      </c>
      <c r="AB42" s="115">
        <f t="shared" si="27"/>
        <v>95.123744680611267</v>
      </c>
      <c r="AC42" s="115">
        <f t="shared" si="28"/>
        <v>111.3729351482569</v>
      </c>
      <c r="AD42" s="115">
        <f t="shared" si="29"/>
        <v>103.0278600480851</v>
      </c>
      <c r="AE42" s="115">
        <f t="shared" si="30"/>
        <v>97.920626922864784</v>
      </c>
      <c r="AF42" s="115">
        <f t="shared" si="31"/>
        <v>98.927011815966225</v>
      </c>
      <c r="AG42" s="115">
        <f t="shared" si="32"/>
        <v>114.82071063358758</v>
      </c>
      <c r="AH42" s="115">
        <f t="shared" si="33"/>
        <v>124.93759997765306</v>
      </c>
      <c r="AI42" s="115">
        <f t="shared" si="34"/>
        <v>91.682827268277862</v>
      </c>
      <c r="AJ42" s="115">
        <f t="shared" si="35"/>
        <v>109.86095805876042</v>
      </c>
      <c r="AK42" s="115">
        <f t="shared" si="36"/>
        <v>-35.492667220084016</v>
      </c>
      <c r="AL42" s="115">
        <f t="shared" si="37"/>
        <v>129.92600223027821</v>
      </c>
      <c r="AM42" s="115">
        <f t="shared" si="38"/>
        <v>96.479193735591309</v>
      </c>
      <c r="AN42" s="115">
        <f t="shared" si="39"/>
        <v>109.41610824443832</v>
      </c>
      <c r="AO42" s="115">
        <f t="shared" si="40"/>
        <v>99.364980798256894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17678.319885000001</v>
      </c>
      <c r="D43" s="11">
        <v>11029.591340999999</v>
      </c>
      <c r="E43" s="11">
        <v>13462.109638</v>
      </c>
      <c r="F43" s="11">
        <v>22921.543215000002</v>
      </c>
      <c r="G43" s="11">
        <v>5913.5401060000004</v>
      </c>
      <c r="H43" s="11">
        <v>13670.058257000001</v>
      </c>
      <c r="I43" s="11">
        <v>30454.281599999998</v>
      </c>
      <c r="J43" s="11">
        <v>5815.6944640000002</v>
      </c>
      <c r="K43" s="11">
        <v>8985.7350439999991</v>
      </c>
      <c r="L43" s="11">
        <v>17132.544708000001</v>
      </c>
      <c r="M43" s="11">
        <v>13155.458592999999</v>
      </c>
      <c r="N43" s="11">
        <v>24533.287133000002</v>
      </c>
      <c r="O43" s="13">
        <v>4902.836018</v>
      </c>
      <c r="P43" s="14">
        <v>127872.966176</v>
      </c>
      <c r="Q43" s="15">
        <v>1279.428163</v>
      </c>
      <c r="R43" s="15">
        <v>25277.678713000001</v>
      </c>
      <c r="S43" s="15">
        <v>29756.898721000001</v>
      </c>
      <c r="T43" s="15">
        <v>41562.894948000001</v>
      </c>
      <c r="U43" s="15">
        <v>45733.133278000001</v>
      </c>
      <c r="V43" s="16">
        <f t="shared" si="0"/>
        <v>1297.7898989999667</v>
      </c>
      <c r="W43" s="115">
        <f t="shared" si="22"/>
        <v>93.448243894890908</v>
      </c>
      <c r="X43" s="115">
        <f t="shared" si="23"/>
        <v>106.42424753734521</v>
      </c>
      <c r="Y43" s="115">
        <f t="shared" si="24"/>
        <v>91.828665285878614</v>
      </c>
      <c r="Z43" s="115">
        <f t="shared" si="25"/>
        <v>93.905335973085499</v>
      </c>
      <c r="AA43" s="115">
        <f t="shared" si="26"/>
        <v>106.87393735760106</v>
      </c>
      <c r="AB43" s="115">
        <f t="shared" si="27"/>
        <v>98.052564939207898</v>
      </c>
      <c r="AC43" s="115">
        <f t="shared" si="28"/>
        <v>89.815764852682165</v>
      </c>
      <c r="AD43" s="115">
        <f t="shared" si="29"/>
        <v>96.810321432131857</v>
      </c>
      <c r="AE43" s="115">
        <f t="shared" si="30"/>
        <v>113.07488415016986</v>
      </c>
      <c r="AF43" s="115">
        <f t="shared" si="31"/>
        <v>104.42369667716021</v>
      </c>
      <c r="AG43" s="115">
        <f t="shared" si="32"/>
        <v>82.595731890962071</v>
      </c>
      <c r="AH43" s="115">
        <f t="shared" si="33"/>
        <v>78.460958806496677</v>
      </c>
      <c r="AI43" s="115">
        <f t="shared" si="34"/>
        <v>112.4632923839643</v>
      </c>
      <c r="AJ43" s="115">
        <f t="shared" si="35"/>
        <v>93.589673886127272</v>
      </c>
      <c r="AK43" s="115">
        <f t="shared" si="36"/>
        <v>-328.96474976547637</v>
      </c>
      <c r="AL43" s="115">
        <f t="shared" si="37"/>
        <v>74.56520682862508</v>
      </c>
      <c r="AM43" s="115">
        <f t="shared" si="38"/>
        <v>94.741892460047197</v>
      </c>
      <c r="AN43" s="115">
        <f t="shared" si="39"/>
        <v>96.207333087665887</v>
      </c>
      <c r="AO43" s="115">
        <f t="shared" si="40"/>
        <v>95.200661274068793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17934.354466000001</v>
      </c>
      <c r="D44" s="11">
        <v>10930.368866000001</v>
      </c>
      <c r="E44" s="11">
        <v>12021.69231</v>
      </c>
      <c r="F44" s="11">
        <v>23690.334183999999</v>
      </c>
      <c r="G44" s="11">
        <v>5618.1695970000001</v>
      </c>
      <c r="H44" s="11">
        <v>14458.174011999999</v>
      </c>
      <c r="I44" s="11">
        <v>31757.275745999999</v>
      </c>
      <c r="J44" s="11">
        <v>5441.6839550000004</v>
      </c>
      <c r="K44" s="11">
        <v>8409.6830950000003</v>
      </c>
      <c r="L44" s="11">
        <v>16926.461147000002</v>
      </c>
      <c r="M44" s="11">
        <v>13399.402217000001</v>
      </c>
      <c r="N44" s="11">
        <v>26549.690107999999</v>
      </c>
      <c r="O44" s="13">
        <v>4183.710298</v>
      </c>
      <c r="P44" s="14">
        <v>131981.29676200001</v>
      </c>
      <c r="Q44" s="15">
        <v>351.63844599999999</v>
      </c>
      <c r="R44" s="15">
        <v>27801.788401999998</v>
      </c>
      <c r="S44" s="15">
        <v>30026.284701</v>
      </c>
      <c r="T44" s="15">
        <v>42055.284163999997</v>
      </c>
      <c r="U44" s="15">
        <v>44005.707523999998</v>
      </c>
      <c r="V44" s="16">
        <f t="shared" si="0"/>
        <v>-790.4316700000054</v>
      </c>
      <c r="W44" s="115">
        <f t="shared" si="22"/>
        <v>101.44829702520116</v>
      </c>
      <c r="X44" s="115">
        <f t="shared" si="23"/>
        <v>99.100397540286352</v>
      </c>
      <c r="Y44" s="115">
        <f t="shared" si="24"/>
        <v>89.300210986738065</v>
      </c>
      <c r="Z44" s="115">
        <f t="shared" si="25"/>
        <v>103.35401051224551</v>
      </c>
      <c r="AA44" s="115">
        <f t="shared" si="26"/>
        <v>95.005182957999878</v>
      </c>
      <c r="AB44" s="115">
        <f t="shared" si="27"/>
        <v>105.7652699072912</v>
      </c>
      <c r="AC44" s="115">
        <f t="shared" si="28"/>
        <v>104.27852530922944</v>
      </c>
      <c r="AD44" s="115">
        <f t="shared" si="29"/>
        <v>93.568945010519727</v>
      </c>
      <c r="AE44" s="115">
        <f t="shared" si="30"/>
        <v>93.589261800183579</v>
      </c>
      <c r="AF44" s="115">
        <f t="shared" si="31"/>
        <v>98.797122292616763</v>
      </c>
      <c r="AG44" s="115">
        <f t="shared" si="32"/>
        <v>101.85431486310787</v>
      </c>
      <c r="AH44" s="115">
        <f t="shared" si="33"/>
        <v>108.21904934332143</v>
      </c>
      <c r="AI44" s="115">
        <f t="shared" si="34"/>
        <v>85.332454168162229</v>
      </c>
      <c r="AJ44" s="115">
        <f t="shared" si="35"/>
        <v>103.21282184097103</v>
      </c>
      <c r="AK44" s="115">
        <f t="shared" si="36"/>
        <v>27.484032020639521</v>
      </c>
      <c r="AL44" s="115">
        <f t="shared" si="37"/>
        <v>109.98552801330558</v>
      </c>
      <c r="AM44" s="115">
        <f t="shared" si="38"/>
        <v>100.90528916513026</v>
      </c>
      <c r="AN44" s="115">
        <f t="shared" si="39"/>
        <v>101.18468460056988</v>
      </c>
      <c r="AO44" s="115">
        <f t="shared" si="40"/>
        <v>96.22281346108646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18564.827907999999</v>
      </c>
      <c r="D45" s="11">
        <v>13361.313244000001</v>
      </c>
      <c r="E45" s="11">
        <v>11303.73702</v>
      </c>
      <c r="F45" s="11">
        <v>26328.450719</v>
      </c>
      <c r="G45" s="11">
        <v>6632.7272439999997</v>
      </c>
      <c r="H45" s="11">
        <v>14894.864417000001</v>
      </c>
      <c r="I45" s="11">
        <v>34526.928785999997</v>
      </c>
      <c r="J45" s="11">
        <v>6255.3315409999996</v>
      </c>
      <c r="K45" s="11">
        <v>8972.1417880000008</v>
      </c>
      <c r="L45" s="11">
        <v>17837.989432999999</v>
      </c>
      <c r="M45" s="11">
        <v>14652.043052000001</v>
      </c>
      <c r="N45" s="11">
        <v>28845.077405</v>
      </c>
      <c r="O45" s="13">
        <v>5060.567446</v>
      </c>
      <c r="P45" s="14">
        <v>138230.21317199999</v>
      </c>
      <c r="Q45" s="15">
        <v>1991.5083420000001</v>
      </c>
      <c r="R45" s="15">
        <v>31295.450964</v>
      </c>
      <c r="S45" s="15">
        <v>33842.244671</v>
      </c>
      <c r="T45" s="15">
        <v>51244.246500000001</v>
      </c>
      <c r="U45" s="15">
        <v>50647.336349999998</v>
      </c>
      <c r="V45" s="16">
        <f t="shared" si="0"/>
        <v>2473.4930040000399</v>
      </c>
      <c r="W45" s="115">
        <f t="shared" si="22"/>
        <v>103.51545099209036</v>
      </c>
      <c r="X45" s="115">
        <f t="shared" si="23"/>
        <v>122.24027759540388</v>
      </c>
      <c r="Y45" s="115">
        <f t="shared" si="24"/>
        <v>94.027835087720689</v>
      </c>
      <c r="Z45" s="115">
        <f t="shared" si="25"/>
        <v>111.13583503934585</v>
      </c>
      <c r="AA45" s="115">
        <f t="shared" si="26"/>
        <v>118.05850872750005</v>
      </c>
      <c r="AB45" s="115">
        <f t="shared" si="27"/>
        <v>103.02037037759786</v>
      </c>
      <c r="AC45" s="115">
        <f t="shared" si="28"/>
        <v>108.72131810723357</v>
      </c>
      <c r="AD45" s="115">
        <f t="shared" si="29"/>
        <v>114.95212865591714</v>
      </c>
      <c r="AE45" s="115">
        <f t="shared" si="30"/>
        <v>106.68822697176796</v>
      </c>
      <c r="AF45" s="115">
        <f t="shared" si="31"/>
        <v>105.38522658743439</v>
      </c>
      <c r="AG45" s="115">
        <f t="shared" si="32"/>
        <v>109.34848297494017</v>
      </c>
      <c r="AH45" s="115">
        <f t="shared" si="33"/>
        <v>108.64562745426679</v>
      </c>
      <c r="AI45" s="115">
        <f t="shared" si="34"/>
        <v>120.95884001383119</v>
      </c>
      <c r="AJ45" s="115">
        <f t="shared" si="35"/>
        <v>104.73469844842376</v>
      </c>
      <c r="AK45" s="115">
        <f t="shared" si="36"/>
        <v>566.35113840765871</v>
      </c>
      <c r="AL45" s="115">
        <f t="shared" si="37"/>
        <v>112.56632311376298</v>
      </c>
      <c r="AM45" s="115">
        <f t="shared" si="38"/>
        <v>112.70873172621624</v>
      </c>
      <c r="AN45" s="115">
        <f t="shared" si="39"/>
        <v>121.8497211911979</v>
      </c>
      <c r="AO45" s="115">
        <f t="shared" si="40"/>
        <v>115.09265320271868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19971.497742</v>
      </c>
      <c r="D46" s="11">
        <v>12802.726549000001</v>
      </c>
      <c r="E46" s="11">
        <v>10839.461033</v>
      </c>
      <c r="F46" s="11">
        <v>26848.671881999999</v>
      </c>
      <c r="G46" s="11">
        <v>6434.5630529999999</v>
      </c>
      <c r="H46" s="11">
        <v>15018.903315</v>
      </c>
      <c r="I46" s="11">
        <v>38690.513869000002</v>
      </c>
      <c r="J46" s="11">
        <v>6448.2900399999999</v>
      </c>
      <c r="K46" s="11">
        <v>8328.4400729999998</v>
      </c>
      <c r="L46" s="11">
        <v>17928.004712999998</v>
      </c>
      <c r="M46" s="11">
        <v>16185.096138000001</v>
      </c>
      <c r="N46" s="11">
        <v>32148.945353999999</v>
      </c>
      <c r="O46" s="13">
        <v>4834.886238</v>
      </c>
      <c r="P46" s="14">
        <v>149758.523889</v>
      </c>
      <c r="Q46" s="15">
        <v>-452.57495299999999</v>
      </c>
      <c r="R46" s="15">
        <v>34813.081919999997</v>
      </c>
      <c r="S46" s="15">
        <v>32310.571908000002</v>
      </c>
      <c r="T46" s="15">
        <v>47887.574388000001</v>
      </c>
      <c r="U46" s="15">
        <v>50918.822847000003</v>
      </c>
      <c r="V46" s="16">
        <f t="shared" si="0"/>
        <v>-2980.85122400002</v>
      </c>
      <c r="W46" s="115">
        <f t="shared" si="22"/>
        <v>107.57706907368549</v>
      </c>
      <c r="X46" s="115">
        <f t="shared" si="23"/>
        <v>95.819372805657125</v>
      </c>
      <c r="Y46" s="115">
        <f t="shared" si="24"/>
        <v>95.892721263963011</v>
      </c>
      <c r="Z46" s="115">
        <f t="shared" si="25"/>
        <v>101.97588976484886</v>
      </c>
      <c r="AA46" s="115">
        <f t="shared" si="26"/>
        <v>97.012327151259541</v>
      </c>
      <c r="AB46" s="115">
        <f t="shared" si="27"/>
        <v>100.83276285387619</v>
      </c>
      <c r="AC46" s="115">
        <f t="shared" si="28"/>
        <v>112.05895001205049</v>
      </c>
      <c r="AD46" s="115">
        <f t="shared" si="29"/>
        <v>103.08470458736313</v>
      </c>
      <c r="AE46" s="115">
        <f t="shared" si="30"/>
        <v>92.825551242837747</v>
      </c>
      <c r="AF46" s="115">
        <f t="shared" si="31"/>
        <v>100.50462682657202</v>
      </c>
      <c r="AG46" s="115">
        <f t="shared" si="32"/>
        <v>110.46306703139763</v>
      </c>
      <c r="AH46" s="115">
        <f t="shared" si="33"/>
        <v>111.45383630840008</v>
      </c>
      <c r="AI46" s="115">
        <f t="shared" si="34"/>
        <v>95.540397190469534</v>
      </c>
      <c r="AJ46" s="115">
        <f t="shared" si="35"/>
        <v>108.33993557013135</v>
      </c>
      <c r="AK46" s="115">
        <f t="shared" si="36"/>
        <v>-22.725235112271498</v>
      </c>
      <c r="AL46" s="115">
        <f t="shared" si="37"/>
        <v>111.24007115298139</v>
      </c>
      <c r="AM46" s="115">
        <f t="shared" si="38"/>
        <v>95.474080463957776</v>
      </c>
      <c r="AN46" s="115">
        <f t="shared" si="39"/>
        <v>93.449660515546853</v>
      </c>
      <c r="AO46" s="115">
        <f t="shared" si="40"/>
        <v>100.53603311953839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18230.766778000001</v>
      </c>
      <c r="D47" s="11">
        <v>13210.873883</v>
      </c>
      <c r="E47" s="11">
        <v>10454.185764</v>
      </c>
      <c r="F47" s="11">
        <v>25194.52621</v>
      </c>
      <c r="G47" s="11">
        <v>6876.5763720000004</v>
      </c>
      <c r="H47" s="11">
        <v>15327.728509</v>
      </c>
      <c r="I47" s="11">
        <v>35274.978365000003</v>
      </c>
      <c r="J47" s="11">
        <v>6165.6564689999996</v>
      </c>
      <c r="K47" s="11">
        <v>8908.4960740000006</v>
      </c>
      <c r="L47" s="11">
        <v>18608.622757000001</v>
      </c>
      <c r="M47" s="11">
        <v>13672.153861999999</v>
      </c>
      <c r="N47" s="11">
        <v>26703.410264999999</v>
      </c>
      <c r="O47" s="13">
        <v>5333.0246930000003</v>
      </c>
      <c r="P47" s="14">
        <v>142080.59807899999</v>
      </c>
      <c r="Q47" s="15">
        <v>1948.8431820000001</v>
      </c>
      <c r="R47" s="15">
        <v>26854.972453999999</v>
      </c>
      <c r="S47" s="15">
        <v>31040.634972</v>
      </c>
      <c r="T47" s="15">
        <v>47455.636537999999</v>
      </c>
      <c r="U47" s="15">
        <v>46979.314774999999</v>
      </c>
      <c r="V47" s="16">
        <f t="shared" si="0"/>
        <v>2512.273076999998</v>
      </c>
      <c r="W47" s="115">
        <f t="shared" si="22"/>
        <v>91.283923787351981</v>
      </c>
      <c r="X47" s="115">
        <f t="shared" si="23"/>
        <v>103.18797197173504</v>
      </c>
      <c r="Y47" s="115">
        <f t="shared" si="24"/>
        <v>96.445623377148962</v>
      </c>
      <c r="Z47" s="115">
        <f t="shared" si="25"/>
        <v>93.839003734449236</v>
      </c>
      <c r="AA47" s="115">
        <f t="shared" si="26"/>
        <v>106.86936028692608</v>
      </c>
      <c r="AB47" s="115">
        <f t="shared" si="27"/>
        <v>102.05624330567176</v>
      </c>
      <c r="AC47" s="115">
        <f t="shared" si="28"/>
        <v>91.172162986605798</v>
      </c>
      <c r="AD47" s="115">
        <f t="shared" si="29"/>
        <v>95.616922172439985</v>
      </c>
      <c r="AE47" s="115">
        <f t="shared" si="30"/>
        <v>106.96476165903488</v>
      </c>
      <c r="AF47" s="115">
        <f t="shared" si="31"/>
        <v>103.79639594531382</v>
      </c>
      <c r="AG47" s="115">
        <f t="shared" si="32"/>
        <v>84.473726602710641</v>
      </c>
      <c r="AH47" s="115">
        <f t="shared" si="33"/>
        <v>83.061543608856013</v>
      </c>
      <c r="AI47" s="115">
        <f t="shared" si="34"/>
        <v>110.30300260396737</v>
      </c>
      <c r="AJ47" s="115">
        <f t="shared" si="35"/>
        <v>94.873129348089165</v>
      </c>
      <c r="AK47" s="115">
        <f t="shared" si="36"/>
        <v>-430.61224866326182</v>
      </c>
      <c r="AL47" s="115">
        <f t="shared" si="37"/>
        <v>77.140462644796486</v>
      </c>
      <c r="AM47" s="115">
        <f t="shared" si="38"/>
        <v>96.069593136215687</v>
      </c>
      <c r="AN47" s="115">
        <f t="shared" si="39"/>
        <v>99.098016854016649</v>
      </c>
      <c r="AO47" s="115">
        <f t="shared" si="40"/>
        <v>92.263159570995242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18086.990794000001</v>
      </c>
      <c r="D48" s="11">
        <v>13443.291063999999</v>
      </c>
      <c r="E48" s="11">
        <v>9642.6444670000001</v>
      </c>
      <c r="F48" s="11">
        <v>26234.599409999999</v>
      </c>
      <c r="G48" s="11">
        <v>6528.5235830000001</v>
      </c>
      <c r="H48" s="11">
        <v>16035.749444999999</v>
      </c>
      <c r="I48" s="11">
        <v>36329.251553000002</v>
      </c>
      <c r="J48" s="11">
        <v>5922.279732</v>
      </c>
      <c r="K48" s="11">
        <v>8168.1247739999999</v>
      </c>
      <c r="L48" s="11">
        <v>18560.507647999999</v>
      </c>
      <c r="M48" s="11">
        <v>14148.993646000001</v>
      </c>
      <c r="N48" s="11">
        <v>29633.516124000002</v>
      </c>
      <c r="O48" s="13">
        <v>4715.5277610000003</v>
      </c>
      <c r="P48" s="14">
        <v>143724.03225799999</v>
      </c>
      <c r="Q48" s="15">
        <v>693.951459</v>
      </c>
      <c r="R48" s="15">
        <v>29760.956075999999</v>
      </c>
      <c r="S48" s="15">
        <v>30024.04437</v>
      </c>
      <c r="T48" s="15">
        <v>45567.044607999997</v>
      </c>
      <c r="U48" s="15">
        <v>49139.971229000002</v>
      </c>
      <c r="V48" s="16">
        <f t="shared" si="0"/>
        <v>-325.91078299999936</v>
      </c>
      <c r="W48" s="115">
        <f t="shared" si="22"/>
        <v>99.211355255920992</v>
      </c>
      <c r="X48" s="115">
        <f t="shared" si="23"/>
        <v>101.75928695602097</v>
      </c>
      <c r="Y48" s="115">
        <f t="shared" si="24"/>
        <v>92.237163990383436</v>
      </c>
      <c r="Z48" s="115">
        <f t="shared" si="25"/>
        <v>104.12817129931653</v>
      </c>
      <c r="AA48" s="115">
        <f t="shared" si="26"/>
        <v>94.938574514823983</v>
      </c>
      <c r="AB48" s="115">
        <f t="shared" si="27"/>
        <v>104.61921631495672</v>
      </c>
      <c r="AC48" s="115">
        <f t="shared" si="28"/>
        <v>102.98872809244881</v>
      </c>
      <c r="AD48" s="115">
        <f t="shared" si="29"/>
        <v>96.052703581140761</v>
      </c>
      <c r="AE48" s="115">
        <f t="shared" si="30"/>
        <v>91.689155006075367</v>
      </c>
      <c r="AF48" s="115">
        <f t="shared" si="31"/>
        <v>99.741436485502916</v>
      </c>
      <c r="AG48" s="115">
        <f t="shared" si="32"/>
        <v>103.48767128290824</v>
      </c>
      <c r="AH48" s="115">
        <f t="shared" si="33"/>
        <v>110.97277774607117</v>
      </c>
      <c r="AI48" s="115">
        <f t="shared" si="34"/>
        <v>88.421262462735058</v>
      </c>
      <c r="AJ48" s="115">
        <f t="shared" si="35"/>
        <v>101.15669148442508</v>
      </c>
      <c r="AK48" s="115">
        <f t="shared" si="36"/>
        <v>35.608378622226155</v>
      </c>
      <c r="AL48" s="115">
        <f t="shared" si="37"/>
        <v>110.8210262623716</v>
      </c>
      <c r="AM48" s="115">
        <f t="shared" si="38"/>
        <v>96.724968407002592</v>
      </c>
      <c r="AN48" s="115">
        <f t="shared" si="39"/>
        <v>96.020300078605587</v>
      </c>
      <c r="AO48" s="115">
        <f t="shared" si="40"/>
        <v>104.59916553561526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19185.805950000002</v>
      </c>
      <c r="D49" s="11">
        <v>15329.669779</v>
      </c>
      <c r="E49" s="11">
        <v>10254.002876</v>
      </c>
      <c r="F49" s="11">
        <v>27209.867896</v>
      </c>
      <c r="G49" s="11">
        <v>7177.0254139999997</v>
      </c>
      <c r="H49" s="11">
        <v>16652.012645999999</v>
      </c>
      <c r="I49" s="11">
        <v>38499.972471000001</v>
      </c>
      <c r="J49" s="11">
        <v>6400.351232</v>
      </c>
      <c r="K49" s="11">
        <v>8598.2361720000008</v>
      </c>
      <c r="L49" s="11">
        <v>19168.240824</v>
      </c>
      <c r="M49" s="11">
        <v>14930.896712</v>
      </c>
      <c r="N49" s="11">
        <v>30751.578978000001</v>
      </c>
      <c r="O49" s="13">
        <v>5305.3390470000004</v>
      </c>
      <c r="P49" s="14">
        <v>148255.241843</v>
      </c>
      <c r="Q49" s="15">
        <v>1693.539726</v>
      </c>
      <c r="R49" s="15">
        <v>31252.199945</v>
      </c>
      <c r="S49" s="15">
        <v>31608.227139999999</v>
      </c>
      <c r="T49" s="15">
        <v>46531.226387000002</v>
      </c>
      <c r="U49" s="15">
        <v>51480.564959000003</v>
      </c>
      <c r="V49" s="16">
        <f t="shared" si="0"/>
        <v>1704.452770999982</v>
      </c>
      <c r="W49" s="115">
        <f t="shared" si="22"/>
        <v>106.07516843744129</v>
      </c>
      <c r="X49" s="115">
        <f t="shared" si="23"/>
        <v>114.03211985829545</v>
      </c>
      <c r="Y49" s="115">
        <f t="shared" si="24"/>
        <v>106.34015296418167</v>
      </c>
      <c r="Z49" s="115">
        <f t="shared" si="25"/>
        <v>103.7174895288405</v>
      </c>
      <c r="AA49" s="115">
        <f t="shared" si="26"/>
        <v>109.93336123788649</v>
      </c>
      <c r="AB49" s="115">
        <f t="shared" si="27"/>
        <v>103.84305830615328</v>
      </c>
      <c r="AC49" s="115">
        <f t="shared" si="28"/>
        <v>105.97513250399111</v>
      </c>
      <c r="AD49" s="115">
        <f t="shared" si="29"/>
        <v>108.0724234861252</v>
      </c>
      <c r="AE49" s="115">
        <f t="shared" si="30"/>
        <v>105.26573001638138</v>
      </c>
      <c r="AF49" s="115">
        <f t="shared" si="31"/>
        <v>103.27433488095079</v>
      </c>
      <c r="AG49" s="115">
        <f t="shared" si="32"/>
        <v>105.52620974722855</v>
      </c>
      <c r="AH49" s="115">
        <f t="shared" si="33"/>
        <v>103.77296723521272</v>
      </c>
      <c r="AI49" s="115">
        <f t="shared" si="34"/>
        <v>112.5078531162103</v>
      </c>
      <c r="AJ49" s="115">
        <f t="shared" si="35"/>
        <v>103.15271532102996</v>
      </c>
      <c r="AK49" s="115">
        <f t="shared" si="36"/>
        <v>244.04296641157433</v>
      </c>
      <c r="AL49" s="115">
        <f t="shared" si="37"/>
        <v>105.01073912139059</v>
      </c>
      <c r="AM49" s="115">
        <f t="shared" si="38"/>
        <v>105.27638032530659</v>
      </c>
      <c r="AN49" s="115">
        <f t="shared" si="39"/>
        <v>102.11596294491902</v>
      </c>
      <c r="AO49" s="115">
        <f t="shared" si="40"/>
        <v>104.76311579242174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20559.436478</v>
      </c>
      <c r="D50" s="11">
        <v>15081.165274000001</v>
      </c>
      <c r="E50" s="11">
        <v>10648.166893</v>
      </c>
      <c r="F50" s="11">
        <v>27587.006483000001</v>
      </c>
      <c r="G50" s="11">
        <v>7041.874632</v>
      </c>
      <c r="H50" s="11">
        <v>16309.509400999999</v>
      </c>
      <c r="I50" s="11">
        <v>42579.797611000002</v>
      </c>
      <c r="J50" s="11">
        <v>6633.7125669999996</v>
      </c>
      <c r="K50" s="11">
        <v>8649.1429800000005</v>
      </c>
      <c r="L50" s="11">
        <v>19307.628771</v>
      </c>
      <c r="M50" s="11">
        <v>16890.95578</v>
      </c>
      <c r="N50" s="11">
        <v>36422.494632000002</v>
      </c>
      <c r="O50" s="13">
        <v>5197.1084989999999</v>
      </c>
      <c r="P50" s="14">
        <v>158957.12781999999</v>
      </c>
      <c r="Q50" s="15">
        <v>-828.33436700000004</v>
      </c>
      <c r="R50" s="15">
        <v>37736.871525000002</v>
      </c>
      <c r="S50" s="15">
        <v>34451.093518000001</v>
      </c>
      <c r="T50" s="15">
        <v>46034.092467000002</v>
      </c>
      <c r="U50" s="15">
        <v>52516.149037000003</v>
      </c>
      <c r="V50" s="16">
        <f t="shared" si="0"/>
        <v>-3890.8150650000098</v>
      </c>
      <c r="W50" s="115">
        <f t="shared" si="22"/>
        <v>107.15961858250733</v>
      </c>
      <c r="X50" s="115">
        <f t="shared" si="23"/>
        <v>98.378931127789699</v>
      </c>
      <c r="Y50" s="115">
        <f t="shared" si="24"/>
        <v>103.84400142818917</v>
      </c>
      <c r="Z50" s="115">
        <f t="shared" si="25"/>
        <v>101.38603608235614</v>
      </c>
      <c r="AA50" s="115">
        <f t="shared" si="26"/>
        <v>98.116896984419682</v>
      </c>
      <c r="AB50" s="115">
        <f t="shared" si="27"/>
        <v>97.943172082070973</v>
      </c>
      <c r="AC50" s="115">
        <f t="shared" si="28"/>
        <v>110.59695599282082</v>
      </c>
      <c r="AD50" s="115">
        <f t="shared" si="29"/>
        <v>103.64607076301151</v>
      </c>
      <c r="AE50" s="115">
        <f t="shared" si="30"/>
        <v>100.59206105742685</v>
      </c>
      <c r="AF50" s="115">
        <f t="shared" si="31"/>
        <v>100.72718173921038</v>
      </c>
      <c r="AG50" s="115">
        <f t="shared" si="32"/>
        <v>113.12753752040021</v>
      </c>
      <c r="AH50" s="115">
        <f t="shared" si="33"/>
        <v>118.44105519933474</v>
      </c>
      <c r="AI50" s="115">
        <f t="shared" si="34"/>
        <v>97.959969249068052</v>
      </c>
      <c r="AJ50" s="115">
        <f t="shared" si="35"/>
        <v>107.21855486791701</v>
      </c>
      <c r="AK50" s="115">
        <f t="shared" si="36"/>
        <v>-48.911422288065069</v>
      </c>
      <c r="AL50" s="115">
        <f t="shared" si="37"/>
        <v>120.74948832854078</v>
      </c>
      <c r="AM50" s="115">
        <f t="shared" si="38"/>
        <v>108.9940709594635</v>
      </c>
      <c r="AN50" s="115">
        <f t="shared" si="39"/>
        <v>98.931612255681074</v>
      </c>
      <c r="AO50" s="115">
        <f t="shared" si="40"/>
        <v>102.01160200713562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19646.617758</v>
      </c>
      <c r="D51" s="11">
        <v>14947.319428999999</v>
      </c>
      <c r="E51" s="11">
        <v>10933.705663000001</v>
      </c>
      <c r="F51" s="11">
        <v>25558.311462000001</v>
      </c>
      <c r="G51" s="11">
        <v>7409.9591179999998</v>
      </c>
      <c r="H51" s="11">
        <v>15548.098841000001</v>
      </c>
      <c r="I51" s="11">
        <v>38182.323994999999</v>
      </c>
      <c r="J51" s="11">
        <v>6573.7785999999996</v>
      </c>
      <c r="K51" s="11">
        <v>9455.4836950000008</v>
      </c>
      <c r="L51" s="11">
        <v>20037.626098000001</v>
      </c>
      <c r="M51" s="11">
        <v>14469.998137</v>
      </c>
      <c r="N51" s="11">
        <v>29497.661723000001</v>
      </c>
      <c r="O51" s="13">
        <v>5790.1154820000002</v>
      </c>
      <c r="P51" s="14">
        <v>148635.06007899999</v>
      </c>
      <c r="Q51" s="15">
        <v>1861.637964</v>
      </c>
      <c r="R51" s="15">
        <v>28519.121928</v>
      </c>
      <c r="S51" s="15">
        <v>33610.020273000002</v>
      </c>
      <c r="T51" s="15">
        <v>45539.019571999997</v>
      </c>
      <c r="U51" s="15">
        <v>48704.040184999998</v>
      </c>
      <c r="V51" s="16">
        <f t="shared" si="0"/>
        <v>2260.1391439999934</v>
      </c>
      <c r="W51" s="115">
        <f t="shared" si="22"/>
        <v>95.560098541724244</v>
      </c>
      <c r="X51" s="115">
        <f t="shared" si="23"/>
        <v>99.112496663432552</v>
      </c>
      <c r="Y51" s="115">
        <f t="shared" si="24"/>
        <v>102.68157677156348</v>
      </c>
      <c r="Z51" s="115">
        <f t="shared" si="25"/>
        <v>92.646193699014972</v>
      </c>
      <c r="AA51" s="115">
        <f t="shared" si="26"/>
        <v>105.22708092994633</v>
      </c>
      <c r="AB51" s="115">
        <f t="shared" si="27"/>
        <v>95.331493171993799</v>
      </c>
      <c r="AC51" s="115">
        <f t="shared" si="28"/>
        <v>89.672394274452898</v>
      </c>
      <c r="AD51" s="115">
        <f t="shared" si="29"/>
        <v>99.09652451180736</v>
      </c>
      <c r="AE51" s="115">
        <f t="shared" si="30"/>
        <v>109.32278165437381</v>
      </c>
      <c r="AF51" s="115">
        <f t="shared" si="31"/>
        <v>103.78087509169669</v>
      </c>
      <c r="AG51" s="115">
        <f t="shared" si="32"/>
        <v>85.667136457330784</v>
      </c>
      <c r="AH51" s="115">
        <f t="shared" si="33"/>
        <v>80.987483205183878</v>
      </c>
      <c r="AI51" s="115">
        <f t="shared" si="34"/>
        <v>111.41032524362544</v>
      </c>
      <c r="AJ51" s="115">
        <f t="shared" si="35"/>
        <v>93.506382580912941</v>
      </c>
      <c r="AK51" s="115">
        <f t="shared" si="36"/>
        <v>-224.74474537889114</v>
      </c>
      <c r="AL51" s="115">
        <f t="shared" si="37"/>
        <v>75.573625410645377</v>
      </c>
      <c r="AM51" s="115">
        <f t="shared" si="38"/>
        <v>97.558645723217595</v>
      </c>
      <c r="AN51" s="115">
        <f t="shared" si="39"/>
        <v>98.924551634519773</v>
      </c>
      <c r="AO51" s="115">
        <f t="shared" si="40"/>
        <v>92.741073132924882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20087.442472999999</v>
      </c>
      <c r="D52" s="11">
        <v>13821.906913000001</v>
      </c>
      <c r="E52" s="11">
        <v>11219.697735</v>
      </c>
      <c r="F52" s="11">
        <v>25058.546757</v>
      </c>
      <c r="G52" s="11">
        <v>6981.1080220000003</v>
      </c>
      <c r="H52" s="11">
        <v>16186.354095999999</v>
      </c>
      <c r="I52" s="11">
        <v>39024.935326999999</v>
      </c>
      <c r="J52" s="11">
        <v>6305.3836170000004</v>
      </c>
      <c r="K52" s="11">
        <v>9403.0687529999996</v>
      </c>
      <c r="L52" s="11">
        <v>19768.181692999999</v>
      </c>
      <c r="M52" s="11">
        <v>14915.431799</v>
      </c>
      <c r="N52" s="11">
        <v>32530.827873999999</v>
      </c>
      <c r="O52" s="13">
        <v>5048.1149400000004</v>
      </c>
      <c r="P52" s="14">
        <v>152952.94407900001</v>
      </c>
      <c r="Q52" s="15">
        <v>903.08330599999999</v>
      </c>
      <c r="R52" s="15">
        <v>32505.152576</v>
      </c>
      <c r="S52" s="15">
        <v>32963.917367000002</v>
      </c>
      <c r="T52" s="15">
        <v>46090.917223999997</v>
      </c>
      <c r="U52" s="15">
        <v>47031.885447000001</v>
      </c>
      <c r="V52" s="16">
        <f t="shared" si="0"/>
        <v>84.934448000036355</v>
      </c>
      <c r="W52" s="115">
        <f t="shared" si="22"/>
        <v>102.24376898064553</v>
      </c>
      <c r="X52" s="115">
        <f t="shared" si="23"/>
        <v>92.470807081191211</v>
      </c>
      <c r="Y52" s="115">
        <f t="shared" si="24"/>
        <v>102.61569207014421</v>
      </c>
      <c r="Z52" s="115">
        <f t="shared" si="25"/>
        <v>98.044609849351545</v>
      </c>
      <c r="AA52" s="115">
        <f t="shared" si="26"/>
        <v>94.21250388604372</v>
      </c>
      <c r="AB52" s="115">
        <f t="shared" si="27"/>
        <v>104.1050372880119</v>
      </c>
      <c r="AC52" s="115">
        <f t="shared" si="28"/>
        <v>102.20680996816836</v>
      </c>
      <c r="AD52" s="115">
        <f t="shared" si="29"/>
        <v>95.91718858618087</v>
      </c>
      <c r="AE52" s="115">
        <f t="shared" si="30"/>
        <v>99.445666200791848</v>
      </c>
      <c r="AF52" s="115">
        <f t="shared" si="31"/>
        <v>98.655307751116808</v>
      </c>
      <c r="AG52" s="115">
        <f t="shared" si="32"/>
        <v>103.0783256347561</v>
      </c>
      <c r="AH52" s="115">
        <f t="shared" si="33"/>
        <v>110.28273420274179</v>
      </c>
      <c r="AI52" s="115">
        <f t="shared" si="34"/>
        <v>87.185047615946672</v>
      </c>
      <c r="AJ52" s="115">
        <f t="shared" si="35"/>
        <v>102.90502388716702</v>
      </c>
      <c r="AK52" s="115">
        <f t="shared" si="36"/>
        <v>48.510146626984017</v>
      </c>
      <c r="AL52" s="115">
        <f t="shared" si="37"/>
        <v>113.97669485779829</v>
      </c>
      <c r="AM52" s="115">
        <f t="shared" si="38"/>
        <v>98.077647972979548</v>
      </c>
      <c r="AN52" s="115">
        <f t="shared" si="39"/>
        <v>101.21192256044822</v>
      </c>
      <c r="AO52" s="115">
        <f t="shared" si="40"/>
        <v>96.566702204481601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21695.183637999999</v>
      </c>
      <c r="D53" s="11">
        <v>15558.223926000001</v>
      </c>
      <c r="E53" s="11">
        <v>12259.981229000001</v>
      </c>
      <c r="F53" s="11">
        <v>27087.032952000001</v>
      </c>
      <c r="G53" s="11">
        <v>7767.5513510000001</v>
      </c>
      <c r="H53" s="11">
        <v>16486.362072</v>
      </c>
      <c r="I53" s="11">
        <v>41456.568007000002</v>
      </c>
      <c r="J53" s="11">
        <v>6712.6063370000002</v>
      </c>
      <c r="K53" s="11">
        <v>9941.3858880000007</v>
      </c>
      <c r="L53" s="11">
        <v>20508.698274999999</v>
      </c>
      <c r="M53" s="11">
        <v>15803.721221</v>
      </c>
      <c r="N53" s="11">
        <v>33613.267426999999</v>
      </c>
      <c r="O53" s="13">
        <v>5763.4176770000004</v>
      </c>
      <c r="P53" s="14">
        <v>157090.683295</v>
      </c>
      <c r="Q53" s="15">
        <v>1680.5645420000001</v>
      </c>
      <c r="R53" s="15">
        <v>34201.509386999998</v>
      </c>
      <c r="S53" s="15">
        <v>35509.690070999997</v>
      </c>
      <c r="T53" s="15">
        <v>47902.690390999996</v>
      </c>
      <c r="U53" s="15">
        <v>52368.762312999999</v>
      </c>
      <c r="V53" s="16">
        <f t="shared" si="0"/>
        <v>1705.4807829999918</v>
      </c>
      <c r="W53" s="115">
        <f t="shared" si="22"/>
        <v>108.00371260383696</v>
      </c>
      <c r="X53" s="115">
        <f t="shared" si="23"/>
        <v>112.56206559578932</v>
      </c>
      <c r="Y53" s="115">
        <f t="shared" si="24"/>
        <v>109.27193867937122</v>
      </c>
      <c r="Z53" s="115">
        <f t="shared" si="25"/>
        <v>108.09498736966201</v>
      </c>
      <c r="AA53" s="115">
        <f t="shared" si="26"/>
        <v>111.26530812188598</v>
      </c>
      <c r="AB53" s="115">
        <f t="shared" si="27"/>
        <v>101.85346233142236</v>
      </c>
      <c r="AC53" s="115">
        <f t="shared" si="28"/>
        <v>106.23097170981765</v>
      </c>
      <c r="AD53" s="115">
        <f t="shared" si="29"/>
        <v>106.45833377848864</v>
      </c>
      <c r="AE53" s="115">
        <f t="shared" si="30"/>
        <v>105.72490906044108</v>
      </c>
      <c r="AF53" s="115">
        <f t="shared" si="31"/>
        <v>103.74600250797077</v>
      </c>
      <c r="AG53" s="115">
        <f t="shared" si="32"/>
        <v>105.95550590804588</v>
      </c>
      <c r="AH53" s="115">
        <f t="shared" si="33"/>
        <v>103.3274270092128</v>
      </c>
      <c r="AI53" s="115">
        <f t="shared" si="34"/>
        <v>114.16969988801404</v>
      </c>
      <c r="AJ53" s="115">
        <f t="shared" si="35"/>
        <v>102.70523672552707</v>
      </c>
      <c r="AK53" s="115">
        <f t="shared" si="36"/>
        <v>186.09186227167399</v>
      </c>
      <c r="AL53" s="115">
        <f t="shared" si="37"/>
        <v>105.21873203650949</v>
      </c>
      <c r="AM53" s="115">
        <f t="shared" si="38"/>
        <v>107.72290706731522</v>
      </c>
      <c r="AN53" s="115">
        <f t="shared" si="39"/>
        <v>103.93086811051049</v>
      </c>
      <c r="AO53" s="115">
        <f t="shared" si="40"/>
        <v>111.34735895717832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23135.756130999998</v>
      </c>
      <c r="D54" s="11">
        <v>14487.549731999999</v>
      </c>
      <c r="E54" s="11">
        <v>13124.615373000001</v>
      </c>
      <c r="F54" s="11">
        <v>27318.108829000001</v>
      </c>
      <c r="G54" s="11">
        <v>7630.3815089999998</v>
      </c>
      <c r="H54" s="11">
        <v>16253.184991</v>
      </c>
      <c r="I54" s="11">
        <v>44388.172671</v>
      </c>
      <c r="J54" s="11">
        <v>7229.2314470000001</v>
      </c>
      <c r="K54" s="11">
        <v>10260.061664000001</v>
      </c>
      <c r="L54" s="11">
        <v>20661.493933999998</v>
      </c>
      <c r="M54" s="11">
        <v>17708.848841999999</v>
      </c>
      <c r="N54" s="11">
        <v>39593.242976000001</v>
      </c>
      <c r="O54" s="13">
        <v>5624.3518999999997</v>
      </c>
      <c r="P54" s="14">
        <v>168396.41254799999</v>
      </c>
      <c r="Q54" s="15">
        <v>-884.18581200000006</v>
      </c>
      <c r="R54" s="15">
        <v>41746.316107999999</v>
      </c>
      <c r="S54" s="15">
        <v>37324.472288999998</v>
      </c>
      <c r="T54" s="15">
        <v>45828.472813</v>
      </c>
      <c r="U54" s="15">
        <v>50711.412055000001</v>
      </c>
      <c r="V54" s="16">
        <f t="shared" si="0"/>
        <v>-4050.9543759999797</v>
      </c>
      <c r="W54" s="115">
        <f t="shared" si="22"/>
        <v>106.64005669201518</v>
      </c>
      <c r="X54" s="115">
        <f t="shared" si="23"/>
        <v>93.118274945183472</v>
      </c>
      <c r="Y54" s="115">
        <f t="shared" si="24"/>
        <v>107.05249158093959</v>
      </c>
      <c r="Z54" s="115">
        <f t="shared" si="25"/>
        <v>100.85308670539695</v>
      </c>
      <c r="AA54" s="115">
        <f t="shared" si="26"/>
        <v>98.234065849048548</v>
      </c>
      <c r="AB54" s="115">
        <f t="shared" si="27"/>
        <v>98.585636540179948</v>
      </c>
      <c r="AC54" s="115">
        <f t="shared" si="28"/>
        <v>107.07150833977622</v>
      </c>
      <c r="AD54" s="115">
        <f t="shared" si="29"/>
        <v>107.69634154102488</v>
      </c>
      <c r="AE54" s="115">
        <f t="shared" si="30"/>
        <v>103.2055467878444</v>
      </c>
      <c r="AF54" s="115">
        <f t="shared" si="31"/>
        <v>100.7450285578888</v>
      </c>
      <c r="AG54" s="115">
        <f t="shared" si="32"/>
        <v>112.05493057210137</v>
      </c>
      <c r="AH54" s="115">
        <f t="shared" si="33"/>
        <v>117.79052144212723</v>
      </c>
      <c r="AI54" s="115">
        <f t="shared" si="34"/>
        <v>97.587095282804697</v>
      </c>
      <c r="AJ54" s="115">
        <f t="shared" si="35"/>
        <v>107.19694447554792</v>
      </c>
      <c r="AK54" s="115">
        <f t="shared" si="36"/>
        <v>-52.612428139638801</v>
      </c>
      <c r="AL54" s="115">
        <f t="shared" si="37"/>
        <v>122.05986477271608</v>
      </c>
      <c r="AM54" s="115">
        <f t="shared" si="38"/>
        <v>105.11066757938869</v>
      </c>
      <c r="AN54" s="115">
        <f t="shared" si="39"/>
        <v>95.669935109970979</v>
      </c>
      <c r="AO54" s="115">
        <f t="shared" si="40"/>
        <v>96.835231185922879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21764.947470999999</v>
      </c>
      <c r="D55" s="11">
        <v>14898.37743</v>
      </c>
      <c r="E55" s="11">
        <v>13386.111276</v>
      </c>
      <c r="F55" s="11">
        <v>25558.362140000001</v>
      </c>
      <c r="G55" s="11">
        <v>7960.7840640000004</v>
      </c>
      <c r="H55" s="11">
        <v>15468.091161</v>
      </c>
      <c r="I55" s="11">
        <v>41029.944957</v>
      </c>
      <c r="J55" s="11">
        <v>6913.9803739999998</v>
      </c>
      <c r="K55" s="11">
        <v>10594.092248000001</v>
      </c>
      <c r="L55" s="11">
        <v>21388.032900999999</v>
      </c>
      <c r="M55" s="11">
        <v>15462.545849</v>
      </c>
      <c r="N55" s="11">
        <v>32312.236142999998</v>
      </c>
      <c r="O55" s="13">
        <v>5890.4939850000001</v>
      </c>
      <c r="P55" s="14">
        <v>158780.83134</v>
      </c>
      <c r="Q55" s="15">
        <v>2027.067724</v>
      </c>
      <c r="R55" s="15">
        <v>31463.607648000001</v>
      </c>
      <c r="S55" s="15">
        <v>36357.959895</v>
      </c>
      <c r="T55" s="15">
        <v>46346.960339999998</v>
      </c>
      <c r="U55" s="15">
        <v>47854.573054</v>
      </c>
      <c r="V55" s="16">
        <f t="shared" si="0"/>
        <v>2490.9206779999731</v>
      </c>
      <c r="W55" s="115">
        <f t="shared" si="22"/>
        <v>94.074934693129691</v>
      </c>
      <c r="X55" s="115">
        <f t="shared" si="23"/>
        <v>102.83572933725686</v>
      </c>
      <c r="Y55" s="115">
        <f t="shared" si="24"/>
        <v>101.99240812449216</v>
      </c>
      <c r="Z55" s="115">
        <f t="shared" si="25"/>
        <v>93.558314376682219</v>
      </c>
      <c r="AA55" s="115">
        <f t="shared" si="26"/>
        <v>104.33009220587846</v>
      </c>
      <c r="AB55" s="115">
        <f t="shared" si="27"/>
        <v>95.169600109549393</v>
      </c>
      <c r="AC55" s="115">
        <f t="shared" si="28"/>
        <v>92.434408735653989</v>
      </c>
      <c r="AD55" s="115">
        <f t="shared" si="29"/>
        <v>95.63921731775757</v>
      </c>
      <c r="AE55" s="115">
        <f t="shared" si="30"/>
        <v>103.25563914661477</v>
      </c>
      <c r="AF55" s="115">
        <f t="shared" si="31"/>
        <v>103.51639126057786</v>
      </c>
      <c r="AG55" s="115">
        <f t="shared" si="32"/>
        <v>87.31536412647867</v>
      </c>
      <c r="AH55" s="115">
        <f t="shared" si="33"/>
        <v>81.610481269711883</v>
      </c>
      <c r="AI55" s="115">
        <f t="shared" si="34"/>
        <v>104.73196005036598</v>
      </c>
      <c r="AJ55" s="115">
        <f t="shared" si="35"/>
        <v>94.289913269227668</v>
      </c>
      <c r="AK55" s="115">
        <f t="shared" si="36"/>
        <v>-229.25811480901706</v>
      </c>
      <c r="AL55" s="115">
        <f t="shared" si="37"/>
        <v>75.368584779078304</v>
      </c>
      <c r="AM55" s="115">
        <f t="shared" si="38"/>
        <v>97.410512902857988</v>
      </c>
      <c r="AN55" s="115">
        <f t="shared" si="39"/>
        <v>101.13136549218136</v>
      </c>
      <c r="AO55" s="115">
        <f t="shared" si="40"/>
        <v>94.366477119782104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21997.494734</v>
      </c>
      <c r="D56" s="11">
        <v>14592.490879000001</v>
      </c>
      <c r="E56" s="11">
        <v>13702.50885</v>
      </c>
      <c r="F56" s="11">
        <v>26792.706526000002</v>
      </c>
      <c r="G56" s="11">
        <v>7646.114673</v>
      </c>
      <c r="H56" s="11">
        <v>15514.631896999999</v>
      </c>
      <c r="I56" s="11">
        <v>41709.402433000003</v>
      </c>
      <c r="J56" s="11">
        <v>6648.5882060000004</v>
      </c>
      <c r="K56" s="11">
        <v>10397.920333</v>
      </c>
      <c r="L56" s="11">
        <v>21207.002466999998</v>
      </c>
      <c r="M56" s="11">
        <v>16093.369103000001</v>
      </c>
      <c r="N56" s="11">
        <v>35624.024495999998</v>
      </c>
      <c r="O56" s="13">
        <v>5300.7454029999999</v>
      </c>
      <c r="P56" s="14">
        <v>162965.30385699999</v>
      </c>
      <c r="Q56" s="15">
        <v>614.16359299999999</v>
      </c>
      <c r="R56" s="15">
        <v>35986.430078999998</v>
      </c>
      <c r="S56" s="15">
        <v>37355.510733000003</v>
      </c>
      <c r="T56" s="15">
        <v>49414.510928999996</v>
      </c>
      <c r="U56" s="15">
        <v>50376.080807999999</v>
      </c>
      <c r="V56" s="16">
        <f t="shared" si="0"/>
        <v>-655.97814099998504</v>
      </c>
      <c r="W56" s="115">
        <f t="shared" si="22"/>
        <v>101.0684485377686</v>
      </c>
      <c r="X56" s="115">
        <f t="shared" si="23"/>
        <v>97.946846544617316</v>
      </c>
      <c r="Y56" s="115">
        <f t="shared" si="24"/>
        <v>102.36362575714779</v>
      </c>
      <c r="Z56" s="115">
        <f t="shared" si="25"/>
        <v>104.82951285860449</v>
      </c>
      <c r="AA56" s="115">
        <f t="shared" si="26"/>
        <v>96.047256294477478</v>
      </c>
      <c r="AB56" s="115">
        <f t="shared" si="27"/>
        <v>100.30088221950322</v>
      </c>
      <c r="AC56" s="115">
        <f t="shared" si="28"/>
        <v>101.65600386915479</v>
      </c>
      <c r="AD56" s="115">
        <f t="shared" si="29"/>
        <v>96.16151401010616</v>
      </c>
      <c r="AE56" s="115">
        <f t="shared" si="30"/>
        <v>98.148289533376172</v>
      </c>
      <c r="AF56" s="115">
        <f t="shared" si="31"/>
        <v>99.153590071429448</v>
      </c>
      <c r="AG56" s="115">
        <f t="shared" si="32"/>
        <v>104.07968558451064</v>
      </c>
      <c r="AH56" s="115">
        <f t="shared" si="33"/>
        <v>110.24933198167857</v>
      </c>
      <c r="AI56" s="115">
        <f t="shared" si="34"/>
        <v>89.988130307886223</v>
      </c>
      <c r="AJ56" s="115">
        <f t="shared" si="35"/>
        <v>102.63537637489736</v>
      </c>
      <c r="AK56" s="115">
        <f t="shared" si="36"/>
        <v>30.298128953879981</v>
      </c>
      <c r="AL56" s="115">
        <f t="shared" si="37"/>
        <v>114.37477380724805</v>
      </c>
      <c r="AM56" s="115">
        <f t="shared" si="38"/>
        <v>102.74369310291578</v>
      </c>
      <c r="AN56" s="115">
        <f t="shared" si="39"/>
        <v>106.61866617896089</v>
      </c>
      <c r="AO56" s="115">
        <f t="shared" si="40"/>
        <v>105.26910510967194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23140.796880999998</v>
      </c>
      <c r="D57" s="11">
        <v>16440.824127</v>
      </c>
      <c r="E57" s="11">
        <v>15023.934182999999</v>
      </c>
      <c r="F57" s="11">
        <v>28687.173372000001</v>
      </c>
      <c r="G57" s="11">
        <v>8600.4862319999993</v>
      </c>
      <c r="H57" s="11">
        <v>17235.066837999999</v>
      </c>
      <c r="I57" s="11">
        <v>43907.279427000001</v>
      </c>
      <c r="J57" s="11">
        <v>7276.2024149999997</v>
      </c>
      <c r="K57" s="11">
        <v>10838.72409</v>
      </c>
      <c r="L57" s="11">
        <v>22099.764255999999</v>
      </c>
      <c r="M57" s="11">
        <v>17047.332404000001</v>
      </c>
      <c r="N57" s="11">
        <v>36605.787364999996</v>
      </c>
      <c r="O57" s="13">
        <v>6005.6284100000003</v>
      </c>
      <c r="P57" s="14">
        <v>167548.81156900001</v>
      </c>
      <c r="Q57" s="15">
        <v>1740.6889619999999</v>
      </c>
      <c r="R57" s="15">
        <v>38177.526290000002</v>
      </c>
      <c r="S57" s="15">
        <v>40975.101521999997</v>
      </c>
      <c r="T57" s="15">
        <v>51999.101383000001</v>
      </c>
      <c r="U57" s="15">
        <v>54844.770273000002</v>
      </c>
      <c r="V57" s="16">
        <f t="shared" si="0"/>
        <v>1621.2027669999807</v>
      </c>
      <c r="W57" s="115">
        <f t="shared" si="22"/>
        <v>105.19741980086886</v>
      </c>
      <c r="X57" s="115">
        <f t="shared" si="23"/>
        <v>112.66633135717719</v>
      </c>
      <c r="Y57" s="115">
        <f t="shared" si="24"/>
        <v>109.64367436259674</v>
      </c>
      <c r="Z57" s="115">
        <f t="shared" si="25"/>
        <v>107.0708304297723</v>
      </c>
      <c r="AA57" s="115">
        <f t="shared" si="26"/>
        <v>112.48178453783962</v>
      </c>
      <c r="AB57" s="115">
        <f t="shared" si="27"/>
        <v>111.08911221627291</v>
      </c>
      <c r="AC57" s="115">
        <f t="shared" si="28"/>
        <v>105.2695000786227</v>
      </c>
      <c r="AD57" s="115">
        <f t="shared" si="29"/>
        <v>109.43981172474497</v>
      </c>
      <c r="AE57" s="115">
        <f t="shared" si="30"/>
        <v>104.2393453968003</v>
      </c>
      <c r="AF57" s="115">
        <f t="shared" si="31"/>
        <v>104.2097500124745</v>
      </c>
      <c r="AG57" s="115">
        <f t="shared" si="32"/>
        <v>105.92767925034524</v>
      </c>
      <c r="AH57" s="115">
        <f t="shared" si="33"/>
        <v>102.75590106084233</v>
      </c>
      <c r="AI57" s="115">
        <f t="shared" si="34"/>
        <v>113.29780914588099</v>
      </c>
      <c r="AJ57" s="115">
        <f t="shared" si="35"/>
        <v>102.81256660376125</v>
      </c>
      <c r="AK57" s="115">
        <f t="shared" si="36"/>
        <v>283.42431590535517</v>
      </c>
      <c r="AL57" s="115">
        <f t="shared" si="37"/>
        <v>106.0886734421557</v>
      </c>
      <c r="AM57" s="115">
        <f t="shared" si="38"/>
        <v>109.68957649882279</v>
      </c>
      <c r="AN57" s="115">
        <f t="shared" si="39"/>
        <v>105.23042807752081</v>
      </c>
      <c r="AO57" s="115">
        <f t="shared" si="40"/>
        <v>108.87065725107053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24231.760913999999</v>
      </c>
      <c r="D58" s="11">
        <v>15565.307564000001</v>
      </c>
      <c r="E58" s="11">
        <v>15675.445691999999</v>
      </c>
      <c r="F58" s="11">
        <v>29118.757962</v>
      </c>
      <c r="G58" s="11">
        <v>8408.6150300000008</v>
      </c>
      <c r="H58" s="11">
        <v>16892.210104000002</v>
      </c>
      <c r="I58" s="11">
        <v>47061.373182000003</v>
      </c>
      <c r="J58" s="11">
        <v>7509.2290050000001</v>
      </c>
      <c r="K58" s="11">
        <v>10796.263328999999</v>
      </c>
      <c r="L58" s="11">
        <v>22130.200376000001</v>
      </c>
      <c r="M58" s="11">
        <v>18993.752643</v>
      </c>
      <c r="N58" s="11">
        <v>42674.951996000003</v>
      </c>
      <c r="O58" s="13">
        <v>5969.1322030000001</v>
      </c>
      <c r="P58" s="14">
        <v>179736.05323399999</v>
      </c>
      <c r="Q58" s="15">
        <v>-545.92027900000005</v>
      </c>
      <c r="R58" s="15">
        <v>46704.435983000003</v>
      </c>
      <c r="S58" s="15">
        <v>42367.42785</v>
      </c>
      <c r="T58" s="15">
        <v>56070.427347999997</v>
      </c>
      <c r="U58" s="15">
        <v>56291.575863999999</v>
      </c>
      <c r="V58" s="16">
        <f t="shared" si="0"/>
        <v>-3456.1453039999469</v>
      </c>
      <c r="W58" s="115">
        <f t="shared" si="22"/>
        <v>104.7144618165494</v>
      </c>
      <c r="X58" s="115">
        <f t="shared" si="23"/>
        <v>94.674740413029667</v>
      </c>
      <c r="Y58" s="115">
        <f t="shared" si="24"/>
        <v>104.33649070252986</v>
      </c>
      <c r="Z58" s="115">
        <f t="shared" si="25"/>
        <v>101.50445142992459</v>
      </c>
      <c r="AA58" s="115">
        <f t="shared" si="26"/>
        <v>97.769065645543392</v>
      </c>
      <c r="AB58" s="115">
        <f t="shared" si="27"/>
        <v>98.010702614485581</v>
      </c>
      <c r="AC58" s="115">
        <f t="shared" si="28"/>
        <v>107.18353265372313</v>
      </c>
      <c r="AD58" s="115">
        <f t="shared" si="29"/>
        <v>103.20258531455382</v>
      </c>
      <c r="AE58" s="115">
        <f t="shared" si="30"/>
        <v>99.608249452173297</v>
      </c>
      <c r="AF58" s="115">
        <f t="shared" si="31"/>
        <v>100.13772146909548</v>
      </c>
      <c r="AG58" s="115">
        <f t="shared" si="32"/>
        <v>111.41774086920068</v>
      </c>
      <c r="AH58" s="115">
        <f t="shared" si="33"/>
        <v>116.57979534898062</v>
      </c>
      <c r="AI58" s="115">
        <f t="shared" si="34"/>
        <v>99.392299947508732</v>
      </c>
      <c r="AJ58" s="115">
        <f t="shared" si="35"/>
        <v>107.2738454847118</v>
      </c>
      <c r="AK58" s="115">
        <f t="shared" si="36"/>
        <v>-31.362310609056422</v>
      </c>
      <c r="AL58" s="115">
        <f t="shared" si="37"/>
        <v>122.33489312070355</v>
      </c>
      <c r="AM58" s="115">
        <f t="shared" si="38"/>
        <v>103.39798139914906</v>
      </c>
      <c r="AN58" s="115">
        <f t="shared" si="39"/>
        <v>107.82960831382951</v>
      </c>
      <c r="AO58" s="115">
        <f t="shared" si="40"/>
        <v>102.63800100501517</v>
      </c>
    </row>
    <row r="59" spans="1:41" x14ac:dyDescent="0.25">
      <c r="V59" s="16" cm="1">
        <f t="array" ref="V59">SUM(ABS(V3:V58))</f>
        <v>69600.798635000072</v>
      </c>
      <c r="W59" s="115">
        <f t="shared" ref="W59:AF62" si="41">C59/C58*100</f>
        <v>0</v>
      </c>
      <c r="X59" s="115">
        <f t="shared" si="41"/>
        <v>0</v>
      </c>
      <c r="Y59" s="115">
        <f t="shared" si="41"/>
        <v>0</v>
      </c>
      <c r="Z59" s="115">
        <f t="shared" si="41"/>
        <v>0</v>
      </c>
      <c r="AA59" s="115">
        <f t="shared" si="41"/>
        <v>0</v>
      </c>
      <c r="AB59" s="115">
        <f t="shared" si="41"/>
        <v>0</v>
      </c>
      <c r="AC59" s="115">
        <f t="shared" si="41"/>
        <v>0</v>
      </c>
      <c r="AD59" s="115">
        <f t="shared" si="41"/>
        <v>0</v>
      </c>
      <c r="AE59" s="115">
        <f t="shared" si="41"/>
        <v>0</v>
      </c>
      <c r="AF59" s="115">
        <f t="shared" si="41"/>
        <v>0</v>
      </c>
      <c r="AG59" s="115">
        <f t="shared" ref="AG59:AP62" si="42">M59/M58*100</f>
        <v>0</v>
      </c>
      <c r="AH59" s="115">
        <f t="shared" si="42"/>
        <v>0</v>
      </c>
      <c r="AI59" s="115">
        <f t="shared" si="42"/>
        <v>0</v>
      </c>
      <c r="AJ59" s="115">
        <f t="shared" si="42"/>
        <v>0</v>
      </c>
      <c r="AK59" s="115">
        <f t="shared" si="42"/>
        <v>0</v>
      </c>
      <c r="AL59" s="115">
        <f t="shared" si="42"/>
        <v>0</v>
      </c>
      <c r="AM59" s="115">
        <f t="shared" si="42"/>
        <v>0</v>
      </c>
      <c r="AN59" s="115">
        <f t="shared" si="42"/>
        <v>0</v>
      </c>
      <c r="AO59" s="115">
        <f t="shared" si="42"/>
        <v>0</v>
      </c>
    </row>
    <row r="60" spans="1:41" x14ac:dyDescent="0.25">
      <c r="V60" s="16">
        <f t="shared" si="0"/>
        <v>0</v>
      </c>
      <c r="W60" s="115" t="e">
        <f t="shared" si="41"/>
        <v>#DIV/0!</v>
      </c>
      <c r="X60" s="115" t="e">
        <f t="shared" si="41"/>
        <v>#DIV/0!</v>
      </c>
      <c r="Y60" s="115" t="e">
        <f t="shared" si="41"/>
        <v>#DIV/0!</v>
      </c>
      <c r="Z60" s="115" t="e">
        <f t="shared" si="41"/>
        <v>#DIV/0!</v>
      </c>
      <c r="AA60" s="115" t="e">
        <f t="shared" si="41"/>
        <v>#DIV/0!</v>
      </c>
      <c r="AB60" s="115" t="e">
        <f t="shared" si="41"/>
        <v>#DIV/0!</v>
      </c>
      <c r="AC60" s="115" t="e">
        <f t="shared" si="41"/>
        <v>#DIV/0!</v>
      </c>
      <c r="AD60" s="115" t="e">
        <f t="shared" si="41"/>
        <v>#DIV/0!</v>
      </c>
      <c r="AE60" s="115" t="e">
        <f t="shared" si="41"/>
        <v>#DIV/0!</v>
      </c>
      <c r="AF60" s="115" t="e">
        <f t="shared" si="41"/>
        <v>#DIV/0!</v>
      </c>
      <c r="AG60" s="115" t="e">
        <f t="shared" si="42"/>
        <v>#DIV/0!</v>
      </c>
      <c r="AH60" s="115" t="e">
        <f t="shared" si="42"/>
        <v>#DIV/0!</v>
      </c>
      <c r="AI60" s="115" t="e">
        <f t="shared" si="42"/>
        <v>#DIV/0!</v>
      </c>
      <c r="AJ60" s="115" t="e">
        <f t="shared" si="42"/>
        <v>#DIV/0!</v>
      </c>
      <c r="AK60" s="115" t="e">
        <f t="shared" si="42"/>
        <v>#DIV/0!</v>
      </c>
      <c r="AL60" s="115" t="e">
        <f t="shared" si="42"/>
        <v>#DIV/0!</v>
      </c>
      <c r="AM60" s="115" t="e">
        <f t="shared" si="42"/>
        <v>#DIV/0!</v>
      </c>
      <c r="AN60" s="115" t="e">
        <f t="shared" si="42"/>
        <v>#DIV/0!</v>
      </c>
      <c r="AO60" s="115" t="e">
        <f t="shared" si="42"/>
        <v>#DIV/0!</v>
      </c>
    </row>
    <row r="61" spans="1:41" x14ac:dyDescent="0.25">
      <c r="V61" s="16">
        <f t="shared" si="0"/>
        <v>0</v>
      </c>
      <c r="W61" s="115" t="e">
        <f t="shared" si="41"/>
        <v>#DIV/0!</v>
      </c>
      <c r="X61" s="115" t="e">
        <f t="shared" si="41"/>
        <v>#DIV/0!</v>
      </c>
      <c r="Y61" s="115" t="e">
        <f t="shared" si="41"/>
        <v>#DIV/0!</v>
      </c>
      <c r="Z61" s="115" t="e">
        <f t="shared" si="41"/>
        <v>#DIV/0!</v>
      </c>
      <c r="AA61" s="115" t="e">
        <f t="shared" si="41"/>
        <v>#DIV/0!</v>
      </c>
      <c r="AB61" s="115" t="e">
        <f t="shared" si="41"/>
        <v>#DIV/0!</v>
      </c>
      <c r="AC61" s="115" t="e">
        <f t="shared" si="41"/>
        <v>#DIV/0!</v>
      </c>
      <c r="AD61" s="115" t="e">
        <f t="shared" si="41"/>
        <v>#DIV/0!</v>
      </c>
      <c r="AE61" s="115" t="e">
        <f t="shared" si="41"/>
        <v>#DIV/0!</v>
      </c>
      <c r="AF61" s="115" t="e">
        <f t="shared" si="41"/>
        <v>#DIV/0!</v>
      </c>
      <c r="AG61" s="115" t="e">
        <f t="shared" si="42"/>
        <v>#DIV/0!</v>
      </c>
      <c r="AH61" s="115" t="e">
        <f t="shared" si="42"/>
        <v>#DIV/0!</v>
      </c>
      <c r="AI61" s="115" t="e">
        <f t="shared" si="42"/>
        <v>#DIV/0!</v>
      </c>
      <c r="AJ61" s="115" t="e">
        <f t="shared" si="42"/>
        <v>#DIV/0!</v>
      </c>
      <c r="AK61" s="115" t="e">
        <f t="shared" si="42"/>
        <v>#DIV/0!</v>
      </c>
      <c r="AL61" s="115" t="e">
        <f t="shared" si="42"/>
        <v>#DIV/0!</v>
      </c>
      <c r="AM61" s="115" t="e">
        <f t="shared" si="42"/>
        <v>#DIV/0!</v>
      </c>
      <c r="AN61" s="115" t="e">
        <f t="shared" si="42"/>
        <v>#DIV/0!</v>
      </c>
      <c r="AO61" s="115" t="e">
        <f t="shared" si="42"/>
        <v>#DIV/0!</v>
      </c>
    </row>
    <row r="62" spans="1:41" x14ac:dyDescent="0.25">
      <c r="V62" s="16">
        <f t="shared" si="0"/>
        <v>0</v>
      </c>
      <c r="W62" s="115" t="e">
        <f t="shared" si="41"/>
        <v>#DIV/0!</v>
      </c>
      <c r="X62" s="115" t="e">
        <f t="shared" si="41"/>
        <v>#DIV/0!</v>
      </c>
      <c r="Y62" s="115" t="e">
        <f t="shared" si="41"/>
        <v>#DIV/0!</v>
      </c>
      <c r="Z62" s="115" t="e">
        <f t="shared" si="41"/>
        <v>#DIV/0!</v>
      </c>
      <c r="AA62" s="115" t="e">
        <f t="shared" si="41"/>
        <v>#DIV/0!</v>
      </c>
      <c r="AB62" s="115" t="e">
        <f t="shared" si="41"/>
        <v>#DIV/0!</v>
      </c>
      <c r="AC62" s="115" t="e">
        <f t="shared" si="41"/>
        <v>#DIV/0!</v>
      </c>
      <c r="AD62" s="115" t="e">
        <f t="shared" si="41"/>
        <v>#DIV/0!</v>
      </c>
      <c r="AE62" s="115" t="e">
        <f t="shared" si="41"/>
        <v>#DIV/0!</v>
      </c>
      <c r="AF62" s="115" t="e">
        <f t="shared" si="41"/>
        <v>#DIV/0!</v>
      </c>
      <c r="AG62" s="115" t="e">
        <f t="shared" si="42"/>
        <v>#DIV/0!</v>
      </c>
      <c r="AH62" s="115" t="e">
        <f t="shared" si="42"/>
        <v>#DIV/0!</v>
      </c>
      <c r="AI62" s="115" t="e">
        <f t="shared" si="42"/>
        <v>#DIV/0!</v>
      </c>
      <c r="AJ62" s="115" t="e">
        <f t="shared" si="42"/>
        <v>#DIV/0!</v>
      </c>
      <c r="AK62" s="115" t="e">
        <f t="shared" si="42"/>
        <v>#DIV/0!</v>
      </c>
      <c r="AL62" s="115" t="e">
        <f t="shared" si="42"/>
        <v>#DIV/0!</v>
      </c>
      <c r="AM62" s="115" t="e">
        <f t="shared" si="42"/>
        <v>#DIV/0!</v>
      </c>
      <c r="AN62" s="115" t="e">
        <f t="shared" si="42"/>
        <v>#DIV/0!</v>
      </c>
      <c r="AO62" s="115" t="e">
        <f t="shared" si="42"/>
        <v>#DIV/0!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CE8B-FF86-4E70-9E81-B9212778248B}">
  <dimension ref="A1:AO62"/>
  <sheetViews>
    <sheetView topLeftCell="G27" workbookViewId="0">
      <selection activeCell="V59" sqref="V59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5977.7213739999997</v>
      </c>
      <c r="D3" s="11">
        <v>5673.7462880000003</v>
      </c>
      <c r="E3" s="12">
        <v>5026.3616149999998</v>
      </c>
      <c r="F3" s="11">
        <v>12101.728429000001</v>
      </c>
      <c r="G3" s="11">
        <v>2718.7751370000001</v>
      </c>
      <c r="H3" s="11">
        <v>4109.4853649999995</v>
      </c>
      <c r="I3" s="11">
        <v>12932.166606999999</v>
      </c>
      <c r="J3" s="11">
        <v>3751.5028729999999</v>
      </c>
      <c r="K3" s="11">
        <v>3548.563901</v>
      </c>
      <c r="L3" s="11">
        <v>8330.0665430000008</v>
      </c>
      <c r="M3" s="11">
        <v>4129.7192580000001</v>
      </c>
      <c r="N3" s="11">
        <v>8903.2107020000003</v>
      </c>
      <c r="O3" s="13">
        <v>1295.9519069999999</v>
      </c>
      <c r="P3" s="14">
        <v>53264.040157000003</v>
      </c>
      <c r="Q3" s="15">
        <v>174.50090299999999</v>
      </c>
      <c r="R3" s="15">
        <v>9647.2474880000009</v>
      </c>
      <c r="S3" s="15">
        <v>13189.46031</v>
      </c>
      <c r="T3" s="15">
        <v>15538.255514</v>
      </c>
      <c r="U3" s="15">
        <v>16829.595627999999</v>
      </c>
      <c r="V3" s="49">
        <f t="shared" ref="V3:V62" si="0">SUM(C3:O3)-SUM(P3:S3,U3)+T3</f>
        <v>932.41102699999101</v>
      </c>
    </row>
    <row r="4" spans="1:41" x14ac:dyDescent="0.25">
      <c r="A4" s="8">
        <v>2005</v>
      </c>
      <c r="B4" s="9">
        <v>2</v>
      </c>
      <c r="C4" s="10">
        <v>7345.05674</v>
      </c>
      <c r="D4" s="11">
        <v>6019.9645929999997</v>
      </c>
      <c r="E4" s="12">
        <v>5345.3736099999996</v>
      </c>
      <c r="F4" s="11">
        <v>13336.284763</v>
      </c>
      <c r="G4" s="11">
        <v>2880.0759320000002</v>
      </c>
      <c r="H4" s="11">
        <v>1952.45578</v>
      </c>
      <c r="I4" s="11">
        <v>13538.771375</v>
      </c>
      <c r="J4" s="11">
        <v>3603.188588</v>
      </c>
      <c r="K4" s="11">
        <v>3346.5540940000001</v>
      </c>
      <c r="L4" s="11">
        <v>8361.6158390000001</v>
      </c>
      <c r="M4" s="11">
        <v>4384.6570549999997</v>
      </c>
      <c r="N4" s="11">
        <v>9806.5677400000004</v>
      </c>
      <c r="O4" s="13">
        <v>1438.433892</v>
      </c>
      <c r="P4" s="14">
        <v>55546.530507000003</v>
      </c>
      <c r="Q4" s="15">
        <v>203.16269299999999</v>
      </c>
      <c r="R4" s="15">
        <v>11404.901895999999</v>
      </c>
      <c r="S4" s="15">
        <v>14960.533603</v>
      </c>
      <c r="T4" s="15">
        <v>17331.929884000001</v>
      </c>
      <c r="U4" s="15">
        <v>15918.041417</v>
      </c>
      <c r="V4" s="16">
        <f t="shared" si="0"/>
        <v>657.75976900000023</v>
      </c>
      <c r="W4" s="115">
        <f t="shared" ref="W4:W35" si="1">C4/C3*100</f>
        <v>122.87385577968226</v>
      </c>
      <c r="X4" s="115">
        <f t="shared" ref="X4:X35" si="2">D4/D3*100</f>
        <v>106.10211115241887</v>
      </c>
      <c r="Y4" s="115">
        <f t="shared" ref="Y4:Y35" si="3">E4/E3*100</f>
        <v>106.34677763828179</v>
      </c>
      <c r="Z4" s="115">
        <f t="shared" ref="Z4:Z35" si="4">F4/F3*100</f>
        <v>110.20148767379018</v>
      </c>
      <c r="AA4" s="115">
        <f t="shared" ref="AA4:AA35" si="5">G4/G3*100</f>
        <v>105.93284795071305</v>
      </c>
      <c r="AB4" s="115">
        <f t="shared" ref="AB4:AB35" si="6">H4/H3*100</f>
        <v>47.510955912602462</v>
      </c>
      <c r="AC4" s="115">
        <f t="shared" ref="AC4:AC35" si="7">I4/I3*100</f>
        <v>104.69066620029201</v>
      </c>
      <c r="AD4" s="115">
        <f t="shared" ref="AD4:AD35" si="8">J4/J3*100</f>
        <v>96.046536814154265</v>
      </c>
      <c r="AE4" s="115">
        <f t="shared" ref="AE4:AE35" si="9">K4/K3*100</f>
        <v>94.307279997323064</v>
      </c>
      <c r="AF4" s="115">
        <f t="shared" ref="AF4:AF35" si="10">L4/L3*100</f>
        <v>100.3787400237098</v>
      </c>
      <c r="AG4" s="115">
        <f t="shared" ref="AG4:AG35" si="11">M4/M3*100</f>
        <v>106.17324764888411</v>
      </c>
      <c r="AH4" s="115">
        <f t="shared" ref="AH4:AH35" si="12">N4/N3*100</f>
        <v>110.14641872731454</v>
      </c>
      <c r="AI4" s="115">
        <f t="shared" ref="AI4:AI35" si="13">O4/O3*100</f>
        <v>110.99438831259039</v>
      </c>
      <c r="AJ4" s="115">
        <f t="shared" ref="AJ4:AJ35" si="14">P4/P3*100</f>
        <v>104.28523698779173</v>
      </c>
      <c r="AK4" s="115">
        <f t="shared" ref="AK4:AK35" si="15">Q4/Q3*100</f>
        <v>116.42500955997919</v>
      </c>
      <c r="AL4" s="115">
        <f t="shared" ref="AL4:AL35" si="16">R4/R3*100</f>
        <v>118.21923206786502</v>
      </c>
      <c r="AM4" s="115">
        <f t="shared" ref="AM4:AM35" si="17">S4/S3*100</f>
        <v>113.427943610833</v>
      </c>
      <c r="AN4" s="115">
        <f t="shared" ref="AN4:AN35" si="18">T4/T3*100</f>
        <v>111.54360197246014</v>
      </c>
      <c r="AO4" s="115">
        <f t="shared" ref="AO4:AO35" si="19">U4/U3*100</f>
        <v>94.583623806840535</v>
      </c>
    </row>
    <row r="5" spans="1:41" x14ac:dyDescent="0.25">
      <c r="A5" s="8">
        <v>2005</v>
      </c>
      <c r="B5" s="9">
        <v>3</v>
      </c>
      <c r="C5" s="10">
        <v>7288.5403340000003</v>
      </c>
      <c r="D5" s="11">
        <v>6526.0272489999998</v>
      </c>
      <c r="E5" s="12">
        <v>5597.6991719999996</v>
      </c>
      <c r="F5" s="11">
        <v>13967.72805</v>
      </c>
      <c r="G5" s="11">
        <v>2881.4150540000001</v>
      </c>
      <c r="H5" s="11">
        <v>3029.667762</v>
      </c>
      <c r="I5" s="11">
        <v>14294.872869999999</v>
      </c>
      <c r="J5" s="11">
        <v>4253.625884</v>
      </c>
      <c r="K5" s="11">
        <v>3911.530377</v>
      </c>
      <c r="L5" s="11">
        <v>8825.0551049999995</v>
      </c>
      <c r="M5" s="11">
        <v>5226.4178869999996</v>
      </c>
      <c r="N5" s="11">
        <v>9404.9061129999991</v>
      </c>
      <c r="O5" s="13">
        <v>960.51414199999999</v>
      </c>
      <c r="P5" s="14">
        <v>57712.641464</v>
      </c>
      <c r="Q5" s="15">
        <v>203.84988999999999</v>
      </c>
      <c r="R5" s="15">
        <v>11400.712738</v>
      </c>
      <c r="S5" s="15">
        <v>15995.465491999999</v>
      </c>
      <c r="T5" s="15">
        <v>18846.457880000002</v>
      </c>
      <c r="U5" s="15">
        <v>17870.972538000002</v>
      </c>
      <c r="V5" s="16">
        <f t="shared" si="0"/>
        <v>1830.8157570000039</v>
      </c>
      <c r="W5" s="115">
        <f t="shared" si="1"/>
        <v>99.230551811911539</v>
      </c>
      <c r="X5" s="115">
        <f t="shared" si="2"/>
        <v>108.40640585475285</v>
      </c>
      <c r="Y5" s="115">
        <f t="shared" si="3"/>
        <v>104.72044763209732</v>
      </c>
      <c r="Z5" s="115">
        <f t="shared" si="4"/>
        <v>104.73477657549626</v>
      </c>
      <c r="AA5" s="115">
        <f t="shared" si="5"/>
        <v>100.04649606578498</v>
      </c>
      <c r="AB5" s="115">
        <f t="shared" si="6"/>
        <v>155.17215770182514</v>
      </c>
      <c r="AC5" s="115">
        <f t="shared" si="7"/>
        <v>105.58471277826713</v>
      </c>
      <c r="AD5" s="115">
        <f t="shared" si="8"/>
        <v>118.05171392266854</v>
      </c>
      <c r="AE5" s="115">
        <f t="shared" si="9"/>
        <v>116.88232931937182</v>
      </c>
      <c r="AF5" s="115">
        <f t="shared" si="10"/>
        <v>105.54246063109525</v>
      </c>
      <c r="AG5" s="115">
        <f t="shared" si="11"/>
        <v>119.19787161096455</v>
      </c>
      <c r="AH5" s="115">
        <f t="shared" si="12"/>
        <v>95.904156911478168</v>
      </c>
      <c r="AI5" s="115">
        <f t="shared" si="13"/>
        <v>66.774993786089127</v>
      </c>
      <c r="AJ5" s="115">
        <f t="shared" si="14"/>
        <v>103.89963322142511</v>
      </c>
      <c r="AK5" s="115">
        <f t="shared" si="15"/>
        <v>100.33824960176128</v>
      </c>
      <c r="AL5" s="115">
        <f t="shared" si="16"/>
        <v>99.963268794083461</v>
      </c>
      <c r="AM5" s="115">
        <f t="shared" si="17"/>
        <v>106.91774716372728</v>
      </c>
      <c r="AN5" s="115">
        <f t="shared" si="18"/>
        <v>108.73836904566605</v>
      </c>
      <c r="AO5" s="115">
        <f t="shared" si="19"/>
        <v>112.26866465439855</v>
      </c>
    </row>
    <row r="6" spans="1:41" x14ac:dyDescent="0.25">
      <c r="A6" s="8">
        <v>2005</v>
      </c>
      <c r="B6" s="9">
        <v>4</v>
      </c>
      <c r="C6" s="10">
        <v>9649.681552</v>
      </c>
      <c r="D6" s="11">
        <v>7220.2618700000003</v>
      </c>
      <c r="E6" s="12">
        <v>6103.565603</v>
      </c>
      <c r="F6" s="11">
        <v>14636.258757</v>
      </c>
      <c r="G6" s="11">
        <v>3554.7338770000001</v>
      </c>
      <c r="H6" s="11">
        <v>5322.3910930000002</v>
      </c>
      <c r="I6" s="11">
        <v>14150.189147999999</v>
      </c>
      <c r="J6" s="11">
        <v>664.68265499999995</v>
      </c>
      <c r="K6" s="11">
        <v>1038.3516279999999</v>
      </c>
      <c r="L6" s="11">
        <v>7039.2625120000002</v>
      </c>
      <c r="M6" s="11">
        <v>2943.2058000000002</v>
      </c>
      <c r="N6" s="11">
        <v>15235.315445</v>
      </c>
      <c r="O6" s="13">
        <v>4374.1000590000003</v>
      </c>
      <c r="P6" s="14">
        <v>62001.687872000002</v>
      </c>
      <c r="Q6" s="15">
        <v>259.38651399999998</v>
      </c>
      <c r="R6" s="15">
        <v>14713.037879</v>
      </c>
      <c r="S6" s="15">
        <v>13209.440597000001</v>
      </c>
      <c r="T6" s="15">
        <v>17401.256721999998</v>
      </c>
      <c r="U6" s="15">
        <v>22570.290417</v>
      </c>
      <c r="V6" s="16">
        <f t="shared" si="0"/>
        <v>-3420.5865580000318</v>
      </c>
      <c r="W6" s="115">
        <f t="shared" si="1"/>
        <v>132.39525487683196</v>
      </c>
      <c r="X6" s="115">
        <f t="shared" si="2"/>
        <v>110.63793628974472</v>
      </c>
      <c r="Y6" s="115">
        <f t="shared" si="3"/>
        <v>109.03704210348373</v>
      </c>
      <c r="Z6" s="115">
        <f t="shared" si="4"/>
        <v>104.78625231395453</v>
      </c>
      <c r="AA6" s="115">
        <f t="shared" si="5"/>
        <v>123.36764438241184</v>
      </c>
      <c r="AB6" s="115">
        <f t="shared" si="6"/>
        <v>175.67573447348846</v>
      </c>
      <c r="AC6" s="115">
        <f t="shared" si="7"/>
        <v>98.98786282805186</v>
      </c>
      <c r="AD6" s="115">
        <f t="shared" si="8"/>
        <v>15.626260351202998</v>
      </c>
      <c r="AE6" s="115">
        <f t="shared" si="9"/>
        <v>26.54591752899481</v>
      </c>
      <c r="AF6" s="115">
        <f t="shared" si="10"/>
        <v>79.764516235278521</v>
      </c>
      <c r="AG6" s="115">
        <f t="shared" si="11"/>
        <v>56.31401590218843</v>
      </c>
      <c r="AH6" s="115">
        <f t="shared" si="12"/>
        <v>161.99327523260308</v>
      </c>
      <c r="AI6" s="115">
        <f t="shared" si="13"/>
        <v>455.39153123681967</v>
      </c>
      <c r="AJ6" s="115">
        <f t="shared" si="14"/>
        <v>107.43172777956356</v>
      </c>
      <c r="AK6" s="115">
        <f t="shared" si="15"/>
        <v>127.2438822508072</v>
      </c>
      <c r="AL6" s="115">
        <f t="shared" si="16"/>
        <v>129.05366723222141</v>
      </c>
      <c r="AM6" s="115">
        <f t="shared" si="17"/>
        <v>82.582408143149038</v>
      </c>
      <c r="AN6" s="115">
        <f t="shared" si="18"/>
        <v>92.331709400238751</v>
      </c>
      <c r="AO6" s="115">
        <f t="shared" si="19"/>
        <v>126.29581500955021</v>
      </c>
    </row>
    <row r="7" spans="1:41" x14ac:dyDescent="0.25">
      <c r="A7" s="8">
        <f>A3+1</f>
        <v>2006</v>
      </c>
      <c r="B7" s="9">
        <f>B3</f>
        <v>1</v>
      </c>
      <c r="C7" s="10">
        <v>7763.3099199999997</v>
      </c>
      <c r="D7" s="11">
        <v>6240.4712239999999</v>
      </c>
      <c r="E7" s="11">
        <v>6357.8111390000004</v>
      </c>
      <c r="F7" s="11">
        <v>13480.266003000001</v>
      </c>
      <c r="G7" s="11">
        <v>3108.041964</v>
      </c>
      <c r="H7" s="11">
        <v>4141.330207</v>
      </c>
      <c r="I7" s="11">
        <v>13831.713297</v>
      </c>
      <c r="J7" s="11">
        <v>3408.6340230000001</v>
      </c>
      <c r="K7" s="11">
        <v>3413.1428820000001</v>
      </c>
      <c r="L7" s="11">
        <v>8694.4353530000008</v>
      </c>
      <c r="M7" s="11">
        <v>3993.4648729999999</v>
      </c>
      <c r="N7" s="11">
        <v>10311.635549000001</v>
      </c>
      <c r="O7" s="13">
        <v>2087.8023880000001</v>
      </c>
      <c r="P7" s="14">
        <v>58847.255573000002</v>
      </c>
      <c r="Q7" s="15">
        <v>194.42744300000001</v>
      </c>
      <c r="R7" s="15">
        <v>10705.054803999999</v>
      </c>
      <c r="S7" s="15">
        <v>14750.497168</v>
      </c>
      <c r="T7" s="15">
        <v>17467.285468999999</v>
      </c>
      <c r="U7" s="15">
        <v>19687.379545</v>
      </c>
      <c r="V7" s="16">
        <f t="shared" si="0"/>
        <v>114.7297579999904</v>
      </c>
      <c r="W7" s="115">
        <f t="shared" si="1"/>
        <v>80.451462342723318</v>
      </c>
      <c r="X7" s="115">
        <f t="shared" si="2"/>
        <v>86.429984623258534</v>
      </c>
      <c r="Y7" s="115">
        <f t="shared" si="3"/>
        <v>104.16552475285978</v>
      </c>
      <c r="Z7" s="115">
        <f t="shared" si="4"/>
        <v>92.10185626537158</v>
      </c>
      <c r="AA7" s="115">
        <f t="shared" si="5"/>
        <v>87.433885954439333</v>
      </c>
      <c r="AB7" s="115">
        <f t="shared" si="6"/>
        <v>77.809580969099969</v>
      </c>
      <c r="AC7" s="115">
        <f t="shared" si="7"/>
        <v>97.749317357747032</v>
      </c>
      <c r="AD7" s="115">
        <f t="shared" si="8"/>
        <v>512.82126851948624</v>
      </c>
      <c r="AE7" s="115">
        <f t="shared" si="9"/>
        <v>328.70780860373441</v>
      </c>
      <c r="AF7" s="115">
        <f t="shared" si="10"/>
        <v>123.51344104838238</v>
      </c>
      <c r="AG7" s="115">
        <f t="shared" si="11"/>
        <v>135.68418739185685</v>
      </c>
      <c r="AH7" s="115">
        <f t="shared" si="12"/>
        <v>67.682455189230254</v>
      </c>
      <c r="AI7" s="115">
        <f t="shared" si="13"/>
        <v>47.7310157481242</v>
      </c>
      <c r="AJ7" s="115">
        <f t="shared" si="14"/>
        <v>94.912344474375914</v>
      </c>
      <c r="AK7" s="115">
        <f t="shared" si="15"/>
        <v>74.956650599036166</v>
      </c>
      <c r="AL7" s="115">
        <f t="shared" si="16"/>
        <v>72.758969915243568</v>
      </c>
      <c r="AM7" s="115">
        <f t="shared" si="17"/>
        <v>111.66632727316241</v>
      </c>
      <c r="AN7" s="115">
        <f t="shared" si="18"/>
        <v>100.37944815167586</v>
      </c>
      <c r="AO7" s="115">
        <f t="shared" si="19"/>
        <v>87.22696598609744</v>
      </c>
    </row>
    <row r="8" spans="1:41" x14ac:dyDescent="0.25">
      <c r="A8" s="8">
        <f t="shared" ref="A8:A58" si="20">A4+1</f>
        <v>2006</v>
      </c>
      <c r="B8" s="9">
        <f t="shared" ref="B8:B58" si="21">B4</f>
        <v>2</v>
      </c>
      <c r="C8" s="10">
        <v>8871.5147859999997</v>
      </c>
      <c r="D8" s="11">
        <v>6441.261211</v>
      </c>
      <c r="E8" s="11">
        <v>6513.6580949999998</v>
      </c>
      <c r="F8" s="11">
        <v>14532.295758</v>
      </c>
      <c r="G8" s="11">
        <v>3205.32008</v>
      </c>
      <c r="H8" s="11">
        <v>2355.0785919999998</v>
      </c>
      <c r="I8" s="11">
        <v>14894.113310999999</v>
      </c>
      <c r="J8" s="11">
        <v>3794.095652</v>
      </c>
      <c r="K8" s="11">
        <v>3195.7443960000001</v>
      </c>
      <c r="L8" s="11">
        <v>9044.2643389999994</v>
      </c>
      <c r="M8" s="11">
        <v>4727.7581879999998</v>
      </c>
      <c r="N8" s="11">
        <v>10885.397902999999</v>
      </c>
      <c r="O8" s="13">
        <v>1877.5565140000001</v>
      </c>
      <c r="P8" s="14">
        <v>61931.866005999997</v>
      </c>
      <c r="Q8" s="15">
        <v>231.68819300000001</v>
      </c>
      <c r="R8" s="15">
        <v>12383.614278999999</v>
      </c>
      <c r="S8" s="15">
        <v>17461.419718000001</v>
      </c>
      <c r="T8" s="15">
        <v>20933.540989000001</v>
      </c>
      <c r="U8" s="15">
        <v>18804.770816</v>
      </c>
      <c r="V8" s="16">
        <f t="shared" si="0"/>
        <v>458.24080199998571</v>
      </c>
      <c r="W8" s="115">
        <f t="shared" si="1"/>
        <v>114.27490178055393</v>
      </c>
      <c r="X8" s="115">
        <f t="shared" si="2"/>
        <v>103.21754527491112</v>
      </c>
      <c r="Y8" s="115">
        <f t="shared" si="3"/>
        <v>102.45126746599951</v>
      </c>
      <c r="Z8" s="115">
        <f t="shared" si="4"/>
        <v>107.80422103514778</v>
      </c>
      <c r="AA8" s="115">
        <f t="shared" si="5"/>
        <v>103.12988425274685</v>
      </c>
      <c r="AB8" s="115">
        <f t="shared" si="6"/>
        <v>56.867684398101417</v>
      </c>
      <c r="AC8" s="115">
        <f t="shared" si="7"/>
        <v>107.68089961950284</v>
      </c>
      <c r="AD8" s="115">
        <f t="shared" si="8"/>
        <v>111.30839000018982</v>
      </c>
      <c r="AE8" s="115">
        <f t="shared" si="9"/>
        <v>93.630548338702695</v>
      </c>
      <c r="AF8" s="115">
        <f t="shared" si="10"/>
        <v>104.02359637856517</v>
      </c>
      <c r="AG8" s="115">
        <f t="shared" si="11"/>
        <v>118.38737383079518</v>
      </c>
      <c r="AH8" s="115">
        <f t="shared" si="12"/>
        <v>105.56422258402685</v>
      </c>
      <c r="AI8" s="115">
        <f t="shared" si="13"/>
        <v>89.929800099452706</v>
      </c>
      <c r="AJ8" s="115">
        <f t="shared" si="14"/>
        <v>105.24172351448664</v>
      </c>
      <c r="AK8" s="115">
        <f t="shared" si="15"/>
        <v>119.16434708242292</v>
      </c>
      <c r="AL8" s="115">
        <f t="shared" si="16"/>
        <v>115.68006428489088</v>
      </c>
      <c r="AM8" s="115">
        <f t="shared" si="17"/>
        <v>118.37851646032058</v>
      </c>
      <c r="AN8" s="115">
        <f t="shared" si="18"/>
        <v>119.84427131595076</v>
      </c>
      <c r="AO8" s="115">
        <f t="shared" si="19"/>
        <v>95.516880613884666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8315.3418540000002</v>
      </c>
      <c r="D9" s="11">
        <v>7056.0704130000004</v>
      </c>
      <c r="E9" s="11">
        <v>6715.615057</v>
      </c>
      <c r="F9" s="11">
        <v>16084.429946</v>
      </c>
      <c r="G9" s="11">
        <v>3119.2299539999999</v>
      </c>
      <c r="H9" s="11">
        <v>4304.2888929999999</v>
      </c>
      <c r="I9" s="11">
        <v>16654.104383999998</v>
      </c>
      <c r="J9" s="11">
        <v>5222.6041649999997</v>
      </c>
      <c r="K9" s="11">
        <v>4238.5330590000003</v>
      </c>
      <c r="L9" s="11">
        <v>9989.0220399999998</v>
      </c>
      <c r="M9" s="11">
        <v>6452.2119149999999</v>
      </c>
      <c r="N9" s="11">
        <v>10062.646199999999</v>
      </c>
      <c r="O9" s="13">
        <v>744.96094400000004</v>
      </c>
      <c r="P9" s="14">
        <v>65475.862568999997</v>
      </c>
      <c r="Q9" s="15">
        <v>247.72604699999999</v>
      </c>
      <c r="R9" s="15">
        <v>12811.578718000001</v>
      </c>
      <c r="S9" s="15">
        <v>19353.18348</v>
      </c>
      <c r="T9" s="15">
        <v>24158.375887999999</v>
      </c>
      <c r="U9" s="15">
        <v>22611.173299999999</v>
      </c>
      <c r="V9" s="16">
        <f t="shared" si="0"/>
        <v>2617.9105980000058</v>
      </c>
      <c r="W9" s="115">
        <f t="shared" si="1"/>
        <v>93.73080082245157</v>
      </c>
      <c r="X9" s="115">
        <f t="shared" si="2"/>
        <v>109.5448574721681</v>
      </c>
      <c r="Y9" s="115">
        <f t="shared" si="3"/>
        <v>103.10051524127472</v>
      </c>
      <c r="Z9" s="115">
        <f t="shared" si="4"/>
        <v>110.68058491133827</v>
      </c>
      <c r="AA9" s="115">
        <f t="shared" si="5"/>
        <v>97.314148857171233</v>
      </c>
      <c r="AB9" s="115">
        <f t="shared" si="6"/>
        <v>182.76625279603408</v>
      </c>
      <c r="AC9" s="115">
        <f t="shared" si="7"/>
        <v>111.81668915933494</v>
      </c>
      <c r="AD9" s="115">
        <f t="shared" si="8"/>
        <v>137.650830237951</v>
      </c>
      <c r="AE9" s="115">
        <f t="shared" si="9"/>
        <v>132.63054029931874</v>
      </c>
      <c r="AF9" s="115">
        <f t="shared" si="10"/>
        <v>110.44593198062651</v>
      </c>
      <c r="AG9" s="115">
        <f t="shared" si="11"/>
        <v>136.47508308223144</v>
      </c>
      <c r="AH9" s="115">
        <f t="shared" si="12"/>
        <v>92.441693814672121</v>
      </c>
      <c r="AI9" s="115">
        <f t="shared" si="13"/>
        <v>39.677151576807347</v>
      </c>
      <c r="AJ9" s="115">
        <f t="shared" si="14"/>
        <v>105.72241204981077</v>
      </c>
      <c r="AK9" s="115">
        <f t="shared" si="15"/>
        <v>106.92217147206979</v>
      </c>
      <c r="AL9" s="115">
        <f t="shared" si="16"/>
        <v>103.45589283837546</v>
      </c>
      <c r="AM9" s="115">
        <f t="shared" si="17"/>
        <v>110.83396306000184</v>
      </c>
      <c r="AN9" s="115">
        <f t="shared" si="18"/>
        <v>115.4051094398915</v>
      </c>
      <c r="AO9" s="115">
        <f t="shared" si="19"/>
        <v>120.2416850555888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10878.774616000001</v>
      </c>
      <c r="D10" s="11">
        <v>7687.1383290000003</v>
      </c>
      <c r="E10" s="11">
        <v>6539.8568850000001</v>
      </c>
      <c r="F10" s="11">
        <v>16877.94947</v>
      </c>
      <c r="G10" s="11">
        <v>3858.3491789999998</v>
      </c>
      <c r="H10" s="11">
        <v>6775.2434839999996</v>
      </c>
      <c r="I10" s="11">
        <v>16771.010184999999</v>
      </c>
      <c r="J10" s="11">
        <v>1580.6073369999999</v>
      </c>
      <c r="K10" s="11">
        <v>1632.520839</v>
      </c>
      <c r="L10" s="11">
        <v>8193.2194450000006</v>
      </c>
      <c r="M10" s="11">
        <v>4270.5061999999998</v>
      </c>
      <c r="N10" s="11">
        <v>16266.261524</v>
      </c>
      <c r="O10" s="13">
        <v>4143.6213299999999</v>
      </c>
      <c r="P10" s="14">
        <v>69816.115852000003</v>
      </c>
      <c r="Q10" s="15">
        <v>321.25831699999998</v>
      </c>
      <c r="R10" s="15">
        <v>17068.852198</v>
      </c>
      <c r="S10" s="15">
        <v>16087.999637999999</v>
      </c>
      <c r="T10" s="15">
        <v>21060.897655000001</v>
      </c>
      <c r="U10" s="15">
        <v>26432.776339</v>
      </c>
      <c r="V10" s="16">
        <f t="shared" si="0"/>
        <v>-3191.0458660000077</v>
      </c>
      <c r="W10" s="115">
        <f t="shared" si="1"/>
        <v>130.82774956229719</v>
      </c>
      <c r="X10" s="115">
        <f t="shared" si="2"/>
        <v>108.94361704267193</v>
      </c>
      <c r="Y10" s="115">
        <f t="shared" si="3"/>
        <v>97.382843261440371</v>
      </c>
      <c r="Z10" s="115">
        <f t="shared" si="4"/>
        <v>104.93346377001902</v>
      </c>
      <c r="AA10" s="115">
        <f t="shared" si="5"/>
        <v>123.69556704378839</v>
      </c>
      <c r="AB10" s="115">
        <f t="shared" si="6"/>
        <v>157.4068017371807</v>
      </c>
      <c r="AC10" s="115">
        <f t="shared" si="7"/>
        <v>100.70196390213763</v>
      </c>
      <c r="AD10" s="115">
        <f t="shared" si="8"/>
        <v>30.26473550480156</v>
      </c>
      <c r="AE10" s="115">
        <f t="shared" si="9"/>
        <v>38.516175673881889</v>
      </c>
      <c r="AF10" s="115">
        <f t="shared" si="10"/>
        <v>82.022238134935591</v>
      </c>
      <c r="AG10" s="115">
        <f t="shared" si="11"/>
        <v>66.186700874966533</v>
      </c>
      <c r="AH10" s="115">
        <f t="shared" si="12"/>
        <v>161.6499397941667</v>
      </c>
      <c r="AI10" s="115">
        <f t="shared" si="13"/>
        <v>556.21994191416297</v>
      </c>
      <c r="AJ10" s="115">
        <f t="shared" si="14"/>
        <v>106.62878366577628</v>
      </c>
      <c r="AK10" s="115">
        <f t="shared" si="15"/>
        <v>129.68289806037231</v>
      </c>
      <c r="AL10" s="115">
        <f t="shared" si="16"/>
        <v>133.22988972482074</v>
      </c>
      <c r="AM10" s="115">
        <f t="shared" si="17"/>
        <v>83.128440623867846</v>
      </c>
      <c r="AN10" s="115">
        <f t="shared" si="18"/>
        <v>87.178450044158041</v>
      </c>
      <c r="AO10" s="115">
        <f t="shared" si="19"/>
        <v>116.90139201666285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8622.9279229999993</v>
      </c>
      <c r="D11" s="11">
        <v>6426.5520569999999</v>
      </c>
      <c r="E11" s="11">
        <v>5909.1938749999999</v>
      </c>
      <c r="F11" s="11">
        <v>15643.817251</v>
      </c>
      <c r="G11" s="11">
        <v>3212.7146459999999</v>
      </c>
      <c r="H11" s="11">
        <v>4823.2714509999996</v>
      </c>
      <c r="I11" s="11">
        <v>17035.564714</v>
      </c>
      <c r="J11" s="11">
        <v>5657.0536259999999</v>
      </c>
      <c r="K11" s="11">
        <v>4948.985866</v>
      </c>
      <c r="L11" s="11">
        <v>10471.836051</v>
      </c>
      <c r="M11" s="11">
        <v>6573.4558569999999</v>
      </c>
      <c r="N11" s="11">
        <v>9778.1892700000008</v>
      </c>
      <c r="O11" s="13">
        <v>820.31976599999996</v>
      </c>
      <c r="P11" s="14">
        <v>67207.003559000004</v>
      </c>
      <c r="Q11" s="15">
        <v>235.32677100000001</v>
      </c>
      <c r="R11" s="15">
        <v>11657.329438000001</v>
      </c>
      <c r="S11" s="15">
        <v>17084.874360000002</v>
      </c>
      <c r="T11" s="15">
        <v>22273.196091000002</v>
      </c>
      <c r="U11" s="15">
        <v>23933.16978</v>
      </c>
      <c r="V11" s="16">
        <f t="shared" si="0"/>
        <v>2079.3745360000139</v>
      </c>
      <c r="W11" s="115">
        <f t="shared" si="1"/>
        <v>79.263779491467673</v>
      </c>
      <c r="X11" s="115">
        <f t="shared" si="2"/>
        <v>83.601358294225108</v>
      </c>
      <c r="Y11" s="115">
        <f t="shared" si="3"/>
        <v>90.356623683210771</v>
      </c>
      <c r="Z11" s="115">
        <f t="shared" si="4"/>
        <v>92.687901920824984</v>
      </c>
      <c r="AA11" s="115">
        <f t="shared" si="5"/>
        <v>83.266560307345372</v>
      </c>
      <c r="AB11" s="115">
        <f t="shared" si="6"/>
        <v>71.189640082903921</v>
      </c>
      <c r="AC11" s="115">
        <f t="shared" si="7"/>
        <v>101.57745136447784</v>
      </c>
      <c r="AD11" s="115">
        <f t="shared" si="8"/>
        <v>357.90379391361762</v>
      </c>
      <c r="AE11" s="115">
        <f t="shared" si="9"/>
        <v>303.14993522725871</v>
      </c>
      <c r="AF11" s="115">
        <f t="shared" si="10"/>
        <v>127.81100422484776</v>
      </c>
      <c r="AG11" s="115">
        <f t="shared" si="11"/>
        <v>153.92685431530342</v>
      </c>
      <c r="AH11" s="115">
        <f t="shared" si="12"/>
        <v>60.113316483771051</v>
      </c>
      <c r="AI11" s="115">
        <f t="shared" si="13"/>
        <v>19.797170172400865</v>
      </c>
      <c r="AJ11" s="115">
        <f t="shared" si="14"/>
        <v>96.262879621474596</v>
      </c>
      <c r="AK11" s="115">
        <f t="shared" si="15"/>
        <v>73.251573125809543</v>
      </c>
      <c r="AL11" s="115">
        <f t="shared" si="16"/>
        <v>68.295918804463724</v>
      </c>
      <c r="AM11" s="115">
        <f t="shared" si="17"/>
        <v>106.19638702406094</v>
      </c>
      <c r="AN11" s="115">
        <f t="shared" si="18"/>
        <v>105.75615748131322</v>
      </c>
      <c r="AO11" s="115">
        <f t="shared" si="19"/>
        <v>90.543533804612196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9809.7536170000003</v>
      </c>
      <c r="D12" s="11">
        <v>7074.4297999999999</v>
      </c>
      <c r="E12" s="11">
        <v>5993.1549439999999</v>
      </c>
      <c r="F12" s="11">
        <v>16685.455246000001</v>
      </c>
      <c r="G12" s="11">
        <v>3640.4737049999999</v>
      </c>
      <c r="H12" s="11">
        <v>4219.2880919999998</v>
      </c>
      <c r="I12" s="11">
        <v>17032.441084999999</v>
      </c>
      <c r="J12" s="11">
        <v>3619.451266</v>
      </c>
      <c r="K12" s="11">
        <v>3416.0858360000002</v>
      </c>
      <c r="L12" s="11">
        <v>9499.3407179999995</v>
      </c>
      <c r="M12" s="11">
        <v>4899.7834869999997</v>
      </c>
      <c r="N12" s="11">
        <v>12657.329141</v>
      </c>
      <c r="O12" s="13">
        <v>2652.895415</v>
      </c>
      <c r="P12" s="14">
        <v>69678.148031999997</v>
      </c>
      <c r="Q12" s="15">
        <v>270.91392300000001</v>
      </c>
      <c r="R12" s="15">
        <v>13616.387876999999</v>
      </c>
      <c r="S12" s="15">
        <v>16117.947749999999</v>
      </c>
      <c r="T12" s="15">
        <v>21454.309852999999</v>
      </c>
      <c r="U12" s="15">
        <v>21873.192563000001</v>
      </c>
      <c r="V12" s="16">
        <f t="shared" si="0"/>
        <v>1097.6020599999902</v>
      </c>
      <c r="W12" s="115">
        <f t="shared" si="1"/>
        <v>113.76360448096025</v>
      </c>
      <c r="X12" s="115">
        <f t="shared" si="2"/>
        <v>110.08126499643478</v>
      </c>
      <c r="Y12" s="115">
        <f t="shared" si="3"/>
        <v>101.42085487083466</v>
      </c>
      <c r="Z12" s="115">
        <f t="shared" si="4"/>
        <v>106.65846435232052</v>
      </c>
      <c r="AA12" s="115">
        <f t="shared" si="5"/>
        <v>113.31456746501227</v>
      </c>
      <c r="AB12" s="115">
        <f t="shared" si="6"/>
        <v>87.47772408963678</v>
      </c>
      <c r="AC12" s="115">
        <f t="shared" si="7"/>
        <v>99.981664071297644</v>
      </c>
      <c r="AD12" s="115">
        <f t="shared" si="8"/>
        <v>63.981208333696635</v>
      </c>
      <c r="AE12" s="115">
        <f t="shared" si="9"/>
        <v>69.025976806052981</v>
      </c>
      <c r="AF12" s="115">
        <f t="shared" si="10"/>
        <v>90.713229960211876</v>
      </c>
      <c r="AG12" s="115">
        <f t="shared" si="11"/>
        <v>74.538927370787391</v>
      </c>
      <c r="AH12" s="115">
        <f t="shared" si="12"/>
        <v>129.44450952522828</v>
      </c>
      <c r="AI12" s="115">
        <f t="shared" si="13"/>
        <v>323.3977193961702</v>
      </c>
      <c r="AJ12" s="115">
        <f t="shared" si="14"/>
        <v>103.67691511619115</v>
      </c>
      <c r="AK12" s="115">
        <f t="shared" si="15"/>
        <v>115.12244095679196</v>
      </c>
      <c r="AL12" s="115">
        <f t="shared" si="16"/>
        <v>116.80537939173232</v>
      </c>
      <c r="AM12" s="115">
        <f t="shared" si="17"/>
        <v>94.340452322764392</v>
      </c>
      <c r="AN12" s="115">
        <f t="shared" si="18"/>
        <v>96.323445298760277</v>
      </c>
      <c r="AO12" s="115">
        <f t="shared" si="19"/>
        <v>91.392794034656291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10174.865311</v>
      </c>
      <c r="D13" s="11">
        <v>7838.6412600000003</v>
      </c>
      <c r="E13" s="11">
        <v>6669.3930049999999</v>
      </c>
      <c r="F13" s="11">
        <v>17897.832747</v>
      </c>
      <c r="G13" s="11">
        <v>3579.6518879999999</v>
      </c>
      <c r="H13" s="11">
        <v>4882.2223899999999</v>
      </c>
      <c r="I13" s="11">
        <v>18552.877071999999</v>
      </c>
      <c r="J13" s="11">
        <v>5103.2129999999997</v>
      </c>
      <c r="K13" s="11">
        <v>4344.7455959999998</v>
      </c>
      <c r="L13" s="11">
        <v>10388.475091</v>
      </c>
      <c r="M13" s="11">
        <v>6746.7130230000002</v>
      </c>
      <c r="N13" s="11">
        <v>12014.801665000001</v>
      </c>
      <c r="O13" s="13">
        <v>1576.4503030000001</v>
      </c>
      <c r="P13" s="14">
        <v>72347.524388000005</v>
      </c>
      <c r="Q13" s="15">
        <v>283.66734400000001</v>
      </c>
      <c r="R13" s="15">
        <v>14412.330446</v>
      </c>
      <c r="S13" s="15">
        <v>18817.297415000001</v>
      </c>
      <c r="T13" s="15">
        <v>23241.770202</v>
      </c>
      <c r="U13" s="15">
        <v>25726.310205000002</v>
      </c>
      <c r="V13" s="16">
        <f t="shared" si="0"/>
        <v>1424.522754999969</v>
      </c>
      <c r="W13" s="115">
        <f t="shared" si="1"/>
        <v>103.72192522111128</v>
      </c>
      <c r="X13" s="115">
        <f t="shared" si="2"/>
        <v>110.80244601480109</v>
      </c>
      <c r="Y13" s="115">
        <f t="shared" si="3"/>
        <v>111.28350705627943</v>
      </c>
      <c r="Z13" s="115">
        <f t="shared" si="4"/>
        <v>107.26607385369746</v>
      </c>
      <c r="AA13" s="115">
        <f t="shared" si="5"/>
        <v>98.329288385836591</v>
      </c>
      <c r="AB13" s="115">
        <f t="shared" si="6"/>
        <v>115.7119941455754</v>
      </c>
      <c r="AC13" s="115">
        <f t="shared" si="7"/>
        <v>108.92670627429328</v>
      </c>
      <c r="AD13" s="115">
        <f t="shared" si="8"/>
        <v>140.99410725426799</v>
      </c>
      <c r="AE13" s="115">
        <f t="shared" si="9"/>
        <v>127.18490707152124</v>
      </c>
      <c r="AF13" s="115">
        <f t="shared" si="10"/>
        <v>109.35995875287648</v>
      </c>
      <c r="AG13" s="115">
        <f t="shared" si="11"/>
        <v>137.69410507423919</v>
      </c>
      <c r="AH13" s="115">
        <f t="shared" si="12"/>
        <v>94.923672531207984</v>
      </c>
      <c r="AI13" s="115">
        <f t="shared" si="13"/>
        <v>59.423763714409382</v>
      </c>
      <c r="AJ13" s="115">
        <f t="shared" si="14"/>
        <v>103.83100933562999</v>
      </c>
      <c r="AK13" s="115">
        <f t="shared" si="15"/>
        <v>104.7075546574991</v>
      </c>
      <c r="AL13" s="115">
        <f t="shared" si="16"/>
        <v>105.8454751450233</v>
      </c>
      <c r="AM13" s="115">
        <f t="shared" si="17"/>
        <v>116.74747745102971</v>
      </c>
      <c r="AN13" s="115">
        <f t="shared" si="18"/>
        <v>108.3314744741139</v>
      </c>
      <c r="AO13" s="115">
        <f t="shared" si="19"/>
        <v>117.61570758773372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12235.570796</v>
      </c>
      <c r="D14" s="11">
        <v>8375.4945310000003</v>
      </c>
      <c r="E14" s="11">
        <v>7871.3758230000003</v>
      </c>
      <c r="F14" s="11">
        <v>18995.012403000001</v>
      </c>
      <c r="G14" s="11">
        <v>4324.2774079999999</v>
      </c>
      <c r="H14" s="11">
        <v>6686.3357139999998</v>
      </c>
      <c r="I14" s="11">
        <v>18771.234776000001</v>
      </c>
      <c r="J14" s="11">
        <v>1545.399754</v>
      </c>
      <c r="K14" s="11">
        <v>2184.3003490000001</v>
      </c>
      <c r="L14" s="11">
        <v>8696.4657869999992</v>
      </c>
      <c r="M14" s="11">
        <v>4848.1652809999996</v>
      </c>
      <c r="N14" s="11">
        <v>18171.797569999999</v>
      </c>
      <c r="O14" s="13">
        <v>4906.4521629999999</v>
      </c>
      <c r="P14" s="14">
        <v>76928.424018000005</v>
      </c>
      <c r="Q14" s="15">
        <v>355.19196199999999</v>
      </c>
      <c r="R14" s="15">
        <v>19148.052239000001</v>
      </c>
      <c r="S14" s="15">
        <v>18396.980475</v>
      </c>
      <c r="T14" s="15">
        <v>21584.823853000002</v>
      </c>
      <c r="U14" s="15">
        <v>28970.427452</v>
      </c>
      <c r="V14" s="16">
        <f t="shared" si="0"/>
        <v>-4602.3699380000253</v>
      </c>
      <c r="W14" s="115">
        <f t="shared" si="1"/>
        <v>120.25290185190147</v>
      </c>
      <c r="X14" s="115">
        <f t="shared" si="2"/>
        <v>106.8488052098968</v>
      </c>
      <c r="Y14" s="115">
        <f t="shared" si="3"/>
        <v>118.02237200745078</v>
      </c>
      <c r="Z14" s="115">
        <f t="shared" si="4"/>
        <v>106.13023750701831</v>
      </c>
      <c r="AA14" s="115">
        <f t="shared" si="5"/>
        <v>120.80161823824808</v>
      </c>
      <c r="AB14" s="115">
        <f t="shared" si="6"/>
        <v>136.95270677745589</v>
      </c>
      <c r="AC14" s="115">
        <f t="shared" si="7"/>
        <v>101.17694793725308</v>
      </c>
      <c r="AD14" s="115">
        <f t="shared" si="8"/>
        <v>30.282877747803198</v>
      </c>
      <c r="AE14" s="115">
        <f t="shared" si="9"/>
        <v>50.274528179762271</v>
      </c>
      <c r="AF14" s="115">
        <f t="shared" si="10"/>
        <v>83.71263068757932</v>
      </c>
      <c r="AG14" s="115">
        <f t="shared" si="11"/>
        <v>71.859663579468645</v>
      </c>
      <c r="AH14" s="115">
        <f t="shared" si="12"/>
        <v>151.24508982063165</v>
      </c>
      <c r="AI14" s="115">
        <f t="shared" si="13"/>
        <v>311.23417932445915</v>
      </c>
      <c r="AJ14" s="115">
        <f t="shared" si="14"/>
        <v>106.3317987294667</v>
      </c>
      <c r="AK14" s="115">
        <f t="shared" si="15"/>
        <v>125.21425871283935</v>
      </c>
      <c r="AL14" s="115">
        <f t="shared" si="16"/>
        <v>132.85882051305836</v>
      </c>
      <c r="AM14" s="115">
        <f t="shared" si="17"/>
        <v>97.766326743260436</v>
      </c>
      <c r="AN14" s="115">
        <f t="shared" si="18"/>
        <v>92.870825524049735</v>
      </c>
      <c r="AO14" s="115">
        <f t="shared" si="19"/>
        <v>112.61011478579424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9820.3596350000007</v>
      </c>
      <c r="D15" s="11">
        <v>7171.902368</v>
      </c>
      <c r="E15" s="11">
        <v>8803.3412399999997</v>
      </c>
      <c r="F15" s="11">
        <v>17213.190703</v>
      </c>
      <c r="G15" s="11">
        <v>3578.520325</v>
      </c>
      <c r="H15" s="11">
        <v>4818.1262779999997</v>
      </c>
      <c r="I15" s="11">
        <v>18299.263401</v>
      </c>
      <c r="J15" s="11">
        <v>5442.4962850000002</v>
      </c>
      <c r="K15" s="11">
        <v>5303.5199759999996</v>
      </c>
      <c r="L15" s="11">
        <v>10869.042877</v>
      </c>
      <c r="M15" s="11">
        <v>6820.8558890000004</v>
      </c>
      <c r="N15" s="11">
        <v>11596.320705</v>
      </c>
      <c r="O15" s="13">
        <v>1603.001495</v>
      </c>
      <c r="P15" s="14">
        <v>73902.323032</v>
      </c>
      <c r="Q15" s="15">
        <v>234.420534</v>
      </c>
      <c r="R15" s="15">
        <v>12626.110011000001</v>
      </c>
      <c r="S15" s="15">
        <v>20584.818233000002</v>
      </c>
      <c r="T15" s="15">
        <v>22586.371653999999</v>
      </c>
      <c r="U15" s="15">
        <v>24975.056536</v>
      </c>
      <c r="V15" s="16">
        <f t="shared" si="0"/>
        <v>1603.5844850000103</v>
      </c>
      <c r="W15" s="115">
        <f t="shared" si="1"/>
        <v>80.260739762222045</v>
      </c>
      <c r="X15" s="115">
        <f t="shared" si="2"/>
        <v>85.62959884284831</v>
      </c>
      <c r="Y15" s="115">
        <f t="shared" si="3"/>
        <v>111.83993037502815</v>
      </c>
      <c r="Z15" s="115">
        <f t="shared" si="4"/>
        <v>90.619528631007441</v>
      </c>
      <c r="AA15" s="115">
        <f t="shared" si="5"/>
        <v>82.75418034882928</v>
      </c>
      <c r="AB15" s="115">
        <f t="shared" si="6"/>
        <v>72.05929352173716</v>
      </c>
      <c r="AC15" s="115">
        <f t="shared" si="7"/>
        <v>97.485666869376956</v>
      </c>
      <c r="AD15" s="115">
        <f t="shared" si="8"/>
        <v>352.17401005228839</v>
      </c>
      <c r="AE15" s="115">
        <f t="shared" si="9"/>
        <v>242.80177304499432</v>
      </c>
      <c r="AF15" s="115">
        <f t="shared" si="10"/>
        <v>124.98229905357302</v>
      </c>
      <c r="AG15" s="115">
        <f t="shared" si="11"/>
        <v>140.68942566234267</v>
      </c>
      <c r="AH15" s="115">
        <f t="shared" si="12"/>
        <v>63.814934435239813</v>
      </c>
      <c r="AI15" s="115">
        <f t="shared" si="13"/>
        <v>32.671295709115014</v>
      </c>
      <c r="AJ15" s="115">
        <f t="shared" si="14"/>
        <v>96.066342155544547</v>
      </c>
      <c r="AK15" s="115">
        <f t="shared" si="15"/>
        <v>65.998265467505149</v>
      </c>
      <c r="AL15" s="115">
        <f t="shared" si="16"/>
        <v>65.939396098385586</v>
      </c>
      <c r="AM15" s="115">
        <f t="shared" si="17"/>
        <v>111.8923741913685</v>
      </c>
      <c r="AN15" s="115">
        <f t="shared" si="18"/>
        <v>104.64005547518423</v>
      </c>
      <c r="AO15" s="115">
        <f t="shared" si="19"/>
        <v>86.208795425542888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10891.381686999999</v>
      </c>
      <c r="D16" s="11">
        <v>7914.4587540000002</v>
      </c>
      <c r="E16" s="11">
        <v>9605.7853589999995</v>
      </c>
      <c r="F16" s="11">
        <v>18169.004733000002</v>
      </c>
      <c r="G16" s="11">
        <v>4167.1051630000002</v>
      </c>
      <c r="H16" s="11">
        <v>6065.184013</v>
      </c>
      <c r="I16" s="11">
        <v>17605.753906000002</v>
      </c>
      <c r="J16" s="11">
        <v>2735.151355</v>
      </c>
      <c r="K16" s="11">
        <v>3064.2145340000002</v>
      </c>
      <c r="L16" s="11">
        <v>9636.6591960000005</v>
      </c>
      <c r="M16" s="11">
        <v>4483.8419530000001</v>
      </c>
      <c r="N16" s="11">
        <v>15169.644891</v>
      </c>
      <c r="O16" s="13">
        <v>3959.755631</v>
      </c>
      <c r="P16" s="14">
        <v>74415.470111000002</v>
      </c>
      <c r="Q16" s="15">
        <v>270.44767400000001</v>
      </c>
      <c r="R16" s="15">
        <v>15016.860444</v>
      </c>
      <c r="S16" s="15">
        <v>20064.680402999998</v>
      </c>
      <c r="T16" s="15">
        <v>21281.405762999999</v>
      </c>
      <c r="U16" s="15">
        <v>27032.235605999998</v>
      </c>
      <c r="V16" s="16">
        <f t="shared" si="0"/>
        <v>-2050.3472999999831</v>
      </c>
      <c r="W16" s="115">
        <f t="shared" si="1"/>
        <v>110.90613879539453</v>
      </c>
      <c r="X16" s="115">
        <f t="shared" si="2"/>
        <v>110.35368787663897</v>
      </c>
      <c r="Y16" s="115">
        <f t="shared" si="3"/>
        <v>109.11522224486664</v>
      </c>
      <c r="Z16" s="115">
        <f t="shared" si="4"/>
        <v>105.55279986431229</v>
      </c>
      <c r="AA16" s="115">
        <f t="shared" si="5"/>
        <v>116.44771538359224</v>
      </c>
      <c r="AB16" s="115">
        <f t="shared" si="6"/>
        <v>125.88262870348954</v>
      </c>
      <c r="AC16" s="115">
        <f t="shared" si="7"/>
        <v>96.210178083112893</v>
      </c>
      <c r="AD16" s="115">
        <f t="shared" si="8"/>
        <v>50.255456536338272</v>
      </c>
      <c r="AE16" s="115">
        <f t="shared" si="9"/>
        <v>57.776996181149109</v>
      </c>
      <c r="AF16" s="115">
        <f t="shared" si="10"/>
        <v>88.661525260813463</v>
      </c>
      <c r="AG16" s="115">
        <f t="shared" si="11"/>
        <v>65.73723336144802</v>
      </c>
      <c r="AH16" s="115">
        <f t="shared" si="12"/>
        <v>130.81429254073049</v>
      </c>
      <c r="AI16" s="115">
        <f t="shared" si="13"/>
        <v>247.021331131073</v>
      </c>
      <c r="AJ16" s="115">
        <f t="shared" si="14"/>
        <v>100.69435852344968</v>
      </c>
      <c r="AK16" s="115">
        <f t="shared" si="15"/>
        <v>115.36859394749098</v>
      </c>
      <c r="AL16" s="115">
        <f t="shared" si="16"/>
        <v>118.93497229880899</v>
      </c>
      <c r="AM16" s="115">
        <f t="shared" si="17"/>
        <v>97.473196876880081</v>
      </c>
      <c r="AN16" s="115">
        <f t="shared" si="18"/>
        <v>94.222330567340634</v>
      </c>
      <c r="AO16" s="115">
        <f t="shared" si="19"/>
        <v>108.2369345872539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10626.896885</v>
      </c>
      <c r="D17" s="11">
        <v>8324.9517830000004</v>
      </c>
      <c r="E17" s="11">
        <v>10201.535817</v>
      </c>
      <c r="F17" s="11">
        <v>18824.944192999999</v>
      </c>
      <c r="G17" s="11">
        <v>3828.3299910000001</v>
      </c>
      <c r="H17" s="11">
        <v>7569.3823750000001</v>
      </c>
      <c r="I17" s="11">
        <v>19574.653386000002</v>
      </c>
      <c r="J17" s="11">
        <v>5763.5487320000002</v>
      </c>
      <c r="K17" s="11">
        <v>5448.0615690000004</v>
      </c>
      <c r="L17" s="11">
        <v>11429.266347000001</v>
      </c>
      <c r="M17" s="11">
        <v>7924.6238579999999</v>
      </c>
      <c r="N17" s="11">
        <v>12752.057713</v>
      </c>
      <c r="O17" s="13">
        <v>1519.688529</v>
      </c>
      <c r="P17" s="14">
        <v>79426.081118000002</v>
      </c>
      <c r="Q17" s="15">
        <v>279.03720199999998</v>
      </c>
      <c r="R17" s="15">
        <v>14989.741771999999</v>
      </c>
      <c r="S17" s="15">
        <v>24513.198646000001</v>
      </c>
      <c r="T17" s="15">
        <v>26688.022566</v>
      </c>
      <c r="U17" s="15">
        <v>29302.018695999999</v>
      </c>
      <c r="V17" s="16">
        <f t="shared" si="0"/>
        <v>1965.8863100000017</v>
      </c>
      <c r="W17" s="115">
        <f t="shared" si="1"/>
        <v>97.571613872318068</v>
      </c>
      <c r="X17" s="115">
        <f t="shared" si="2"/>
        <v>105.18662162200967</v>
      </c>
      <c r="Y17" s="115">
        <f t="shared" si="3"/>
        <v>106.20199635672496</v>
      </c>
      <c r="Z17" s="115">
        <f t="shared" si="4"/>
        <v>103.6102112891667</v>
      </c>
      <c r="AA17" s="115">
        <f t="shared" si="5"/>
        <v>91.870251439584322</v>
      </c>
      <c r="AB17" s="115">
        <f t="shared" si="6"/>
        <v>124.80053958422251</v>
      </c>
      <c r="AC17" s="115">
        <f t="shared" si="7"/>
        <v>111.18327275566998</v>
      </c>
      <c r="AD17" s="115">
        <f t="shared" si="8"/>
        <v>210.72138188857195</v>
      </c>
      <c r="AE17" s="115">
        <f t="shared" si="9"/>
        <v>177.79634906594305</v>
      </c>
      <c r="AF17" s="115">
        <f t="shared" si="10"/>
        <v>118.60195649280696</v>
      </c>
      <c r="AG17" s="115">
        <f t="shared" si="11"/>
        <v>176.73735919032291</v>
      </c>
      <c r="AH17" s="115">
        <f t="shared" si="12"/>
        <v>84.062994253515257</v>
      </c>
      <c r="AI17" s="115">
        <f t="shared" si="13"/>
        <v>38.378341256786506</v>
      </c>
      <c r="AJ17" s="115">
        <f t="shared" si="14"/>
        <v>106.73329214950338</v>
      </c>
      <c r="AK17" s="115">
        <f t="shared" si="15"/>
        <v>103.17604062662413</v>
      </c>
      <c r="AL17" s="115">
        <f t="shared" si="16"/>
        <v>99.819411839770837</v>
      </c>
      <c r="AM17" s="115">
        <f t="shared" si="17"/>
        <v>122.17089010964199</v>
      </c>
      <c r="AN17" s="115">
        <f t="shared" si="18"/>
        <v>125.40535556349374</v>
      </c>
      <c r="AO17" s="115">
        <f t="shared" si="19"/>
        <v>108.39657926589025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12361.420617</v>
      </c>
      <c r="D18" s="11">
        <v>8457.7459190000009</v>
      </c>
      <c r="E18" s="11">
        <v>10064.396406</v>
      </c>
      <c r="F18" s="11">
        <v>19056.919193999998</v>
      </c>
      <c r="G18" s="11">
        <v>4322.1033450000004</v>
      </c>
      <c r="H18" s="11">
        <v>6835.3661579999998</v>
      </c>
      <c r="I18" s="11">
        <v>20154.388131</v>
      </c>
      <c r="J18" s="11">
        <v>3182.8624519999998</v>
      </c>
      <c r="K18" s="11">
        <v>4168.2627439999997</v>
      </c>
      <c r="L18" s="11">
        <v>10301.090404</v>
      </c>
      <c r="M18" s="11">
        <v>7181.7371229999999</v>
      </c>
      <c r="N18" s="11">
        <v>17971.035515</v>
      </c>
      <c r="O18" s="13">
        <v>3900.6131690000002</v>
      </c>
      <c r="P18" s="14">
        <v>86015.025739000004</v>
      </c>
      <c r="Q18" s="15">
        <v>380.99458900000002</v>
      </c>
      <c r="R18" s="15">
        <v>20005.187774000002</v>
      </c>
      <c r="S18" s="15">
        <v>21139.202719000001</v>
      </c>
      <c r="T18" s="15">
        <v>29797.100017000001</v>
      </c>
      <c r="U18" s="15">
        <v>31733.589162</v>
      </c>
      <c r="V18" s="16">
        <f t="shared" si="0"/>
        <v>-1518.9587889999857</v>
      </c>
      <c r="W18" s="115">
        <f t="shared" si="1"/>
        <v>116.32201526720658</v>
      </c>
      <c r="X18" s="115">
        <f t="shared" si="2"/>
        <v>101.59513399550461</v>
      </c>
      <c r="Y18" s="115">
        <f t="shared" si="3"/>
        <v>98.655698382478164</v>
      </c>
      <c r="Z18" s="115">
        <f t="shared" si="4"/>
        <v>101.23227457474353</v>
      </c>
      <c r="AA18" s="115">
        <f t="shared" si="5"/>
        <v>112.8978785831109</v>
      </c>
      <c r="AB18" s="115">
        <f t="shared" si="6"/>
        <v>90.302825506288414</v>
      </c>
      <c r="AC18" s="115">
        <f t="shared" si="7"/>
        <v>102.96166033476042</v>
      </c>
      <c r="AD18" s="115">
        <f t="shared" si="8"/>
        <v>55.224005209296109</v>
      </c>
      <c r="AE18" s="115">
        <f t="shared" si="9"/>
        <v>76.509097615890028</v>
      </c>
      <c r="AF18" s="115">
        <f t="shared" si="10"/>
        <v>90.129060704792067</v>
      </c>
      <c r="AG18" s="115">
        <f t="shared" si="11"/>
        <v>90.625589954657002</v>
      </c>
      <c r="AH18" s="115">
        <f t="shared" si="12"/>
        <v>140.92655412529655</v>
      </c>
      <c r="AI18" s="115">
        <f t="shared" si="13"/>
        <v>256.67188338696741</v>
      </c>
      <c r="AJ18" s="115">
        <f t="shared" si="14"/>
        <v>108.29569396885022</v>
      </c>
      <c r="AK18" s="115">
        <f t="shared" si="15"/>
        <v>136.53899418042474</v>
      </c>
      <c r="AL18" s="115">
        <f t="shared" si="16"/>
        <v>133.45918881250228</v>
      </c>
      <c r="AM18" s="115">
        <f t="shared" si="17"/>
        <v>86.236002996897511</v>
      </c>
      <c r="AN18" s="115">
        <f t="shared" si="18"/>
        <v>111.64971081432202</v>
      </c>
      <c r="AO18" s="115">
        <f t="shared" si="19"/>
        <v>108.29830357842182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9857.5048630000001</v>
      </c>
      <c r="D19" s="11">
        <v>7688.902795</v>
      </c>
      <c r="E19" s="11">
        <v>9468.4435269999994</v>
      </c>
      <c r="F19" s="11">
        <v>17558.888225999999</v>
      </c>
      <c r="G19" s="11">
        <v>3740.5075609999999</v>
      </c>
      <c r="H19" s="11">
        <v>5105.3468140000004</v>
      </c>
      <c r="I19" s="11">
        <v>18856.272692999999</v>
      </c>
      <c r="J19" s="11">
        <v>5188.9447339999997</v>
      </c>
      <c r="K19" s="11">
        <v>5633.6762189999999</v>
      </c>
      <c r="L19" s="11">
        <v>11568.985172000001</v>
      </c>
      <c r="M19" s="11">
        <v>7140.9025730000003</v>
      </c>
      <c r="N19" s="11">
        <v>13350.430601</v>
      </c>
      <c r="O19" s="13">
        <v>2163.194223</v>
      </c>
      <c r="P19" s="14">
        <v>79403.428587000002</v>
      </c>
      <c r="Q19" s="15">
        <v>277.08256299999999</v>
      </c>
      <c r="R19" s="15">
        <v>13843.329506</v>
      </c>
      <c r="S19" s="15">
        <v>21316.736534</v>
      </c>
      <c r="T19" s="15">
        <v>25578.205840999999</v>
      </c>
      <c r="U19" s="15">
        <v>26931.216968000001</v>
      </c>
      <c r="V19" s="16">
        <f t="shared" si="0"/>
        <v>1128.4116839999879</v>
      </c>
      <c r="W19" s="115">
        <f t="shared" si="1"/>
        <v>79.744110069707531</v>
      </c>
      <c r="X19" s="115">
        <f t="shared" si="2"/>
        <v>90.909597765607685</v>
      </c>
      <c r="Y19" s="115">
        <f t="shared" si="3"/>
        <v>94.078602879307141</v>
      </c>
      <c r="Z19" s="115">
        <f t="shared" si="4"/>
        <v>92.139175525959899</v>
      </c>
      <c r="AA19" s="115">
        <f t="shared" si="5"/>
        <v>86.543686312526148</v>
      </c>
      <c r="AB19" s="115">
        <f t="shared" si="6"/>
        <v>74.690173079093753</v>
      </c>
      <c r="AC19" s="115">
        <f t="shared" si="7"/>
        <v>93.559142408281133</v>
      </c>
      <c r="AD19" s="115">
        <f t="shared" si="8"/>
        <v>163.02761467871312</v>
      </c>
      <c r="AE19" s="115">
        <f t="shared" si="9"/>
        <v>135.15645641842966</v>
      </c>
      <c r="AF19" s="115">
        <f t="shared" si="10"/>
        <v>112.30835492432594</v>
      </c>
      <c r="AG19" s="115">
        <f t="shared" si="11"/>
        <v>99.431411240753661</v>
      </c>
      <c r="AH19" s="115">
        <f t="shared" si="12"/>
        <v>74.288599507005088</v>
      </c>
      <c r="AI19" s="115">
        <f t="shared" si="13"/>
        <v>55.457799306835078</v>
      </c>
      <c r="AJ19" s="115">
        <f t="shared" si="14"/>
        <v>92.313439314589147</v>
      </c>
      <c r="AK19" s="115">
        <f t="shared" si="15"/>
        <v>72.726115015769949</v>
      </c>
      <c r="AL19" s="115">
        <f t="shared" si="16"/>
        <v>69.198698169640082</v>
      </c>
      <c r="AM19" s="115">
        <f t="shared" si="17"/>
        <v>100.83983212309342</v>
      </c>
      <c r="AN19" s="115">
        <f t="shared" si="18"/>
        <v>85.841259137322041</v>
      </c>
      <c r="AO19" s="115">
        <f t="shared" si="19"/>
        <v>84.866596181466008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10611.114562999999</v>
      </c>
      <c r="D20" s="11">
        <v>8190.3799879999997</v>
      </c>
      <c r="E20" s="11">
        <v>9116.3237329999993</v>
      </c>
      <c r="F20" s="11">
        <v>18038.603123000001</v>
      </c>
      <c r="G20" s="11">
        <v>4142.3283359999996</v>
      </c>
      <c r="H20" s="11">
        <v>7792.1472899999999</v>
      </c>
      <c r="I20" s="11">
        <v>18808.887486</v>
      </c>
      <c r="J20" s="11">
        <v>3237.5840450000001</v>
      </c>
      <c r="K20" s="11">
        <v>3849.155358</v>
      </c>
      <c r="L20" s="11">
        <v>10744.697883999999</v>
      </c>
      <c r="M20" s="11">
        <v>5800.7496380000002</v>
      </c>
      <c r="N20" s="11">
        <v>16359.434332000001</v>
      </c>
      <c r="O20" s="13">
        <v>3850.5942249999998</v>
      </c>
      <c r="P20" s="14">
        <v>80767.815059</v>
      </c>
      <c r="Q20" s="15">
        <v>338.30740200000002</v>
      </c>
      <c r="R20" s="15">
        <v>16489.522097000001</v>
      </c>
      <c r="S20" s="15">
        <v>20049.788447999999</v>
      </c>
      <c r="T20" s="15">
        <v>22602.218609</v>
      </c>
      <c r="U20" s="15">
        <v>25614.348384000001</v>
      </c>
      <c r="V20" s="16">
        <f t="shared" si="0"/>
        <v>-115.56278000002567</v>
      </c>
      <c r="W20" s="115">
        <f t="shared" si="1"/>
        <v>107.64503503141715</v>
      </c>
      <c r="X20" s="115">
        <f t="shared" si="2"/>
        <v>106.52209042525682</v>
      </c>
      <c r="Y20" s="115">
        <f t="shared" si="3"/>
        <v>96.281122731567194</v>
      </c>
      <c r="Z20" s="115">
        <f t="shared" si="4"/>
        <v>102.73203457317801</v>
      </c>
      <c r="AA20" s="115">
        <f t="shared" si="5"/>
        <v>110.74241312033534</v>
      </c>
      <c r="AB20" s="115">
        <f t="shared" si="6"/>
        <v>152.62718819869775</v>
      </c>
      <c r="AC20" s="115">
        <f t="shared" si="7"/>
        <v>99.74870321525637</v>
      </c>
      <c r="AD20" s="115">
        <f t="shared" si="8"/>
        <v>62.393881819285532</v>
      </c>
      <c r="AE20" s="115">
        <f t="shared" si="9"/>
        <v>68.324042922779839</v>
      </c>
      <c r="AF20" s="115">
        <f t="shared" si="10"/>
        <v>92.875025114605606</v>
      </c>
      <c r="AG20" s="115">
        <f t="shared" si="11"/>
        <v>81.232723436569984</v>
      </c>
      <c r="AH20" s="115">
        <f t="shared" si="12"/>
        <v>122.53862681234126</v>
      </c>
      <c r="AI20" s="115">
        <f t="shared" si="13"/>
        <v>178.00501610344767</v>
      </c>
      <c r="AJ20" s="115">
        <f t="shared" si="14"/>
        <v>101.71829667343026</v>
      </c>
      <c r="AK20" s="115">
        <f t="shared" si="15"/>
        <v>122.09624392712148</v>
      </c>
      <c r="AL20" s="115">
        <f t="shared" si="16"/>
        <v>119.11529007420565</v>
      </c>
      <c r="AM20" s="115">
        <f t="shared" si="17"/>
        <v>94.056556996990466</v>
      </c>
      <c r="AN20" s="115">
        <f t="shared" si="18"/>
        <v>88.365144723209212</v>
      </c>
      <c r="AO20" s="115">
        <f t="shared" si="19"/>
        <v>95.110252219330746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9959.0009339999997</v>
      </c>
      <c r="D21" s="11">
        <v>8807.7855149999996</v>
      </c>
      <c r="E21" s="11">
        <v>9052.9766070000005</v>
      </c>
      <c r="F21" s="11">
        <v>19010.753560000001</v>
      </c>
      <c r="G21" s="11">
        <v>3903.265085</v>
      </c>
      <c r="H21" s="11">
        <v>7671.0801970000002</v>
      </c>
      <c r="I21" s="11">
        <v>20789.092172000001</v>
      </c>
      <c r="J21" s="11">
        <v>5960.7762329999996</v>
      </c>
      <c r="K21" s="11">
        <v>5981.3643410000004</v>
      </c>
      <c r="L21" s="11">
        <v>12394.143402</v>
      </c>
      <c r="M21" s="11">
        <v>8960.4245929999997</v>
      </c>
      <c r="N21" s="11">
        <v>14287.689807999999</v>
      </c>
      <c r="O21" s="13">
        <v>1602.647553</v>
      </c>
      <c r="P21" s="14">
        <v>83278.223593999996</v>
      </c>
      <c r="Q21" s="15">
        <v>355.79622799999999</v>
      </c>
      <c r="R21" s="15">
        <v>16870.861253999999</v>
      </c>
      <c r="S21" s="15">
        <v>21209.199178999999</v>
      </c>
      <c r="T21" s="15">
        <v>23532.364439000001</v>
      </c>
      <c r="U21" s="15">
        <v>28023.555305999998</v>
      </c>
      <c r="V21" s="16">
        <f t="shared" si="0"/>
        <v>2175.7288779999981</v>
      </c>
      <c r="W21" s="115">
        <f t="shared" si="1"/>
        <v>93.854428532193396</v>
      </c>
      <c r="X21" s="115">
        <f t="shared" si="2"/>
        <v>107.5381792774521</v>
      </c>
      <c r="Y21" s="115">
        <f t="shared" si="3"/>
        <v>99.305124216127936</v>
      </c>
      <c r="Z21" s="115">
        <f t="shared" si="4"/>
        <v>105.38927781919247</v>
      </c>
      <c r="AA21" s="115">
        <f t="shared" si="5"/>
        <v>94.228771077310384</v>
      </c>
      <c r="AB21" s="115">
        <f t="shared" si="6"/>
        <v>98.446293576157501</v>
      </c>
      <c r="AC21" s="115">
        <f t="shared" si="7"/>
        <v>110.52802664418044</v>
      </c>
      <c r="AD21" s="115">
        <f t="shared" si="8"/>
        <v>184.11186088607005</v>
      </c>
      <c r="AE21" s="115">
        <f t="shared" si="9"/>
        <v>155.39420430428882</v>
      </c>
      <c r="AF21" s="115">
        <f t="shared" si="10"/>
        <v>115.35125078254831</v>
      </c>
      <c r="AG21" s="115">
        <f t="shared" si="11"/>
        <v>154.47011424698206</v>
      </c>
      <c r="AH21" s="115">
        <f t="shared" si="12"/>
        <v>87.336087043379308</v>
      </c>
      <c r="AI21" s="115">
        <f t="shared" si="13"/>
        <v>41.62078524386714</v>
      </c>
      <c r="AJ21" s="115">
        <f t="shared" si="14"/>
        <v>103.10817933253014</v>
      </c>
      <c r="AK21" s="115">
        <f t="shared" si="15"/>
        <v>105.16950734645762</v>
      </c>
      <c r="AL21" s="115">
        <f t="shared" si="16"/>
        <v>102.31261497305235</v>
      </c>
      <c r="AM21" s="115">
        <f t="shared" si="17"/>
        <v>105.78265817620461</v>
      </c>
      <c r="AN21" s="115">
        <f t="shared" si="18"/>
        <v>104.11528552170373</v>
      </c>
      <c r="AO21" s="115">
        <f t="shared" si="19"/>
        <v>109.40569280108998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12623.379639999999</v>
      </c>
      <c r="D22" s="11">
        <v>8867.9317019999999</v>
      </c>
      <c r="E22" s="11">
        <v>9596.2561330000008</v>
      </c>
      <c r="F22" s="11">
        <v>19527.755090999999</v>
      </c>
      <c r="G22" s="11">
        <v>4553.8990190000004</v>
      </c>
      <c r="H22" s="11">
        <v>8449.4256979999991</v>
      </c>
      <c r="I22" s="11">
        <v>21245.747649000001</v>
      </c>
      <c r="J22" s="11">
        <v>3192.6949890000001</v>
      </c>
      <c r="K22" s="11">
        <v>4087.8040810000002</v>
      </c>
      <c r="L22" s="11">
        <v>11150.173542</v>
      </c>
      <c r="M22" s="11">
        <v>7938.9231959999997</v>
      </c>
      <c r="N22" s="11">
        <v>19824.445259</v>
      </c>
      <c r="O22" s="13">
        <v>4270.5640000000003</v>
      </c>
      <c r="P22" s="14">
        <v>88748.532760000002</v>
      </c>
      <c r="Q22" s="15">
        <v>454.813807</v>
      </c>
      <c r="R22" s="15">
        <v>22034.287142000001</v>
      </c>
      <c r="S22" s="15">
        <v>19805.275838000001</v>
      </c>
      <c r="T22" s="15">
        <v>22240.211111000001</v>
      </c>
      <c r="U22" s="15">
        <v>29714.879343000001</v>
      </c>
      <c r="V22" s="16">
        <f t="shared" si="0"/>
        <v>-3188.5777799999742</v>
      </c>
      <c r="W22" s="115">
        <f t="shared" si="1"/>
        <v>126.75347380382121</v>
      </c>
      <c r="X22" s="115">
        <f t="shared" si="2"/>
        <v>100.68287524596926</v>
      </c>
      <c r="Y22" s="115">
        <f t="shared" si="3"/>
        <v>106.00111487728712</v>
      </c>
      <c r="Z22" s="115">
        <f t="shared" si="4"/>
        <v>102.71952150328121</v>
      </c>
      <c r="AA22" s="115">
        <f t="shared" si="5"/>
        <v>116.66896610482196</v>
      </c>
      <c r="AB22" s="115">
        <f t="shared" si="6"/>
        <v>110.14649151112243</v>
      </c>
      <c r="AC22" s="115">
        <f t="shared" si="7"/>
        <v>102.19661095935228</v>
      </c>
      <c r="AD22" s="115">
        <f t="shared" si="8"/>
        <v>53.561731965790436</v>
      </c>
      <c r="AE22" s="115">
        <f t="shared" si="9"/>
        <v>68.34233542637827</v>
      </c>
      <c r="AF22" s="115">
        <f t="shared" si="10"/>
        <v>89.963244577279426</v>
      </c>
      <c r="AG22" s="115">
        <f t="shared" si="11"/>
        <v>88.599854991268927</v>
      </c>
      <c r="AH22" s="115">
        <f t="shared" si="12"/>
        <v>138.75192928600569</v>
      </c>
      <c r="AI22" s="115">
        <f t="shared" si="13"/>
        <v>266.46931772403241</v>
      </c>
      <c r="AJ22" s="115">
        <f t="shared" si="14"/>
        <v>106.56871500125771</v>
      </c>
      <c r="AK22" s="115">
        <f t="shared" si="15"/>
        <v>127.82985630752668</v>
      </c>
      <c r="AL22" s="115">
        <f t="shared" si="16"/>
        <v>130.60558563230302</v>
      </c>
      <c r="AM22" s="115">
        <f t="shared" si="17"/>
        <v>93.380592406383386</v>
      </c>
      <c r="AN22" s="115">
        <f t="shared" si="18"/>
        <v>94.509037409523856</v>
      </c>
      <c r="AO22" s="115">
        <f t="shared" si="19"/>
        <v>106.03536567195626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10418.649616000001</v>
      </c>
      <c r="D23" s="11">
        <v>7460.7586789999996</v>
      </c>
      <c r="E23" s="11">
        <v>9943.2733489999991</v>
      </c>
      <c r="F23" s="11">
        <v>17869.218280000001</v>
      </c>
      <c r="G23" s="11">
        <v>3908.3775759999999</v>
      </c>
      <c r="H23" s="11">
        <v>5942.6609689999996</v>
      </c>
      <c r="I23" s="11">
        <v>20733.379751</v>
      </c>
      <c r="J23" s="11">
        <v>6827.6925670000001</v>
      </c>
      <c r="K23" s="11">
        <v>6664.1883950000001</v>
      </c>
      <c r="L23" s="11">
        <v>13221.095934000001</v>
      </c>
      <c r="M23" s="11">
        <v>9517.2340469999999</v>
      </c>
      <c r="N23" s="11">
        <v>13566.123502</v>
      </c>
      <c r="O23" s="13">
        <v>1211.288511</v>
      </c>
      <c r="P23" s="14">
        <v>84938.455465000006</v>
      </c>
      <c r="Q23" s="15">
        <v>311.75141000000002</v>
      </c>
      <c r="R23" s="15">
        <v>14852.97372</v>
      </c>
      <c r="S23" s="15">
        <v>22261.027805000002</v>
      </c>
      <c r="T23" s="15">
        <v>23651.836160999999</v>
      </c>
      <c r="U23" s="15">
        <v>25219.855438999999</v>
      </c>
      <c r="V23" s="16">
        <f t="shared" si="0"/>
        <v>3351.7134979999973</v>
      </c>
      <c r="W23" s="115">
        <f t="shared" si="1"/>
        <v>82.53455027991221</v>
      </c>
      <c r="X23" s="115">
        <f t="shared" si="2"/>
        <v>84.131891513297987</v>
      </c>
      <c r="Y23" s="115">
        <f t="shared" si="3"/>
        <v>103.61617292400796</v>
      </c>
      <c r="Z23" s="115">
        <f t="shared" si="4"/>
        <v>91.506771755016587</v>
      </c>
      <c r="AA23" s="115">
        <f t="shared" si="5"/>
        <v>85.824862600011016</v>
      </c>
      <c r="AB23" s="115">
        <f t="shared" si="6"/>
        <v>70.332128849971937</v>
      </c>
      <c r="AC23" s="115">
        <f t="shared" si="7"/>
        <v>97.588374358649048</v>
      </c>
      <c r="AD23" s="115">
        <f t="shared" si="8"/>
        <v>213.85358108193532</v>
      </c>
      <c r="AE23" s="115">
        <f t="shared" si="9"/>
        <v>163.02612020901302</v>
      </c>
      <c r="AF23" s="115">
        <f t="shared" si="10"/>
        <v>118.57300591958804</v>
      </c>
      <c r="AG23" s="115">
        <f t="shared" si="11"/>
        <v>119.88066658454673</v>
      </c>
      <c r="AH23" s="115">
        <f t="shared" si="12"/>
        <v>68.431289374118478</v>
      </c>
      <c r="AI23" s="115">
        <f t="shared" si="13"/>
        <v>28.363666040363753</v>
      </c>
      <c r="AJ23" s="115">
        <f t="shared" si="14"/>
        <v>95.70688418556341</v>
      </c>
      <c r="AK23" s="115">
        <f t="shared" si="15"/>
        <v>68.544843010889508</v>
      </c>
      <c r="AL23" s="115">
        <f t="shared" si="16"/>
        <v>67.408460388484485</v>
      </c>
      <c r="AM23" s="115">
        <f t="shared" si="17"/>
        <v>112.39948378950722</v>
      </c>
      <c r="AN23" s="115">
        <f t="shared" si="18"/>
        <v>106.34717468712252</v>
      </c>
      <c r="AO23" s="115">
        <f t="shared" si="19"/>
        <v>84.872817916863241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11817.614731</v>
      </c>
      <c r="D24" s="11">
        <v>8201.7449539999998</v>
      </c>
      <c r="E24" s="11">
        <v>11105.007006</v>
      </c>
      <c r="F24" s="11">
        <v>18669.766479999998</v>
      </c>
      <c r="G24" s="11">
        <v>4391.5603270000001</v>
      </c>
      <c r="H24" s="11">
        <v>6925.0377619999999</v>
      </c>
      <c r="I24" s="11">
        <v>20325.270553999999</v>
      </c>
      <c r="J24" s="11">
        <v>4505.2560620000004</v>
      </c>
      <c r="K24" s="11">
        <v>5139.1875609999997</v>
      </c>
      <c r="L24" s="11">
        <v>12149.292079999999</v>
      </c>
      <c r="M24" s="11">
        <v>7775.3305700000001</v>
      </c>
      <c r="N24" s="11">
        <v>16854.669292999999</v>
      </c>
      <c r="O24" s="13">
        <v>3255.2037949999999</v>
      </c>
      <c r="P24" s="14">
        <v>86138.219144999995</v>
      </c>
      <c r="Q24" s="15">
        <v>366.38571000000002</v>
      </c>
      <c r="R24" s="15">
        <v>17814.121315</v>
      </c>
      <c r="S24" s="15">
        <v>22400.132012999999</v>
      </c>
      <c r="T24" s="15">
        <v>23860.388505999999</v>
      </c>
      <c r="U24" s="15">
        <v>28153.653311999999</v>
      </c>
      <c r="V24" s="16">
        <f t="shared" si="0"/>
        <v>102.81818600000042</v>
      </c>
      <c r="W24" s="115">
        <f t="shared" si="1"/>
        <v>113.42750900127785</v>
      </c>
      <c r="X24" s="115">
        <f t="shared" si="2"/>
        <v>109.93178183186214</v>
      </c>
      <c r="Y24" s="115">
        <f t="shared" si="3"/>
        <v>111.68361379823513</v>
      </c>
      <c r="Z24" s="115">
        <f t="shared" si="4"/>
        <v>104.48004041058698</v>
      </c>
      <c r="AA24" s="115">
        <f t="shared" si="5"/>
        <v>112.3627449396665</v>
      </c>
      <c r="AB24" s="115">
        <f t="shared" si="6"/>
        <v>116.53092441457768</v>
      </c>
      <c r="AC24" s="115">
        <f t="shared" si="7"/>
        <v>98.031632073973284</v>
      </c>
      <c r="AD24" s="115">
        <f t="shared" si="8"/>
        <v>65.985045720644564</v>
      </c>
      <c r="AE24" s="115">
        <f t="shared" si="9"/>
        <v>77.116480753392622</v>
      </c>
      <c r="AF24" s="115">
        <f t="shared" si="10"/>
        <v>91.893229885400814</v>
      </c>
      <c r="AG24" s="115">
        <f t="shared" si="11"/>
        <v>81.697376901757721</v>
      </c>
      <c r="AH24" s="115">
        <f t="shared" si="12"/>
        <v>124.24086578981226</v>
      </c>
      <c r="AI24" s="115">
        <f t="shared" si="13"/>
        <v>268.73893093500993</v>
      </c>
      <c r="AJ24" s="115">
        <f t="shared" si="14"/>
        <v>101.41250941453058</v>
      </c>
      <c r="AK24" s="115">
        <f t="shared" si="15"/>
        <v>117.52495682377186</v>
      </c>
      <c r="AL24" s="115">
        <f t="shared" si="16"/>
        <v>119.9363955718357</v>
      </c>
      <c r="AM24" s="115">
        <f t="shared" si="17"/>
        <v>100.6248777424767</v>
      </c>
      <c r="AN24" s="115">
        <f t="shared" si="18"/>
        <v>100.88175963836537</v>
      </c>
      <c r="AO24" s="115">
        <f t="shared" si="19"/>
        <v>111.63288933235982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11659.083936999999</v>
      </c>
      <c r="D25" s="11">
        <v>8982.4859070000002</v>
      </c>
      <c r="E25" s="11">
        <v>12163.420373000001</v>
      </c>
      <c r="F25" s="11">
        <v>19294.939489</v>
      </c>
      <c r="G25" s="11">
        <v>4422.0926019999997</v>
      </c>
      <c r="H25" s="11">
        <v>7435.543017</v>
      </c>
      <c r="I25" s="11">
        <v>21618.865938999999</v>
      </c>
      <c r="J25" s="11">
        <v>5393.5281210000003</v>
      </c>
      <c r="K25" s="11">
        <v>5967.7054630000002</v>
      </c>
      <c r="L25" s="11">
        <v>12832.600551</v>
      </c>
      <c r="M25" s="11">
        <v>8979.4469549999994</v>
      </c>
      <c r="N25" s="11">
        <v>16306.999854</v>
      </c>
      <c r="O25" s="13">
        <v>2660.2289679999999</v>
      </c>
      <c r="P25" s="14">
        <v>89684.834094000005</v>
      </c>
      <c r="Q25" s="15">
        <v>374.946349</v>
      </c>
      <c r="R25" s="15">
        <v>18023.715838</v>
      </c>
      <c r="S25" s="15">
        <v>22378.021568</v>
      </c>
      <c r="T25" s="15">
        <v>25590.997042999999</v>
      </c>
      <c r="U25" s="15">
        <v>31195.385106999998</v>
      </c>
      <c r="V25" s="16">
        <f t="shared" si="0"/>
        <v>1651.035262999987</v>
      </c>
      <c r="W25" s="115">
        <f t="shared" si="1"/>
        <v>98.658521219310515</v>
      </c>
      <c r="X25" s="115">
        <f t="shared" si="2"/>
        <v>109.51920545419097</v>
      </c>
      <c r="Y25" s="115">
        <f t="shared" si="3"/>
        <v>109.53095631932644</v>
      </c>
      <c r="Z25" s="115">
        <f t="shared" si="4"/>
        <v>103.34858504882595</v>
      </c>
      <c r="AA25" s="115">
        <f t="shared" si="5"/>
        <v>100.69524890304437</v>
      </c>
      <c r="AB25" s="115">
        <f t="shared" si="6"/>
        <v>107.37187684089339</v>
      </c>
      <c r="AC25" s="115">
        <f t="shared" si="7"/>
        <v>106.36446821981134</v>
      </c>
      <c r="AD25" s="115">
        <f t="shared" si="8"/>
        <v>119.71635012030089</v>
      </c>
      <c r="AE25" s="115">
        <f t="shared" si="9"/>
        <v>116.12157353989984</v>
      </c>
      <c r="AF25" s="115">
        <f t="shared" si="10"/>
        <v>105.62426573088035</v>
      </c>
      <c r="AG25" s="115">
        <f t="shared" si="11"/>
        <v>115.48636902520788</v>
      </c>
      <c r="AH25" s="115">
        <f t="shared" si="12"/>
        <v>96.750636696102632</v>
      </c>
      <c r="AI25" s="115">
        <f t="shared" si="13"/>
        <v>81.722347832296009</v>
      </c>
      <c r="AJ25" s="115">
        <f t="shared" si="14"/>
        <v>104.11735346307758</v>
      </c>
      <c r="AK25" s="115">
        <f t="shared" si="15"/>
        <v>102.33651006749143</v>
      </c>
      <c r="AL25" s="115">
        <f t="shared" si="16"/>
        <v>101.17656391406472</v>
      </c>
      <c r="AM25" s="115">
        <f t="shared" si="17"/>
        <v>99.901293237972141</v>
      </c>
      <c r="AN25" s="115">
        <f t="shared" si="18"/>
        <v>107.25306101602166</v>
      </c>
      <c r="AO25" s="115">
        <f t="shared" si="19"/>
        <v>110.80403939514136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14551.710539</v>
      </c>
      <c r="D26" s="11">
        <v>9766.0692839999992</v>
      </c>
      <c r="E26" s="11">
        <v>13893.358095</v>
      </c>
      <c r="F26" s="11">
        <v>20155.134574</v>
      </c>
      <c r="G26" s="11">
        <v>5088.0283179999997</v>
      </c>
      <c r="H26" s="11">
        <v>9472.8170750000008</v>
      </c>
      <c r="I26" s="11">
        <v>22246.542579000001</v>
      </c>
      <c r="J26" s="11">
        <v>1845.5820739999999</v>
      </c>
      <c r="K26" s="11">
        <v>3624.9774040000002</v>
      </c>
      <c r="L26" s="11">
        <v>11152.070258</v>
      </c>
      <c r="M26" s="11">
        <v>7296.0472520000003</v>
      </c>
      <c r="N26" s="11">
        <v>22892.266174</v>
      </c>
      <c r="O26" s="13">
        <v>5960.3375500000002</v>
      </c>
      <c r="P26" s="14">
        <v>96414.591295999999</v>
      </c>
      <c r="Q26" s="15">
        <v>491.01653099999999</v>
      </c>
      <c r="R26" s="15">
        <v>24173.289128</v>
      </c>
      <c r="S26" s="15">
        <v>21864.918611000001</v>
      </c>
      <c r="T26" s="15">
        <v>24412.878291000001</v>
      </c>
      <c r="U26" s="15">
        <v>34519.206142000003</v>
      </c>
      <c r="V26" s="16">
        <f t="shared" si="0"/>
        <v>-5105.2022410000209</v>
      </c>
      <c r="W26" s="115">
        <f t="shared" si="1"/>
        <v>124.81006756302932</v>
      </c>
      <c r="X26" s="115">
        <f t="shared" si="2"/>
        <v>108.72345790589392</v>
      </c>
      <c r="Y26" s="115">
        <f t="shared" si="3"/>
        <v>114.22246102617702</v>
      </c>
      <c r="Z26" s="115">
        <f t="shared" si="4"/>
        <v>104.45813828797128</v>
      </c>
      <c r="AA26" s="115">
        <f t="shared" si="5"/>
        <v>115.05928925366271</v>
      </c>
      <c r="AB26" s="115">
        <f t="shared" si="6"/>
        <v>127.39912946965876</v>
      </c>
      <c r="AC26" s="115">
        <f t="shared" si="7"/>
        <v>102.90337449601223</v>
      </c>
      <c r="AD26" s="115">
        <f t="shared" si="8"/>
        <v>34.218456501860516</v>
      </c>
      <c r="AE26" s="115">
        <f t="shared" si="9"/>
        <v>60.743235846256106</v>
      </c>
      <c r="AF26" s="115">
        <f t="shared" si="10"/>
        <v>86.904210987311984</v>
      </c>
      <c r="AG26" s="115">
        <f t="shared" si="11"/>
        <v>81.252746283415192</v>
      </c>
      <c r="AH26" s="115">
        <f t="shared" si="12"/>
        <v>140.38306481240741</v>
      </c>
      <c r="AI26" s="115">
        <f t="shared" si="13"/>
        <v>224.05355409993416</v>
      </c>
      <c r="AJ26" s="115">
        <f t="shared" si="14"/>
        <v>107.50378508248835</v>
      </c>
      <c r="AK26" s="115">
        <f t="shared" si="15"/>
        <v>130.9564774559253</v>
      </c>
      <c r="AL26" s="115">
        <f t="shared" si="16"/>
        <v>134.1193422337177</v>
      </c>
      <c r="AM26" s="115">
        <f t="shared" si="17"/>
        <v>97.707112063321432</v>
      </c>
      <c r="AN26" s="115">
        <f t="shared" si="18"/>
        <v>95.396354624165554</v>
      </c>
      <c r="AO26" s="115">
        <f t="shared" si="19"/>
        <v>110.65484854121632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12337.006128000001</v>
      </c>
      <c r="D27" s="11">
        <v>8726.4705269999995</v>
      </c>
      <c r="E27" s="11">
        <v>15656.249497999999</v>
      </c>
      <c r="F27" s="11">
        <v>19049.153666999999</v>
      </c>
      <c r="G27" s="11">
        <v>4418.6405839999998</v>
      </c>
      <c r="H27" s="11">
        <v>6472.1074159999998</v>
      </c>
      <c r="I27" s="11">
        <v>22186.44455</v>
      </c>
      <c r="J27" s="11">
        <v>6305.8527480000002</v>
      </c>
      <c r="K27" s="11">
        <v>6970.3105820000001</v>
      </c>
      <c r="L27" s="11">
        <v>13669.483871</v>
      </c>
      <c r="M27" s="11">
        <v>9704.5949550000005</v>
      </c>
      <c r="N27" s="11">
        <v>15592.104993000001</v>
      </c>
      <c r="O27" s="13">
        <v>2197.4628339999999</v>
      </c>
      <c r="P27" s="14">
        <v>92562.387872000007</v>
      </c>
      <c r="Q27" s="15">
        <v>353.79763300000002</v>
      </c>
      <c r="R27" s="15">
        <v>16155.954734999999</v>
      </c>
      <c r="S27" s="15">
        <v>27848.373415999999</v>
      </c>
      <c r="T27" s="15">
        <v>28389.867589000001</v>
      </c>
      <c r="U27" s="15">
        <v>32271.618756</v>
      </c>
      <c r="V27" s="16">
        <f t="shared" si="0"/>
        <v>2483.6175299999886</v>
      </c>
      <c r="W27" s="115">
        <f t="shared" si="1"/>
        <v>84.780453094745283</v>
      </c>
      <c r="X27" s="115">
        <f t="shared" si="2"/>
        <v>89.354993019523206</v>
      </c>
      <c r="Y27" s="115">
        <f t="shared" si="3"/>
        <v>112.68873508438853</v>
      </c>
      <c r="Z27" s="115">
        <f t="shared" si="4"/>
        <v>94.512659278262973</v>
      </c>
      <c r="AA27" s="115">
        <f t="shared" si="5"/>
        <v>86.843867758520602</v>
      </c>
      <c r="AB27" s="115">
        <f t="shared" si="6"/>
        <v>68.322943056514148</v>
      </c>
      <c r="AC27" s="115">
        <f t="shared" si="7"/>
        <v>99.729854521049347</v>
      </c>
      <c r="AD27" s="115">
        <f t="shared" si="8"/>
        <v>341.67284331783128</v>
      </c>
      <c r="AE27" s="115">
        <f t="shared" si="9"/>
        <v>192.28562843753383</v>
      </c>
      <c r="AF27" s="115">
        <f t="shared" si="10"/>
        <v>122.5735092656372</v>
      </c>
      <c r="AG27" s="115">
        <f t="shared" si="11"/>
        <v>133.01167906142283</v>
      </c>
      <c r="AH27" s="115">
        <f t="shared" si="12"/>
        <v>68.110797220717316</v>
      </c>
      <c r="AI27" s="115">
        <f t="shared" si="13"/>
        <v>36.868093720631641</v>
      </c>
      <c r="AJ27" s="115">
        <f t="shared" si="14"/>
        <v>96.004543117158022</v>
      </c>
      <c r="AK27" s="115">
        <f t="shared" si="15"/>
        <v>72.054118479363382</v>
      </c>
      <c r="AL27" s="115">
        <f t="shared" si="16"/>
        <v>66.833911800138551</v>
      </c>
      <c r="AM27" s="115">
        <f t="shared" si="17"/>
        <v>127.36554803359654</v>
      </c>
      <c r="AN27" s="115">
        <f t="shared" si="18"/>
        <v>116.29053834043874</v>
      </c>
      <c r="AO27" s="115">
        <f t="shared" si="19"/>
        <v>93.488878693344773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13927.669292</v>
      </c>
      <c r="D28" s="11">
        <v>9267.8329969999995</v>
      </c>
      <c r="E28" s="11">
        <v>17400.946257</v>
      </c>
      <c r="F28" s="11">
        <v>19877.758733999999</v>
      </c>
      <c r="G28" s="11">
        <v>4856.0436739999996</v>
      </c>
      <c r="H28" s="11">
        <v>8150.9555120000005</v>
      </c>
      <c r="I28" s="11">
        <v>22281.80356</v>
      </c>
      <c r="J28" s="11">
        <v>4117.114176</v>
      </c>
      <c r="K28" s="11">
        <v>5374.0693789999996</v>
      </c>
      <c r="L28" s="11">
        <v>12709.056001999999</v>
      </c>
      <c r="M28" s="11">
        <v>8147.9701029999997</v>
      </c>
      <c r="N28" s="11">
        <v>18731.271811999999</v>
      </c>
      <c r="O28" s="13">
        <v>4146.3908549999996</v>
      </c>
      <c r="P28" s="14">
        <v>96204.412698</v>
      </c>
      <c r="Q28" s="15">
        <v>430.83677999999998</v>
      </c>
      <c r="R28" s="15">
        <v>19750.945930999998</v>
      </c>
      <c r="S28" s="15">
        <v>29745.555703999999</v>
      </c>
      <c r="T28" s="15">
        <v>30486.225811</v>
      </c>
      <c r="U28" s="15">
        <v>33586.023078999999</v>
      </c>
      <c r="V28" s="16">
        <f t="shared" si="0"/>
        <v>-242.66602799998873</v>
      </c>
      <c r="W28" s="115">
        <f t="shared" si="1"/>
        <v>112.89342930931873</v>
      </c>
      <c r="X28" s="115">
        <f t="shared" si="2"/>
        <v>106.20368187029345</v>
      </c>
      <c r="Y28" s="115">
        <f t="shared" si="3"/>
        <v>111.14377207148414</v>
      </c>
      <c r="Z28" s="115">
        <f t="shared" si="4"/>
        <v>104.34982614705577</v>
      </c>
      <c r="AA28" s="115">
        <f t="shared" si="5"/>
        <v>109.89904206248062</v>
      </c>
      <c r="AB28" s="115">
        <f t="shared" si="6"/>
        <v>125.93974401366765</v>
      </c>
      <c r="AC28" s="115">
        <f t="shared" si="7"/>
        <v>100.42980753308667</v>
      </c>
      <c r="AD28" s="115">
        <f t="shared" si="8"/>
        <v>65.290363421597604</v>
      </c>
      <c r="AE28" s="115">
        <f t="shared" si="9"/>
        <v>77.099424993742687</v>
      </c>
      <c r="AF28" s="115">
        <f t="shared" si="10"/>
        <v>92.973927340171471</v>
      </c>
      <c r="AG28" s="115">
        <f t="shared" si="11"/>
        <v>83.959919407063992</v>
      </c>
      <c r="AH28" s="115">
        <f t="shared" si="12"/>
        <v>120.1330533652083</v>
      </c>
      <c r="AI28" s="115">
        <f t="shared" si="13"/>
        <v>188.68991961299309</v>
      </c>
      <c r="AJ28" s="115">
        <f t="shared" si="14"/>
        <v>103.93467034475859</v>
      </c>
      <c r="AK28" s="115">
        <f t="shared" si="15"/>
        <v>121.7749187146201</v>
      </c>
      <c r="AL28" s="115">
        <f t="shared" si="16"/>
        <v>122.25180284896359</v>
      </c>
      <c r="AM28" s="115">
        <f t="shared" si="17"/>
        <v>106.8125425483917</v>
      </c>
      <c r="AN28" s="115">
        <f t="shared" si="18"/>
        <v>107.38417752540789</v>
      </c>
      <c r="AO28" s="115">
        <f t="shared" si="19"/>
        <v>104.07294202667048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13931.916087</v>
      </c>
      <c r="D29" s="11">
        <v>9891.3688139999995</v>
      </c>
      <c r="E29" s="11">
        <v>18428.082951</v>
      </c>
      <c r="F29" s="11">
        <v>21230.273680999999</v>
      </c>
      <c r="G29" s="11">
        <v>4877.8360060000005</v>
      </c>
      <c r="H29" s="11">
        <v>9255.5008479999997</v>
      </c>
      <c r="I29" s="11">
        <v>23636.391390000001</v>
      </c>
      <c r="J29" s="11">
        <v>5153.170736</v>
      </c>
      <c r="K29" s="11">
        <v>6207.8386499999997</v>
      </c>
      <c r="L29" s="11">
        <v>13463.801568999999</v>
      </c>
      <c r="M29" s="11">
        <v>9679.3784429999996</v>
      </c>
      <c r="N29" s="11">
        <v>18275.923349000001</v>
      </c>
      <c r="O29" s="13">
        <v>3499.399829</v>
      </c>
      <c r="P29" s="14">
        <v>100541.815365</v>
      </c>
      <c r="Q29" s="15">
        <v>454.15444000000002</v>
      </c>
      <c r="R29" s="15">
        <v>19952.466801999999</v>
      </c>
      <c r="S29" s="15">
        <v>30543.419072000001</v>
      </c>
      <c r="T29" s="15">
        <v>33416.452576999996</v>
      </c>
      <c r="U29" s="15">
        <v>36696.691745999997</v>
      </c>
      <c r="V29" s="16">
        <f t="shared" si="0"/>
        <v>2758.787504999993</v>
      </c>
      <c r="W29" s="115">
        <f t="shared" si="1"/>
        <v>100.03049178517212</v>
      </c>
      <c r="X29" s="115">
        <f t="shared" si="2"/>
        <v>106.72795697982301</v>
      </c>
      <c r="Y29" s="115">
        <f t="shared" si="3"/>
        <v>105.90276344073419</v>
      </c>
      <c r="Z29" s="115">
        <f t="shared" si="4"/>
        <v>106.80416220510105</v>
      </c>
      <c r="AA29" s="115">
        <f t="shared" si="5"/>
        <v>100.44876721592684</v>
      </c>
      <c r="AB29" s="115">
        <f t="shared" si="6"/>
        <v>113.55111476653093</v>
      </c>
      <c r="AC29" s="115">
        <f t="shared" si="7"/>
        <v>106.07934553570762</v>
      </c>
      <c r="AD29" s="115">
        <f t="shared" si="8"/>
        <v>125.16463026552704</v>
      </c>
      <c r="AE29" s="115">
        <f t="shared" si="9"/>
        <v>115.51467262886635</v>
      </c>
      <c r="AF29" s="115">
        <f t="shared" si="10"/>
        <v>105.93864380549765</v>
      </c>
      <c r="AG29" s="115">
        <f t="shared" si="11"/>
        <v>118.79496758875135</v>
      </c>
      <c r="AH29" s="115">
        <f t="shared" si="12"/>
        <v>97.569046738682829</v>
      </c>
      <c r="AI29" s="115">
        <f t="shared" si="13"/>
        <v>84.396284657539837</v>
      </c>
      <c r="AJ29" s="115">
        <f t="shared" si="14"/>
        <v>104.5085277747246</v>
      </c>
      <c r="AK29" s="115">
        <f t="shared" si="15"/>
        <v>105.41217952654833</v>
      </c>
      <c r="AL29" s="115">
        <f t="shared" si="16"/>
        <v>101.02030997251481</v>
      </c>
      <c r="AM29" s="115">
        <f t="shared" si="17"/>
        <v>102.68229437681245</v>
      </c>
      <c r="AN29" s="115">
        <f t="shared" si="18"/>
        <v>109.61164161207097</v>
      </c>
      <c r="AO29" s="115">
        <f t="shared" si="19"/>
        <v>109.26179518093934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16543.526140000002</v>
      </c>
      <c r="D30" s="11">
        <v>9823.4453090000006</v>
      </c>
      <c r="E30" s="11">
        <v>19062.838941000002</v>
      </c>
      <c r="F30" s="11">
        <v>21658.931564999999</v>
      </c>
      <c r="G30" s="11">
        <v>5166.5973830000003</v>
      </c>
      <c r="H30" s="11">
        <v>10586.553871</v>
      </c>
      <c r="I30" s="11">
        <v>24917.478147000002</v>
      </c>
      <c r="J30" s="11">
        <v>4035.9799870000002</v>
      </c>
      <c r="K30" s="11">
        <v>5803.8990370000001</v>
      </c>
      <c r="L30" s="11">
        <v>13123.776205</v>
      </c>
      <c r="M30" s="11">
        <v>10744.174145999999</v>
      </c>
      <c r="N30" s="11">
        <v>23082.817493999999</v>
      </c>
      <c r="O30" s="13">
        <v>4666.8641289999996</v>
      </c>
      <c r="P30" s="14">
        <v>108580.38406700001</v>
      </c>
      <c r="Q30" s="15">
        <v>591.21114799999998</v>
      </c>
      <c r="R30" s="15">
        <v>26775.632533</v>
      </c>
      <c r="S30" s="15">
        <v>31188.651807999999</v>
      </c>
      <c r="T30" s="15">
        <v>32712.454025999999</v>
      </c>
      <c r="U30" s="15">
        <v>39793.666419000001</v>
      </c>
      <c r="V30" s="16">
        <f t="shared" si="0"/>
        <v>-5000.2095950000439</v>
      </c>
      <c r="W30" s="115">
        <f t="shared" si="1"/>
        <v>118.74551954441441</v>
      </c>
      <c r="X30" s="115">
        <f t="shared" si="2"/>
        <v>99.313305304076209</v>
      </c>
      <c r="Y30" s="115">
        <f t="shared" si="3"/>
        <v>103.44450365069339</v>
      </c>
      <c r="Z30" s="115">
        <f t="shared" si="4"/>
        <v>102.01908788572813</v>
      </c>
      <c r="AA30" s="115">
        <f t="shared" si="5"/>
        <v>105.91986644579292</v>
      </c>
      <c r="AB30" s="115">
        <f t="shared" si="6"/>
        <v>114.38121010261293</v>
      </c>
      <c r="AC30" s="115">
        <f t="shared" si="7"/>
        <v>105.41997606936732</v>
      </c>
      <c r="AD30" s="115">
        <f t="shared" si="8"/>
        <v>78.320323423493107</v>
      </c>
      <c r="AE30" s="115">
        <f t="shared" si="9"/>
        <v>93.493071650629972</v>
      </c>
      <c r="AF30" s="115">
        <f t="shared" si="10"/>
        <v>97.474521870681031</v>
      </c>
      <c r="AG30" s="115">
        <f t="shared" si="11"/>
        <v>111.00066196678202</v>
      </c>
      <c r="AH30" s="115">
        <f t="shared" si="12"/>
        <v>126.30178543215993</v>
      </c>
      <c r="AI30" s="115">
        <f t="shared" si="13"/>
        <v>133.36184366030614</v>
      </c>
      <c r="AJ30" s="115">
        <f t="shared" si="14"/>
        <v>107.99524921329235</v>
      </c>
      <c r="AK30" s="115">
        <f t="shared" si="15"/>
        <v>130.17843621654342</v>
      </c>
      <c r="AL30" s="115">
        <f t="shared" si="16"/>
        <v>134.19710353967892</v>
      </c>
      <c r="AM30" s="115">
        <f t="shared" si="17"/>
        <v>102.1125098486158</v>
      </c>
      <c r="AN30" s="115">
        <f t="shared" si="18"/>
        <v>97.89325767186746</v>
      </c>
      <c r="AO30" s="115">
        <f t="shared" si="19"/>
        <v>108.4393838399277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13891.774283000001</v>
      </c>
      <c r="D31" s="11">
        <v>8926.2632979999998</v>
      </c>
      <c r="E31" s="11">
        <v>18812.120369</v>
      </c>
      <c r="F31" s="11">
        <v>20699.543914000002</v>
      </c>
      <c r="G31" s="11">
        <v>4696.794605</v>
      </c>
      <c r="H31" s="11">
        <v>8703.376338</v>
      </c>
      <c r="I31" s="11">
        <v>23820.245277000002</v>
      </c>
      <c r="J31" s="11">
        <v>6663.8561849999996</v>
      </c>
      <c r="K31" s="11">
        <v>7878.7034439999998</v>
      </c>
      <c r="L31" s="11">
        <v>14697.000106</v>
      </c>
      <c r="M31" s="11">
        <v>11017.235916</v>
      </c>
      <c r="N31" s="11">
        <v>17273.433012000001</v>
      </c>
      <c r="O31" s="13">
        <v>2413.5944290000002</v>
      </c>
      <c r="P31" s="14">
        <v>103807.514775</v>
      </c>
      <c r="Q31" s="15">
        <v>448.00534499999998</v>
      </c>
      <c r="R31" s="15">
        <v>17386.509234000001</v>
      </c>
      <c r="S31" s="15">
        <v>32673.074794</v>
      </c>
      <c r="T31" s="15">
        <v>32731.880220999999</v>
      </c>
      <c r="U31" s="15">
        <v>35424.015630000002</v>
      </c>
      <c r="V31" s="16">
        <f t="shared" si="0"/>
        <v>2486.7016189999704</v>
      </c>
      <c r="W31" s="115">
        <f t="shared" si="1"/>
        <v>83.971060132165988</v>
      </c>
      <c r="X31" s="115">
        <f t="shared" si="2"/>
        <v>90.866931277379592</v>
      </c>
      <c r="Y31" s="115">
        <f t="shared" si="3"/>
        <v>98.684778417443582</v>
      </c>
      <c r="Z31" s="115">
        <f t="shared" si="4"/>
        <v>95.570475634401419</v>
      </c>
      <c r="AA31" s="115">
        <f t="shared" si="5"/>
        <v>90.906921070609769</v>
      </c>
      <c r="AB31" s="115">
        <f t="shared" si="6"/>
        <v>82.211609595086145</v>
      </c>
      <c r="AC31" s="115">
        <f t="shared" si="7"/>
        <v>95.596533230502288</v>
      </c>
      <c r="AD31" s="115">
        <f t="shared" si="8"/>
        <v>165.11122965090161</v>
      </c>
      <c r="AE31" s="115">
        <f t="shared" si="9"/>
        <v>135.74845795512758</v>
      </c>
      <c r="AF31" s="115">
        <f t="shared" si="10"/>
        <v>111.98758555788706</v>
      </c>
      <c r="AG31" s="115">
        <f t="shared" si="11"/>
        <v>102.54148682150372</v>
      </c>
      <c r="AH31" s="115">
        <f t="shared" si="12"/>
        <v>74.832428998279553</v>
      </c>
      <c r="AI31" s="115">
        <f t="shared" si="13"/>
        <v>51.717692272244861</v>
      </c>
      <c r="AJ31" s="115">
        <f t="shared" si="14"/>
        <v>95.6042987570804</v>
      </c>
      <c r="AK31" s="115">
        <f t="shared" si="15"/>
        <v>75.77755367359886</v>
      </c>
      <c r="AL31" s="115">
        <f t="shared" si="16"/>
        <v>64.934074713535736</v>
      </c>
      <c r="AM31" s="115">
        <f t="shared" si="17"/>
        <v>104.75949712458954</v>
      </c>
      <c r="AN31" s="115">
        <f t="shared" si="18"/>
        <v>100.05938470707383</v>
      </c>
      <c r="AO31" s="115">
        <f t="shared" si="19"/>
        <v>89.019230490122283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14986.816500000001</v>
      </c>
      <c r="D32" s="11">
        <v>9496.1773069999999</v>
      </c>
      <c r="E32" s="11">
        <v>18696.253891</v>
      </c>
      <c r="F32" s="11">
        <v>21388.202485999998</v>
      </c>
      <c r="G32" s="11">
        <v>5258.2034979999999</v>
      </c>
      <c r="H32" s="11">
        <v>11210.007307</v>
      </c>
      <c r="I32" s="11">
        <v>23195.747661000001</v>
      </c>
      <c r="J32" s="11">
        <v>3699.161928</v>
      </c>
      <c r="K32" s="11">
        <v>5855.4365520000001</v>
      </c>
      <c r="L32" s="11">
        <v>13328.707277</v>
      </c>
      <c r="M32" s="11">
        <v>8697.9140650000008</v>
      </c>
      <c r="N32" s="11">
        <v>21399.073597999999</v>
      </c>
      <c r="O32" s="13">
        <v>4977.2391070000003</v>
      </c>
      <c r="P32" s="14">
        <v>105653.54431700001</v>
      </c>
      <c r="Q32" s="15">
        <v>532.59876399999996</v>
      </c>
      <c r="R32" s="15">
        <v>21297.545881999999</v>
      </c>
      <c r="S32" s="15">
        <v>31545.722032000001</v>
      </c>
      <c r="T32" s="15">
        <v>33418.543779</v>
      </c>
      <c r="U32" s="15">
        <v>35981.045225000002</v>
      </c>
      <c r="V32" s="16">
        <f t="shared" si="0"/>
        <v>597.02873599997838</v>
      </c>
      <c r="W32" s="115">
        <f t="shared" si="1"/>
        <v>107.88266635126698</v>
      </c>
      <c r="X32" s="115">
        <f t="shared" si="2"/>
        <v>106.38468741032649</v>
      </c>
      <c r="Y32" s="115">
        <f t="shared" si="3"/>
        <v>99.384086026841857</v>
      </c>
      <c r="Z32" s="115">
        <f t="shared" si="4"/>
        <v>103.32692630746432</v>
      </c>
      <c r="AA32" s="115">
        <f t="shared" si="5"/>
        <v>111.95302201212607</v>
      </c>
      <c r="AB32" s="115">
        <f t="shared" si="6"/>
        <v>128.80067311413094</v>
      </c>
      <c r="AC32" s="115">
        <f t="shared" si="7"/>
        <v>97.378290572838921</v>
      </c>
      <c r="AD32" s="115">
        <f t="shared" si="8"/>
        <v>55.510830745816889</v>
      </c>
      <c r="AE32" s="115">
        <f t="shared" si="9"/>
        <v>74.319798855472698</v>
      </c>
      <c r="AF32" s="115">
        <f t="shared" si="10"/>
        <v>90.689985581197632</v>
      </c>
      <c r="AG32" s="115">
        <f t="shared" si="11"/>
        <v>78.948241930340103</v>
      </c>
      <c r="AH32" s="115">
        <f t="shared" si="12"/>
        <v>123.88431172387028</v>
      </c>
      <c r="AI32" s="115">
        <f t="shared" si="13"/>
        <v>206.21687915737229</v>
      </c>
      <c r="AJ32" s="115">
        <f t="shared" si="14"/>
        <v>101.77831975459699</v>
      </c>
      <c r="AK32" s="115">
        <f t="shared" si="15"/>
        <v>118.88223431798563</v>
      </c>
      <c r="AL32" s="115">
        <f t="shared" si="16"/>
        <v>122.49466293298146</v>
      </c>
      <c r="AM32" s="115">
        <f t="shared" si="17"/>
        <v>96.54959697210063</v>
      </c>
      <c r="AN32" s="115">
        <f t="shared" si="18"/>
        <v>102.09784330555949</v>
      </c>
      <c r="AO32" s="115">
        <f t="shared" si="19"/>
        <v>101.57246315837854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14303.421487</v>
      </c>
      <c r="D33" s="11">
        <v>9457.1476220000004</v>
      </c>
      <c r="E33" s="11">
        <v>18438.013832000001</v>
      </c>
      <c r="F33" s="11">
        <v>22470.164814</v>
      </c>
      <c r="G33" s="11">
        <v>5073.8778089999996</v>
      </c>
      <c r="H33" s="11">
        <v>9230.6535440000007</v>
      </c>
      <c r="I33" s="11">
        <v>25018.890259</v>
      </c>
      <c r="J33" s="11">
        <v>6038.5368200000003</v>
      </c>
      <c r="K33" s="11">
        <v>7437.3846329999997</v>
      </c>
      <c r="L33" s="11">
        <v>14807.798515</v>
      </c>
      <c r="M33" s="11">
        <v>11461.07567</v>
      </c>
      <c r="N33" s="11">
        <v>19936.618818999999</v>
      </c>
      <c r="O33" s="13">
        <v>3267.3573529999999</v>
      </c>
      <c r="P33" s="14">
        <v>109282.711758</v>
      </c>
      <c r="Q33" s="15">
        <v>540.894993</v>
      </c>
      <c r="R33" s="15">
        <v>21412.871501000001</v>
      </c>
      <c r="S33" s="15">
        <v>31653.712643999999</v>
      </c>
      <c r="T33" s="15">
        <v>35661.553917999998</v>
      </c>
      <c r="U33" s="15">
        <v>37280.255186000002</v>
      </c>
      <c r="V33" s="16">
        <f t="shared" si="0"/>
        <v>2432.0490129999598</v>
      </c>
      <c r="W33" s="115">
        <f t="shared" si="1"/>
        <v>95.440025485065476</v>
      </c>
      <c r="X33" s="115">
        <f t="shared" si="2"/>
        <v>99.588995827076346</v>
      </c>
      <c r="Y33" s="115">
        <f t="shared" si="3"/>
        <v>98.618760418501211</v>
      </c>
      <c r="Z33" s="115">
        <f t="shared" si="4"/>
        <v>105.05868751106232</v>
      </c>
      <c r="AA33" s="115">
        <f t="shared" si="5"/>
        <v>96.494512069186555</v>
      </c>
      <c r="AB33" s="115">
        <f t="shared" si="6"/>
        <v>82.342975264931297</v>
      </c>
      <c r="AC33" s="115">
        <f t="shared" si="7"/>
        <v>107.85981389625705</v>
      </c>
      <c r="AD33" s="115">
        <f t="shared" si="8"/>
        <v>163.24067282085198</v>
      </c>
      <c r="AE33" s="115">
        <f t="shared" si="9"/>
        <v>127.01674020290878</v>
      </c>
      <c r="AF33" s="115">
        <f t="shared" si="10"/>
        <v>111.09703444798672</v>
      </c>
      <c r="AG33" s="115">
        <f t="shared" si="11"/>
        <v>131.76809502083762</v>
      </c>
      <c r="AH33" s="115">
        <f t="shared" si="12"/>
        <v>93.165803312454216</v>
      </c>
      <c r="AI33" s="115">
        <f t="shared" si="13"/>
        <v>65.645979282063848</v>
      </c>
      <c r="AJ33" s="115">
        <f t="shared" si="14"/>
        <v>103.43496989567254</v>
      </c>
      <c r="AK33" s="115">
        <f t="shared" si="15"/>
        <v>101.55768836895011</v>
      </c>
      <c r="AL33" s="115">
        <f t="shared" si="16"/>
        <v>100.54149722056695</v>
      </c>
      <c r="AM33" s="115">
        <f t="shared" si="17"/>
        <v>100.34233044940437</v>
      </c>
      <c r="AN33" s="115">
        <f t="shared" si="18"/>
        <v>106.71187276690821</v>
      </c>
      <c r="AO33" s="115">
        <f t="shared" si="19"/>
        <v>103.6108177316019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16967.046553</v>
      </c>
      <c r="D34" s="11">
        <v>9329.4705959999992</v>
      </c>
      <c r="E34" s="11">
        <v>18611.670730999998</v>
      </c>
      <c r="F34" s="11">
        <v>22683.147611</v>
      </c>
      <c r="G34" s="11">
        <v>5437.1829120000002</v>
      </c>
      <c r="H34" s="11">
        <v>11241.021634000001</v>
      </c>
      <c r="I34" s="11">
        <v>26474.175627000001</v>
      </c>
      <c r="J34" s="11">
        <v>4300.5038910000003</v>
      </c>
      <c r="K34" s="11">
        <v>6361.5341950000002</v>
      </c>
      <c r="L34" s="11">
        <v>14094.552925</v>
      </c>
      <c r="M34" s="11">
        <v>11901.833172000001</v>
      </c>
      <c r="N34" s="11">
        <v>25553.933395</v>
      </c>
      <c r="O34" s="13">
        <v>4926.8679339999999</v>
      </c>
      <c r="P34" s="14">
        <v>116501.22914900001</v>
      </c>
      <c r="Q34" s="15">
        <v>679.50089800000001</v>
      </c>
      <c r="R34" s="15">
        <v>29718.073382999999</v>
      </c>
      <c r="S34" s="15">
        <v>29505.490532</v>
      </c>
      <c r="T34" s="15">
        <v>31649.022079999999</v>
      </c>
      <c r="U34" s="15">
        <v>38643.683959000002</v>
      </c>
      <c r="V34" s="16">
        <f t="shared" si="0"/>
        <v>-5516.0146649999333</v>
      </c>
      <c r="W34" s="115">
        <f t="shared" si="1"/>
        <v>118.62229305359489</v>
      </c>
      <c r="X34" s="115">
        <f t="shared" si="2"/>
        <v>98.649941492898037</v>
      </c>
      <c r="Y34" s="115">
        <f t="shared" si="3"/>
        <v>100.94184167873119</v>
      </c>
      <c r="Z34" s="115">
        <f t="shared" si="4"/>
        <v>100.94784706192854</v>
      </c>
      <c r="AA34" s="115">
        <f t="shared" si="5"/>
        <v>107.16030453779499</v>
      </c>
      <c r="AB34" s="115">
        <f t="shared" si="6"/>
        <v>121.77926059533191</v>
      </c>
      <c r="AC34" s="115">
        <f t="shared" si="7"/>
        <v>105.81674627825066</v>
      </c>
      <c r="AD34" s="115">
        <f t="shared" si="8"/>
        <v>71.217647903652264</v>
      </c>
      <c r="AE34" s="115">
        <f t="shared" si="9"/>
        <v>85.534559645787255</v>
      </c>
      <c r="AF34" s="115">
        <f t="shared" si="10"/>
        <v>95.183311082484707</v>
      </c>
      <c r="AG34" s="115">
        <f t="shared" si="11"/>
        <v>103.84569053281541</v>
      </c>
      <c r="AH34" s="115">
        <f t="shared" si="12"/>
        <v>128.17586385634553</v>
      </c>
      <c r="AI34" s="115">
        <f t="shared" si="13"/>
        <v>150.79060542539929</v>
      </c>
      <c r="AJ34" s="115">
        <f t="shared" si="14"/>
        <v>106.60536078843374</v>
      </c>
      <c r="AK34" s="115">
        <f t="shared" si="15"/>
        <v>125.62528897360306</v>
      </c>
      <c r="AL34" s="115">
        <f t="shared" si="16"/>
        <v>138.78602587986452</v>
      </c>
      <c r="AM34" s="115">
        <f t="shared" si="17"/>
        <v>93.213364460085856</v>
      </c>
      <c r="AN34" s="115">
        <f t="shared" si="18"/>
        <v>88.748297824524442</v>
      </c>
      <c r="AO34" s="115">
        <f t="shared" si="19"/>
        <v>103.65724098774949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13814.384784</v>
      </c>
      <c r="D35" s="11">
        <v>8888.3023749999993</v>
      </c>
      <c r="E35" s="11">
        <v>18269.784756000001</v>
      </c>
      <c r="F35" s="11">
        <v>20985.613167</v>
      </c>
      <c r="G35" s="11">
        <v>5134.1089810000003</v>
      </c>
      <c r="H35" s="11">
        <v>9861.3694319999995</v>
      </c>
      <c r="I35" s="11">
        <v>25398.522476999999</v>
      </c>
      <c r="J35" s="11">
        <v>5968.2694659999997</v>
      </c>
      <c r="K35" s="11">
        <v>7904.0903920000001</v>
      </c>
      <c r="L35" s="11">
        <v>15126.955805</v>
      </c>
      <c r="M35" s="11">
        <v>10807.989995</v>
      </c>
      <c r="N35" s="11">
        <v>20429.941694000001</v>
      </c>
      <c r="O35" s="13">
        <v>3564.666678</v>
      </c>
      <c r="P35" s="14">
        <v>110603.880412</v>
      </c>
      <c r="Q35" s="15">
        <v>474.33445499999999</v>
      </c>
      <c r="R35" s="15">
        <v>19216.997487000001</v>
      </c>
      <c r="S35" s="15">
        <v>30614.699971999999</v>
      </c>
      <c r="T35" s="15">
        <v>33470.415944</v>
      </c>
      <c r="U35" s="15">
        <v>36227.671732000003</v>
      </c>
      <c r="V35" s="16">
        <f t="shared" si="0"/>
        <v>2486.8318880000079</v>
      </c>
      <c r="W35" s="115">
        <f t="shared" si="1"/>
        <v>81.41891248337167</v>
      </c>
      <c r="X35" s="115">
        <f t="shared" si="2"/>
        <v>95.271240565470563</v>
      </c>
      <c r="Y35" s="115">
        <f t="shared" si="3"/>
        <v>98.163055966649225</v>
      </c>
      <c r="Z35" s="115">
        <f t="shared" si="4"/>
        <v>92.516318841143558</v>
      </c>
      <c r="AA35" s="115">
        <f t="shared" si="5"/>
        <v>94.425901502575755</v>
      </c>
      <c r="AB35" s="115">
        <f t="shared" si="6"/>
        <v>87.726629776896303</v>
      </c>
      <c r="AC35" s="115">
        <f t="shared" si="7"/>
        <v>95.936972069857447</v>
      </c>
      <c r="AD35" s="115">
        <f t="shared" si="8"/>
        <v>138.78070145431707</v>
      </c>
      <c r="AE35" s="115">
        <f t="shared" si="9"/>
        <v>124.24817897249392</v>
      </c>
      <c r="AF35" s="115">
        <f t="shared" si="10"/>
        <v>107.32483595253875</v>
      </c>
      <c r="AG35" s="115">
        <f t="shared" si="11"/>
        <v>90.809456314903215</v>
      </c>
      <c r="AH35" s="115">
        <f t="shared" si="12"/>
        <v>79.948324894661496</v>
      </c>
      <c r="AI35" s="115">
        <f t="shared" si="13"/>
        <v>72.351577630089565</v>
      </c>
      <c r="AJ35" s="115">
        <f t="shared" si="14"/>
        <v>94.937951487655496</v>
      </c>
      <c r="AK35" s="115">
        <f t="shared" si="15"/>
        <v>69.806302890272264</v>
      </c>
      <c r="AL35" s="115">
        <f t="shared" si="16"/>
        <v>64.664344957142944</v>
      </c>
      <c r="AM35" s="115">
        <f t="shared" si="17"/>
        <v>103.75933231408918</v>
      </c>
      <c r="AN35" s="115">
        <f t="shared" si="18"/>
        <v>105.75497675535131</v>
      </c>
      <c r="AO35" s="115">
        <f t="shared" si="19"/>
        <v>93.747976436295957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15052.490712000001</v>
      </c>
      <c r="D36" s="11">
        <v>9890.9912100000001</v>
      </c>
      <c r="E36" s="11">
        <v>18396.509221</v>
      </c>
      <c r="F36" s="11">
        <v>22608.057721000001</v>
      </c>
      <c r="G36" s="11">
        <v>5585.3848440000002</v>
      </c>
      <c r="H36" s="11">
        <v>12220.753111</v>
      </c>
      <c r="I36" s="11">
        <v>26160.898654000001</v>
      </c>
      <c r="J36" s="11">
        <v>4287.8240509999996</v>
      </c>
      <c r="K36" s="11">
        <v>6523.3165069999995</v>
      </c>
      <c r="L36" s="11">
        <v>14459.905224</v>
      </c>
      <c r="M36" s="11">
        <v>10003.471014999999</v>
      </c>
      <c r="N36" s="11">
        <v>23653.253642</v>
      </c>
      <c r="O36" s="13">
        <v>5070.144088</v>
      </c>
      <c r="P36" s="14">
        <v>113757.93528200001</v>
      </c>
      <c r="Q36" s="15">
        <v>568.22412399999996</v>
      </c>
      <c r="R36" s="15">
        <v>24126.689632000001</v>
      </c>
      <c r="S36" s="15">
        <v>33256.333655000002</v>
      </c>
      <c r="T36" s="15">
        <v>35592.671124</v>
      </c>
      <c r="U36" s="15">
        <v>37349.146183999997</v>
      </c>
      <c r="V36" s="16">
        <f t="shared" si="0"/>
        <v>447.34224699994957</v>
      </c>
      <c r="W36" s="115">
        <f t="shared" ref="W36:W58" si="22">C36/C35*100</f>
        <v>108.96243985786462</v>
      </c>
      <c r="X36" s="115">
        <f t="shared" ref="X36:X58" si="23">D36/D35*100</f>
        <v>111.28099374544513</v>
      </c>
      <c r="Y36" s="115">
        <f t="shared" ref="Y36:Y58" si="24">E36/E35*100</f>
        <v>100.6936286699184</v>
      </c>
      <c r="Z36" s="115">
        <f t="shared" ref="Z36:Z58" si="25">F36/F35*100</f>
        <v>107.73122301020636</v>
      </c>
      <c r="AA36" s="115">
        <f t="shared" ref="AA36:AA58" si="26">G36/G35*100</f>
        <v>108.78976010579547</v>
      </c>
      <c r="AB36" s="115">
        <f t="shared" ref="AB36:AB58" si="27">H36/H35*100</f>
        <v>123.92551759945059</v>
      </c>
      <c r="AC36" s="115">
        <f t="shared" ref="AC36:AC58" si="28">I36/I35*100</f>
        <v>103.00165561870924</v>
      </c>
      <c r="AD36" s="115">
        <f t="shared" ref="AD36:AD58" si="29">J36/J35*100</f>
        <v>71.843673872750699</v>
      </c>
      <c r="AE36" s="115">
        <f t="shared" ref="AE36:AE58" si="30">K36/K35*100</f>
        <v>82.530894555589484</v>
      </c>
      <c r="AF36" s="115">
        <f t="shared" ref="AF36:AF58" si="31">L36/L35*100</f>
        <v>95.590318438165099</v>
      </c>
      <c r="AG36" s="115">
        <f t="shared" ref="AG36:AG58" si="32">M36/M35*100</f>
        <v>92.556257172960116</v>
      </c>
      <c r="AH36" s="115">
        <f t="shared" ref="AH36:AH58" si="33">N36/N35*100</f>
        <v>115.77739181187503</v>
      </c>
      <c r="AI36" s="115">
        <f t="shared" ref="AI36:AI58" si="34">O36/O35*100</f>
        <v>142.23332911577208</v>
      </c>
      <c r="AJ36" s="115">
        <f t="shared" ref="AJ36:AJ58" si="35">P36/P35*100</f>
        <v>102.85166746252585</v>
      </c>
      <c r="AK36" s="115">
        <f t="shared" ref="AK36:AK58" si="36">Q36/Q35*100</f>
        <v>119.79398038879549</v>
      </c>
      <c r="AL36" s="115">
        <f t="shared" ref="AL36:AL58" si="37">R36/R35*100</f>
        <v>125.54869535847799</v>
      </c>
      <c r="AM36" s="115">
        <f t="shared" ref="AM36:AM58" si="38">S36/S35*100</f>
        <v>108.62864468838833</v>
      </c>
      <c r="AN36" s="115">
        <f t="shared" ref="AN36:AN58" si="39">T36/T35*100</f>
        <v>106.34068959152103</v>
      </c>
      <c r="AO36" s="115">
        <f t="shared" ref="AO36:AO58" si="40">U36/U35*100</f>
        <v>103.09562938600163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14216.385569</v>
      </c>
      <c r="D37" s="11">
        <v>9622.3848170000001</v>
      </c>
      <c r="E37" s="11">
        <v>18326.068138999999</v>
      </c>
      <c r="F37" s="11">
        <v>23186.264188000001</v>
      </c>
      <c r="G37" s="11">
        <v>5190.4189239999996</v>
      </c>
      <c r="H37" s="11">
        <v>12953.555863</v>
      </c>
      <c r="I37" s="11">
        <v>28681.643498000001</v>
      </c>
      <c r="J37" s="11">
        <v>7752.7652310000003</v>
      </c>
      <c r="K37" s="11">
        <v>8649.0942269999996</v>
      </c>
      <c r="L37" s="11">
        <v>16507.30747</v>
      </c>
      <c r="M37" s="11">
        <v>14124.381095000001</v>
      </c>
      <c r="N37" s="11">
        <v>21065.554886000002</v>
      </c>
      <c r="O37" s="13">
        <v>2409.176093</v>
      </c>
      <c r="P37" s="14">
        <v>118199.416534</v>
      </c>
      <c r="Q37" s="15">
        <v>601.552144</v>
      </c>
      <c r="R37" s="15">
        <v>24266.870898000001</v>
      </c>
      <c r="S37" s="15">
        <v>34737.310261999999</v>
      </c>
      <c r="T37" s="15">
        <v>39875.859858000003</v>
      </c>
      <c r="U37" s="15">
        <v>38920.990304999999</v>
      </c>
      <c r="V37" s="16">
        <f t="shared" si="0"/>
        <v>5834.7197149999774</v>
      </c>
      <c r="W37" s="115">
        <f t="shared" si="22"/>
        <v>94.445403362159524</v>
      </c>
      <c r="X37" s="115">
        <f t="shared" si="23"/>
        <v>97.284332911665786</v>
      </c>
      <c r="Y37" s="115">
        <f t="shared" si="24"/>
        <v>99.617095389381859</v>
      </c>
      <c r="Z37" s="115">
        <f t="shared" si="25"/>
        <v>102.5575238445314</v>
      </c>
      <c r="AA37" s="115">
        <f t="shared" si="26"/>
        <v>92.928581807137505</v>
      </c>
      <c r="AB37" s="115">
        <f t="shared" si="27"/>
        <v>105.99637964488781</v>
      </c>
      <c r="AC37" s="115">
        <f t="shared" si="28"/>
        <v>109.63554378364056</v>
      </c>
      <c r="AD37" s="115">
        <f t="shared" si="29"/>
        <v>180.80884706992379</v>
      </c>
      <c r="AE37" s="115">
        <f t="shared" si="30"/>
        <v>132.58737664681584</v>
      </c>
      <c r="AF37" s="115">
        <f t="shared" si="31"/>
        <v>114.15916781115412</v>
      </c>
      <c r="AG37" s="115">
        <f t="shared" si="32"/>
        <v>141.19480202242582</v>
      </c>
      <c r="AH37" s="115">
        <f t="shared" si="33"/>
        <v>89.059861297875997</v>
      </c>
      <c r="AI37" s="115">
        <f t="shared" si="34"/>
        <v>47.516915716498673</v>
      </c>
      <c r="AJ37" s="115">
        <f t="shared" si="35"/>
        <v>103.90432653422357</v>
      </c>
      <c r="AK37" s="115">
        <f t="shared" si="36"/>
        <v>105.86529480047209</v>
      </c>
      <c r="AL37" s="115">
        <f t="shared" si="37"/>
        <v>100.58102154973665</v>
      </c>
      <c r="AM37" s="115">
        <f t="shared" si="38"/>
        <v>104.45321670862337</v>
      </c>
      <c r="AN37" s="115">
        <f t="shared" si="39"/>
        <v>112.03390641595277</v>
      </c>
      <c r="AO37" s="115">
        <f t="shared" si="40"/>
        <v>104.20851420071648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17675.738935000001</v>
      </c>
      <c r="D38" s="11">
        <v>10107.321598</v>
      </c>
      <c r="E38" s="11">
        <v>18347.637884</v>
      </c>
      <c r="F38" s="11">
        <v>23641.064923999998</v>
      </c>
      <c r="G38" s="11">
        <v>5857.0872509999999</v>
      </c>
      <c r="H38" s="11">
        <v>13283.321594999999</v>
      </c>
      <c r="I38" s="11">
        <v>29566.935372</v>
      </c>
      <c r="J38" s="11">
        <v>4083.1412519999999</v>
      </c>
      <c r="K38" s="11">
        <v>6542.4988750000002</v>
      </c>
      <c r="L38" s="11">
        <v>14827.831501000001</v>
      </c>
      <c r="M38" s="11">
        <v>13086.157895</v>
      </c>
      <c r="N38" s="11">
        <v>28466.249777000001</v>
      </c>
      <c r="O38" s="13">
        <v>5856.0131410000004</v>
      </c>
      <c r="P38" s="14">
        <v>122976.76777400001</v>
      </c>
      <c r="Q38" s="15">
        <v>790.889276</v>
      </c>
      <c r="R38" s="15">
        <v>33057.441983999997</v>
      </c>
      <c r="S38" s="15">
        <v>30545.656114000001</v>
      </c>
      <c r="T38" s="15">
        <v>33167.053076999997</v>
      </c>
      <c r="U38" s="15">
        <v>45906.191779000001</v>
      </c>
      <c r="V38" s="16">
        <f t="shared" si="0"/>
        <v>-8768.8938499999858</v>
      </c>
      <c r="W38" s="115">
        <f t="shared" si="22"/>
        <v>124.33356459846874</v>
      </c>
      <c r="X38" s="115">
        <f t="shared" si="23"/>
        <v>105.03967353439509</v>
      </c>
      <c r="Y38" s="115">
        <f t="shared" si="24"/>
        <v>100.11769979701263</v>
      </c>
      <c r="Z38" s="115">
        <f t="shared" si="25"/>
        <v>101.96150933290657</v>
      </c>
      <c r="AA38" s="115">
        <f t="shared" si="26"/>
        <v>112.84421039537655</v>
      </c>
      <c r="AB38" s="115">
        <f t="shared" si="27"/>
        <v>102.54575450546308</v>
      </c>
      <c r="AC38" s="115">
        <f t="shared" si="28"/>
        <v>103.08661487289503</v>
      </c>
      <c r="AD38" s="115">
        <f t="shared" si="29"/>
        <v>52.666901812959075</v>
      </c>
      <c r="AE38" s="115">
        <f t="shared" si="30"/>
        <v>75.64374607662603</v>
      </c>
      <c r="AF38" s="115">
        <f t="shared" si="31"/>
        <v>89.825863654310439</v>
      </c>
      <c r="AG38" s="115">
        <f t="shared" si="32"/>
        <v>92.649425181769345</v>
      </c>
      <c r="AH38" s="115">
        <f t="shared" si="33"/>
        <v>135.13173486789302</v>
      </c>
      <c r="AI38" s="115">
        <f t="shared" si="34"/>
        <v>243.07119591693544</v>
      </c>
      <c r="AJ38" s="115">
        <f t="shared" si="35"/>
        <v>104.04177226934601</v>
      </c>
      <c r="AK38" s="115">
        <f t="shared" si="36"/>
        <v>131.47476638367698</v>
      </c>
      <c r="AL38" s="115">
        <f t="shared" si="37"/>
        <v>136.22457597829182</v>
      </c>
      <c r="AM38" s="115">
        <f t="shared" si="38"/>
        <v>87.933279472747913</v>
      </c>
      <c r="AN38" s="115">
        <f t="shared" si="39"/>
        <v>83.175768986824579</v>
      </c>
      <c r="AO38" s="115">
        <f t="shared" si="40"/>
        <v>117.94713191843591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14982.005705</v>
      </c>
      <c r="D39" s="11">
        <v>9561.1143850000008</v>
      </c>
      <c r="E39" s="11">
        <v>17453.735054000001</v>
      </c>
      <c r="F39" s="11">
        <v>22127.789500999999</v>
      </c>
      <c r="G39" s="11">
        <v>5309.2871169999999</v>
      </c>
      <c r="H39" s="11">
        <v>12612.863318</v>
      </c>
      <c r="I39" s="11">
        <v>28665.883185999999</v>
      </c>
      <c r="J39" s="11">
        <v>7282.3162009999996</v>
      </c>
      <c r="K39" s="11">
        <v>8938.5606050000006</v>
      </c>
      <c r="L39" s="11">
        <v>16700.138545999998</v>
      </c>
      <c r="M39" s="11">
        <v>13607.783141</v>
      </c>
      <c r="N39" s="11">
        <v>21660.832289000002</v>
      </c>
      <c r="O39" s="13">
        <v>3139.6909519999999</v>
      </c>
      <c r="P39" s="14">
        <v>118986.23123400001</v>
      </c>
      <c r="Q39" s="15">
        <v>633.46965</v>
      </c>
      <c r="R39" s="15">
        <v>20852.112204000001</v>
      </c>
      <c r="S39" s="15">
        <v>33414.063477000003</v>
      </c>
      <c r="T39" s="15">
        <v>39037.446379000001</v>
      </c>
      <c r="U39" s="15">
        <v>42089.777059</v>
      </c>
      <c r="V39" s="16">
        <f t="shared" si="0"/>
        <v>5103.7927550000313</v>
      </c>
      <c r="W39" s="115">
        <f t="shared" si="22"/>
        <v>84.760279386871346</v>
      </c>
      <c r="X39" s="115">
        <f t="shared" si="23"/>
        <v>94.595925263641746</v>
      </c>
      <c r="Y39" s="115">
        <f t="shared" si="24"/>
        <v>95.127967776279661</v>
      </c>
      <c r="Z39" s="115">
        <f t="shared" si="25"/>
        <v>93.598954074764421</v>
      </c>
      <c r="AA39" s="115">
        <f t="shared" si="26"/>
        <v>90.64722599263871</v>
      </c>
      <c r="AB39" s="115">
        <f t="shared" si="27"/>
        <v>94.952630844589592</v>
      </c>
      <c r="AC39" s="115">
        <f t="shared" si="28"/>
        <v>96.952500573145969</v>
      </c>
      <c r="AD39" s="115">
        <f t="shared" si="29"/>
        <v>178.35082725666135</v>
      </c>
      <c r="AE39" s="115">
        <f t="shared" si="30"/>
        <v>136.62303617897069</v>
      </c>
      <c r="AF39" s="115">
        <f t="shared" si="31"/>
        <v>112.62697815842948</v>
      </c>
      <c r="AG39" s="115">
        <f t="shared" si="32"/>
        <v>103.98608399948547</v>
      </c>
      <c r="AH39" s="115">
        <f t="shared" si="33"/>
        <v>76.093031076054842</v>
      </c>
      <c r="AI39" s="115">
        <f t="shared" si="34"/>
        <v>53.614820807315532</v>
      </c>
      <c r="AJ39" s="115">
        <f t="shared" si="35"/>
        <v>96.755048443512848</v>
      </c>
      <c r="AK39" s="115">
        <f t="shared" si="36"/>
        <v>80.095870461644751</v>
      </c>
      <c r="AL39" s="115">
        <f t="shared" si="37"/>
        <v>63.078420326934406</v>
      </c>
      <c r="AM39" s="115">
        <f t="shared" si="38"/>
        <v>109.39055737514613</v>
      </c>
      <c r="AN39" s="115">
        <f t="shared" si="39"/>
        <v>117.6994720886761</v>
      </c>
      <c r="AO39" s="115">
        <f t="shared" si="40"/>
        <v>91.686492448833803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16803.215209999998</v>
      </c>
      <c r="D40" s="11">
        <v>10504.174239</v>
      </c>
      <c r="E40" s="11">
        <v>16293.252173999999</v>
      </c>
      <c r="F40" s="11">
        <v>22987.141253000002</v>
      </c>
      <c r="G40" s="11">
        <v>5997.8916650000001</v>
      </c>
      <c r="H40" s="11">
        <v>13868.697732000001</v>
      </c>
      <c r="I40" s="11">
        <v>28316.016922999999</v>
      </c>
      <c r="J40" s="11">
        <v>3823.3774579999999</v>
      </c>
      <c r="K40" s="11">
        <v>6418.1963210000004</v>
      </c>
      <c r="L40" s="11">
        <v>15075.306273</v>
      </c>
      <c r="M40" s="11">
        <v>11069.684975</v>
      </c>
      <c r="N40" s="11">
        <v>26348.479472999999</v>
      </c>
      <c r="O40" s="13">
        <v>6042.5663029999996</v>
      </c>
      <c r="P40" s="14">
        <v>122146.21860199999</v>
      </c>
      <c r="Q40" s="15">
        <v>748.70070599999997</v>
      </c>
      <c r="R40" s="15">
        <v>23889.566364999999</v>
      </c>
      <c r="S40" s="15">
        <v>31493.405841</v>
      </c>
      <c r="T40" s="15">
        <v>39608.320398000003</v>
      </c>
      <c r="U40" s="15">
        <v>43444.888085999999</v>
      </c>
      <c r="V40" s="16">
        <f t="shared" si="0"/>
        <v>1433.5407970000451</v>
      </c>
      <c r="W40" s="115">
        <f t="shared" si="22"/>
        <v>112.15597925177802</v>
      </c>
      <c r="X40" s="115">
        <f t="shared" si="23"/>
        <v>109.86349306184981</v>
      </c>
      <c r="Y40" s="115">
        <f t="shared" si="24"/>
        <v>93.351091463176274</v>
      </c>
      <c r="Z40" s="115">
        <f t="shared" si="25"/>
        <v>103.88358607605683</v>
      </c>
      <c r="AA40" s="115">
        <f t="shared" si="26"/>
        <v>112.96981181889998</v>
      </c>
      <c r="AB40" s="115">
        <f t="shared" si="27"/>
        <v>109.95677493949991</v>
      </c>
      <c r="AC40" s="115">
        <f t="shared" si="28"/>
        <v>98.779502934795786</v>
      </c>
      <c r="AD40" s="115">
        <f t="shared" si="29"/>
        <v>52.502217048402514</v>
      </c>
      <c r="AE40" s="115">
        <f t="shared" si="30"/>
        <v>71.803465956362444</v>
      </c>
      <c r="AF40" s="115">
        <f t="shared" si="31"/>
        <v>90.270546148318175</v>
      </c>
      <c r="AG40" s="115">
        <f t="shared" si="32"/>
        <v>81.348187726825557</v>
      </c>
      <c r="AH40" s="115">
        <f t="shared" si="33"/>
        <v>121.64112219446213</v>
      </c>
      <c r="AI40" s="115">
        <f t="shared" si="34"/>
        <v>192.45735951020441</v>
      </c>
      <c r="AJ40" s="115">
        <f t="shared" si="35"/>
        <v>102.65575885144686</v>
      </c>
      <c r="AK40" s="115">
        <f t="shared" si="36"/>
        <v>118.19046200555938</v>
      </c>
      <c r="AL40" s="115">
        <f t="shared" si="37"/>
        <v>114.56664980163175</v>
      </c>
      <c r="AM40" s="115">
        <f t="shared" si="38"/>
        <v>94.251948323130307</v>
      </c>
      <c r="AN40" s="115">
        <f t="shared" si="39"/>
        <v>101.46237541630568</v>
      </c>
      <c r="AO40" s="115">
        <f t="shared" si="40"/>
        <v>103.21957283142757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16455.398258000001</v>
      </c>
      <c r="D41" s="11">
        <v>10550.939982</v>
      </c>
      <c r="E41" s="11">
        <v>15652.344174</v>
      </c>
      <c r="F41" s="11">
        <v>23980.948585999999</v>
      </c>
      <c r="G41" s="11">
        <v>5624.0185730000003</v>
      </c>
      <c r="H41" s="11">
        <v>14733.149975</v>
      </c>
      <c r="I41" s="11">
        <v>30931.047751999999</v>
      </c>
      <c r="J41" s="11">
        <v>7189.8098550000004</v>
      </c>
      <c r="K41" s="11">
        <v>8898.3790439999993</v>
      </c>
      <c r="L41" s="11">
        <v>17146.165991999998</v>
      </c>
      <c r="M41" s="11">
        <v>15090.297751</v>
      </c>
      <c r="N41" s="11">
        <v>24001.255427</v>
      </c>
      <c r="O41" s="13">
        <v>3410.2446319999999</v>
      </c>
      <c r="P41" s="14">
        <v>124937.249948</v>
      </c>
      <c r="Q41" s="15">
        <v>759.30165899999997</v>
      </c>
      <c r="R41" s="15">
        <v>24903.650698000001</v>
      </c>
      <c r="S41" s="15">
        <v>33142.992091</v>
      </c>
      <c r="T41" s="15">
        <v>40160.274382000003</v>
      </c>
      <c r="U41" s="15">
        <v>48035.631220000003</v>
      </c>
      <c r="V41" s="16">
        <f t="shared" si="0"/>
        <v>2045.4487669999362</v>
      </c>
      <c r="W41" s="115">
        <f t="shared" si="22"/>
        <v>97.930057148866339</v>
      </c>
      <c r="X41" s="115">
        <f t="shared" si="23"/>
        <v>100.44521103645032</v>
      </c>
      <c r="Y41" s="115">
        <f t="shared" si="24"/>
        <v>96.066420668166359</v>
      </c>
      <c r="Z41" s="115">
        <f t="shared" si="25"/>
        <v>104.32331851125811</v>
      </c>
      <c r="AA41" s="115">
        <f t="shared" si="26"/>
        <v>93.766591447763332</v>
      </c>
      <c r="AB41" s="115">
        <f t="shared" si="27"/>
        <v>106.23311762722611</v>
      </c>
      <c r="AC41" s="115">
        <f t="shared" si="28"/>
        <v>109.23516480482081</v>
      </c>
      <c r="AD41" s="115">
        <f t="shared" si="29"/>
        <v>188.04865420640351</v>
      </c>
      <c r="AE41" s="115">
        <f t="shared" si="30"/>
        <v>138.6429862683535</v>
      </c>
      <c r="AF41" s="115">
        <f t="shared" si="31"/>
        <v>113.73676714421998</v>
      </c>
      <c r="AG41" s="115">
        <f t="shared" si="32"/>
        <v>136.32093221333969</v>
      </c>
      <c r="AH41" s="115">
        <f t="shared" si="33"/>
        <v>91.091614799232474</v>
      </c>
      <c r="AI41" s="115">
        <f t="shared" si="34"/>
        <v>56.437024618279978</v>
      </c>
      <c r="AJ41" s="115">
        <f t="shared" si="35"/>
        <v>102.28499201853663</v>
      </c>
      <c r="AK41" s="115">
        <f t="shared" si="36"/>
        <v>101.4159133169029</v>
      </c>
      <c r="AL41" s="115">
        <f t="shared" si="37"/>
        <v>104.24488380201706</v>
      </c>
      <c r="AM41" s="115">
        <f t="shared" si="38"/>
        <v>105.23787823498108</v>
      </c>
      <c r="AN41" s="115">
        <f t="shared" si="39"/>
        <v>101.39353039576974</v>
      </c>
      <c r="AO41" s="115">
        <f t="shared" si="40"/>
        <v>110.56682002474616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19910.380827000001</v>
      </c>
      <c r="D42" s="11">
        <v>10938.771393999999</v>
      </c>
      <c r="E42" s="11">
        <v>14874.668598</v>
      </c>
      <c r="F42" s="11">
        <v>24507.120661000001</v>
      </c>
      <c r="G42" s="11">
        <v>6015.8026449999998</v>
      </c>
      <c r="H42" s="11">
        <v>14353.288974999999</v>
      </c>
      <c r="I42" s="11">
        <v>32764.052138999999</v>
      </c>
      <c r="J42" s="11">
        <v>5040.4964849999997</v>
      </c>
      <c r="K42" s="11">
        <v>7583.8640299999997</v>
      </c>
      <c r="L42" s="11">
        <v>16272.389189</v>
      </c>
      <c r="M42" s="11">
        <v>15448.234133</v>
      </c>
      <c r="N42" s="11">
        <v>30448.432810999999</v>
      </c>
      <c r="O42" s="13">
        <v>5491.4981129999996</v>
      </c>
      <c r="P42" s="14">
        <v>134158.20021800001</v>
      </c>
      <c r="Q42" s="15">
        <v>924.42798500000004</v>
      </c>
      <c r="R42" s="15">
        <v>39020.570733</v>
      </c>
      <c r="S42" s="15">
        <v>28856.438590999998</v>
      </c>
      <c r="T42" s="15">
        <v>40279.858839</v>
      </c>
      <c r="U42" s="15">
        <v>49551.603636</v>
      </c>
      <c r="V42" s="16">
        <f t="shared" si="0"/>
        <v>-8582.3823239999692</v>
      </c>
      <c r="W42" s="115">
        <f t="shared" si="22"/>
        <v>120.99604345534642</v>
      </c>
      <c r="X42" s="115">
        <f t="shared" si="23"/>
        <v>103.67579962222932</v>
      </c>
      <c r="Y42" s="115">
        <f t="shared" si="24"/>
        <v>95.031571198825333</v>
      </c>
      <c r="Z42" s="115">
        <f t="shared" si="25"/>
        <v>102.19412536211007</v>
      </c>
      <c r="AA42" s="115">
        <f t="shared" si="26"/>
        <v>106.96626561442899</v>
      </c>
      <c r="AB42" s="115">
        <f t="shared" si="27"/>
        <v>97.421725831580005</v>
      </c>
      <c r="AC42" s="115">
        <f t="shared" si="28"/>
        <v>105.92609859742458</v>
      </c>
      <c r="AD42" s="115">
        <f t="shared" si="29"/>
        <v>70.106116665862771</v>
      </c>
      <c r="AE42" s="115">
        <f t="shared" si="30"/>
        <v>85.227477864225719</v>
      </c>
      <c r="AF42" s="115">
        <f t="shared" si="31"/>
        <v>94.903952268934745</v>
      </c>
      <c r="AG42" s="115">
        <f t="shared" si="32"/>
        <v>102.37196368094381</v>
      </c>
      <c r="AH42" s="115">
        <f t="shared" si="33"/>
        <v>126.86183397201506</v>
      </c>
      <c r="AI42" s="115">
        <f t="shared" si="34"/>
        <v>161.02944819472998</v>
      </c>
      <c r="AJ42" s="115">
        <f t="shared" si="35"/>
        <v>107.38046521260702</v>
      </c>
      <c r="AK42" s="115">
        <f t="shared" si="36"/>
        <v>121.74713093837717</v>
      </c>
      <c r="AL42" s="115">
        <f t="shared" si="37"/>
        <v>156.68614696773642</v>
      </c>
      <c r="AM42" s="115">
        <f t="shared" si="38"/>
        <v>87.066486066706034</v>
      </c>
      <c r="AN42" s="115">
        <f t="shared" si="39"/>
        <v>100.297768027834</v>
      </c>
      <c r="AO42" s="115">
        <f t="shared" si="40"/>
        <v>103.15593316356548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17089.909991</v>
      </c>
      <c r="D43" s="11">
        <v>10865.192139000001</v>
      </c>
      <c r="E43" s="11">
        <v>13280.936121000001</v>
      </c>
      <c r="F43" s="11">
        <v>23152.892476000001</v>
      </c>
      <c r="G43" s="11">
        <v>5723.6029850000004</v>
      </c>
      <c r="H43" s="11">
        <v>13181.826580000001</v>
      </c>
      <c r="I43" s="11">
        <v>31143.174179000001</v>
      </c>
      <c r="J43" s="11">
        <v>6299.904716</v>
      </c>
      <c r="K43" s="11">
        <v>9141.6490570000005</v>
      </c>
      <c r="L43" s="11">
        <v>17151.779052999998</v>
      </c>
      <c r="M43" s="11">
        <v>13303.995516999999</v>
      </c>
      <c r="N43" s="11">
        <v>25009.284571</v>
      </c>
      <c r="O43" s="13">
        <v>4310.8526149999998</v>
      </c>
      <c r="P43" s="14">
        <v>129145.900561</v>
      </c>
      <c r="Q43" s="15">
        <v>671.33130300000005</v>
      </c>
      <c r="R43" s="15">
        <v>22437.480479999998</v>
      </c>
      <c r="S43" s="15">
        <v>31069.127178999999</v>
      </c>
      <c r="T43" s="15">
        <v>43059.534114000002</v>
      </c>
      <c r="U43" s="15">
        <v>45099.626366999997</v>
      </c>
      <c r="V43" s="16">
        <f t="shared" si="0"/>
        <v>4291.0682240000096</v>
      </c>
      <c r="W43" s="115">
        <f t="shared" si="22"/>
        <v>85.834169318473172</v>
      </c>
      <c r="X43" s="115">
        <f t="shared" si="23"/>
        <v>99.32735357244637</v>
      </c>
      <c r="Y43" s="115">
        <f t="shared" si="24"/>
        <v>89.285593379779314</v>
      </c>
      <c r="Z43" s="115">
        <f t="shared" si="25"/>
        <v>94.474144050895859</v>
      </c>
      <c r="AA43" s="115">
        <f t="shared" si="26"/>
        <v>95.142798438661231</v>
      </c>
      <c r="AB43" s="115">
        <f t="shared" si="27"/>
        <v>91.838369609638562</v>
      </c>
      <c r="AC43" s="115">
        <f t="shared" si="28"/>
        <v>95.052876997254501</v>
      </c>
      <c r="AD43" s="115">
        <f t="shared" si="29"/>
        <v>124.98579722747294</v>
      </c>
      <c r="AE43" s="115">
        <f t="shared" si="30"/>
        <v>120.54078265166366</v>
      </c>
      <c r="AF43" s="115">
        <f t="shared" si="31"/>
        <v>105.40418406778555</v>
      </c>
      <c r="AG43" s="115">
        <f t="shared" si="32"/>
        <v>86.119846465690529</v>
      </c>
      <c r="AH43" s="115">
        <f t="shared" si="33"/>
        <v>82.13652481307669</v>
      </c>
      <c r="AI43" s="115">
        <f t="shared" si="34"/>
        <v>78.500484317657097</v>
      </c>
      <c r="AJ43" s="115">
        <f t="shared" si="35"/>
        <v>96.263888715818126</v>
      </c>
      <c r="AK43" s="115">
        <f t="shared" si="36"/>
        <v>72.621265679229737</v>
      </c>
      <c r="AL43" s="115">
        <f t="shared" si="37"/>
        <v>57.501671704213294</v>
      </c>
      <c r="AM43" s="115">
        <f t="shared" si="38"/>
        <v>107.66791986828935</v>
      </c>
      <c r="AN43" s="115">
        <f t="shared" si="39"/>
        <v>106.90090619758739</v>
      </c>
      <c r="AO43" s="115">
        <f t="shared" si="40"/>
        <v>91.015472876107737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18488.796221000001</v>
      </c>
      <c r="D44" s="11">
        <v>12127.939418</v>
      </c>
      <c r="E44" s="11">
        <v>12213.397513</v>
      </c>
      <c r="F44" s="11">
        <v>24369.629693999999</v>
      </c>
      <c r="G44" s="11">
        <v>6539.7024160000001</v>
      </c>
      <c r="H44" s="11">
        <v>14828.735675</v>
      </c>
      <c r="I44" s="11">
        <v>30936.976031999999</v>
      </c>
      <c r="J44" s="11">
        <v>2250.6295540000001</v>
      </c>
      <c r="K44" s="11">
        <v>6077.3258919999998</v>
      </c>
      <c r="L44" s="11">
        <v>15275.874400000001</v>
      </c>
      <c r="M44" s="11">
        <v>9887.0570040000002</v>
      </c>
      <c r="N44" s="11">
        <v>30604.373683999998</v>
      </c>
      <c r="O44" s="13">
        <v>7720.5624969999999</v>
      </c>
      <c r="P44" s="14">
        <v>131845.204784</v>
      </c>
      <c r="Q44" s="15">
        <v>750.36384299999997</v>
      </c>
      <c r="R44" s="15">
        <v>27466.86623</v>
      </c>
      <c r="S44" s="15">
        <v>29879.345348999999</v>
      </c>
      <c r="T44" s="15">
        <v>41857.353837000002</v>
      </c>
      <c r="U44" s="15">
        <v>44422.865959000002</v>
      </c>
      <c r="V44" s="16">
        <f t="shared" si="0"/>
        <v>-1186.2923280000687</v>
      </c>
      <c r="W44" s="115">
        <f t="shared" si="22"/>
        <v>108.18545112722472</v>
      </c>
      <c r="X44" s="115">
        <f t="shared" si="23"/>
        <v>111.62195074735438</v>
      </c>
      <c r="Y44" s="115">
        <f t="shared" si="24"/>
        <v>91.961872278626558</v>
      </c>
      <c r="Z44" s="115">
        <f t="shared" si="25"/>
        <v>105.25522769676078</v>
      </c>
      <c r="AA44" s="115">
        <f t="shared" si="26"/>
        <v>114.25849125347744</v>
      </c>
      <c r="AB44" s="115">
        <f t="shared" si="27"/>
        <v>112.49378517464915</v>
      </c>
      <c r="AC44" s="115">
        <f t="shared" si="28"/>
        <v>99.337902598447897</v>
      </c>
      <c r="AD44" s="115">
        <f t="shared" si="29"/>
        <v>35.724818952960177</v>
      </c>
      <c r="AE44" s="115">
        <f t="shared" si="30"/>
        <v>66.479536176751736</v>
      </c>
      <c r="AF44" s="115">
        <f t="shared" si="31"/>
        <v>89.062915006056556</v>
      </c>
      <c r="AG44" s="115">
        <f t="shared" si="32"/>
        <v>74.3164487041972</v>
      </c>
      <c r="AH44" s="115">
        <f t="shared" si="33"/>
        <v>122.37204785733012</v>
      </c>
      <c r="AI44" s="115">
        <f t="shared" si="34"/>
        <v>179.09595123098404</v>
      </c>
      <c r="AJ44" s="115">
        <f t="shared" si="35"/>
        <v>102.09011994285102</v>
      </c>
      <c r="AK44" s="115">
        <f t="shared" si="36"/>
        <v>111.77250928815991</v>
      </c>
      <c r="AL44" s="115">
        <f t="shared" si="37"/>
        <v>122.41510919411394</v>
      </c>
      <c r="AM44" s="115">
        <f t="shared" si="38"/>
        <v>96.170533458679884</v>
      </c>
      <c r="AN44" s="115">
        <f t="shared" si="39"/>
        <v>97.208097343047811</v>
      </c>
      <c r="AO44" s="115">
        <f t="shared" si="40"/>
        <v>98.49941016696495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17896.815019999998</v>
      </c>
      <c r="D45" s="11">
        <v>12270.389229</v>
      </c>
      <c r="E45" s="11">
        <v>11189.526834</v>
      </c>
      <c r="F45" s="11">
        <v>25671.065972</v>
      </c>
      <c r="G45" s="11">
        <v>5890.2573480000001</v>
      </c>
      <c r="H45" s="11">
        <v>14779.570915</v>
      </c>
      <c r="I45" s="11">
        <v>35482.609528000001</v>
      </c>
      <c r="J45" s="11">
        <v>8752.1938989999999</v>
      </c>
      <c r="K45" s="11">
        <v>10687.979606999999</v>
      </c>
      <c r="L45" s="11">
        <v>19032.410571</v>
      </c>
      <c r="M45" s="11">
        <v>17228.821208000001</v>
      </c>
      <c r="N45" s="11">
        <v>25921.715609999999</v>
      </c>
      <c r="O45" s="13">
        <v>2432.64426</v>
      </c>
      <c r="P45" s="14">
        <v>139371.762132</v>
      </c>
      <c r="Q45" s="15">
        <v>772.22056299999997</v>
      </c>
      <c r="R45" s="15">
        <v>29997.868688999999</v>
      </c>
      <c r="S45" s="15">
        <v>35032.547441000002</v>
      </c>
      <c r="T45" s="15">
        <v>52663.597587999997</v>
      </c>
      <c r="U45" s="15">
        <v>49413.003591000001</v>
      </c>
      <c r="V45" s="16">
        <f t="shared" si="0"/>
        <v>5312.1951730000073</v>
      </c>
      <c r="W45" s="115">
        <f t="shared" si="22"/>
        <v>96.798162552478033</v>
      </c>
      <c r="X45" s="115">
        <f t="shared" si="23"/>
        <v>101.17455905814123</v>
      </c>
      <c r="Y45" s="115">
        <f t="shared" si="24"/>
        <v>91.616823427631928</v>
      </c>
      <c r="Z45" s="115">
        <f t="shared" si="25"/>
        <v>105.34040235465878</v>
      </c>
      <c r="AA45" s="115">
        <f t="shared" si="26"/>
        <v>90.069195405419805</v>
      </c>
      <c r="AB45" s="115">
        <f t="shared" si="27"/>
        <v>99.668449414181097</v>
      </c>
      <c r="AC45" s="115">
        <f t="shared" si="28"/>
        <v>114.69320560386439</v>
      </c>
      <c r="AD45" s="115">
        <f t="shared" si="29"/>
        <v>388.8775868709667</v>
      </c>
      <c r="AE45" s="115">
        <f t="shared" si="30"/>
        <v>175.8664879411736</v>
      </c>
      <c r="AF45" s="115">
        <f t="shared" si="31"/>
        <v>124.59130045609696</v>
      </c>
      <c r="AG45" s="115">
        <f t="shared" si="32"/>
        <v>174.25631511004488</v>
      </c>
      <c r="AH45" s="115">
        <f t="shared" si="33"/>
        <v>84.699382766822978</v>
      </c>
      <c r="AI45" s="115">
        <f t="shared" si="34"/>
        <v>31.508640218186944</v>
      </c>
      <c r="AJ45" s="115">
        <f t="shared" si="35"/>
        <v>105.70863184620984</v>
      </c>
      <c r="AK45" s="115">
        <f t="shared" si="36"/>
        <v>102.91281625625983</v>
      </c>
      <c r="AL45" s="115">
        <f t="shared" si="37"/>
        <v>109.21474782673086</v>
      </c>
      <c r="AM45" s="115">
        <f t="shared" si="38"/>
        <v>117.24670347294763</v>
      </c>
      <c r="AN45" s="115">
        <f t="shared" si="39"/>
        <v>125.81683446373948</v>
      </c>
      <c r="AO45" s="115">
        <f t="shared" si="40"/>
        <v>111.2332636003396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20673.478768000001</v>
      </c>
      <c r="D46" s="11">
        <v>12860.479214000001</v>
      </c>
      <c r="E46" s="11">
        <v>10943.139531000001</v>
      </c>
      <c r="F46" s="11">
        <v>26595.411857999999</v>
      </c>
      <c r="G46" s="11">
        <v>6445.4372519999997</v>
      </c>
      <c r="H46" s="11">
        <v>15251.866830000001</v>
      </c>
      <c r="I46" s="11">
        <v>37866.240260999999</v>
      </c>
      <c r="J46" s="11">
        <v>6658.271831</v>
      </c>
      <c r="K46" s="11">
        <v>8789.0454430000009</v>
      </c>
      <c r="L46" s="11">
        <v>18364.935976000001</v>
      </c>
      <c r="M46" s="11">
        <v>16972.126271000001</v>
      </c>
      <c r="N46" s="11">
        <v>30541.626134999999</v>
      </c>
      <c r="O46" s="13">
        <v>4517.9406289999997</v>
      </c>
      <c r="P46" s="14">
        <v>147480.13252300001</v>
      </c>
      <c r="Q46" s="15">
        <v>976.08429100000001</v>
      </c>
      <c r="R46" s="15">
        <v>39285.784600999999</v>
      </c>
      <c r="S46" s="15">
        <v>29954.980048000001</v>
      </c>
      <c r="T46" s="15">
        <v>45169.514454999997</v>
      </c>
      <c r="U46" s="15">
        <v>52369.504083</v>
      </c>
      <c r="V46" s="16">
        <f t="shared" si="0"/>
        <v>-8416.9710920000216</v>
      </c>
      <c r="W46" s="115">
        <f t="shared" si="22"/>
        <v>115.51484856326131</v>
      </c>
      <c r="X46" s="115">
        <f t="shared" si="23"/>
        <v>104.8090567787807</v>
      </c>
      <c r="Y46" s="115">
        <f t="shared" si="24"/>
        <v>97.798054317620128</v>
      </c>
      <c r="Z46" s="115">
        <f t="shared" si="25"/>
        <v>103.6007304371708</v>
      </c>
      <c r="AA46" s="115">
        <f t="shared" si="26"/>
        <v>109.4253930040681</v>
      </c>
      <c r="AB46" s="115">
        <f t="shared" si="27"/>
        <v>103.19559964031609</v>
      </c>
      <c r="AC46" s="115">
        <f t="shared" si="28"/>
        <v>106.71774360653781</v>
      </c>
      <c r="AD46" s="115">
        <f t="shared" si="29"/>
        <v>76.075460711179559</v>
      </c>
      <c r="AE46" s="115">
        <f t="shared" si="30"/>
        <v>82.232992260236841</v>
      </c>
      <c r="AF46" s="115">
        <f t="shared" si="31"/>
        <v>96.492958196178037</v>
      </c>
      <c r="AG46" s="115">
        <f t="shared" si="32"/>
        <v>98.510084155491683</v>
      </c>
      <c r="AH46" s="115">
        <f t="shared" si="33"/>
        <v>117.82254922670991</v>
      </c>
      <c r="AI46" s="115">
        <f t="shared" si="34"/>
        <v>185.72138570725502</v>
      </c>
      <c r="AJ46" s="115">
        <f t="shared" si="35"/>
        <v>105.81780000981871</v>
      </c>
      <c r="AK46" s="115">
        <f t="shared" si="36"/>
        <v>126.39967617645532</v>
      </c>
      <c r="AL46" s="115">
        <f t="shared" si="37"/>
        <v>130.96191935597682</v>
      </c>
      <c r="AM46" s="115">
        <f t="shared" si="38"/>
        <v>85.506142818898979</v>
      </c>
      <c r="AN46" s="115">
        <f t="shared" si="39"/>
        <v>85.769898988618252</v>
      </c>
      <c r="AO46" s="115">
        <f t="shared" si="40"/>
        <v>105.98324383692896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17513.107925</v>
      </c>
      <c r="D47" s="11">
        <v>12946.89428</v>
      </c>
      <c r="E47" s="11">
        <v>10224.509094999999</v>
      </c>
      <c r="F47" s="11">
        <v>25276.003693999999</v>
      </c>
      <c r="G47" s="11">
        <v>6421.5373399999999</v>
      </c>
      <c r="H47" s="11">
        <v>14876.165647</v>
      </c>
      <c r="I47" s="11">
        <v>36092.360984999999</v>
      </c>
      <c r="J47" s="11">
        <v>7175.6697080000004</v>
      </c>
      <c r="K47" s="11">
        <v>9404.3838730000007</v>
      </c>
      <c r="L47" s="11">
        <v>18857.312892999998</v>
      </c>
      <c r="M47" s="11">
        <v>14396.950613999999</v>
      </c>
      <c r="N47" s="11">
        <v>26717.499221999999</v>
      </c>
      <c r="O47" s="13">
        <v>4058.6047239999998</v>
      </c>
      <c r="P47" s="14">
        <v>144031.45860899999</v>
      </c>
      <c r="Q47" s="15">
        <v>748.64652799999999</v>
      </c>
      <c r="R47" s="15">
        <v>22893.779567000001</v>
      </c>
      <c r="S47" s="15">
        <v>33057.039187000002</v>
      </c>
      <c r="T47" s="15">
        <v>49779.989396999998</v>
      </c>
      <c r="U47" s="15">
        <v>45849.086707000002</v>
      </c>
      <c r="V47" s="16">
        <f t="shared" si="0"/>
        <v>7160.9787990000332</v>
      </c>
      <c r="W47" s="115">
        <f t="shared" si="22"/>
        <v>84.71292191088871</v>
      </c>
      <c r="X47" s="115">
        <f t="shared" si="23"/>
        <v>100.67194281458755</v>
      </c>
      <c r="Y47" s="115">
        <f t="shared" si="24"/>
        <v>93.433050597918026</v>
      </c>
      <c r="Z47" s="115">
        <f t="shared" si="25"/>
        <v>95.038963220255155</v>
      </c>
      <c r="AA47" s="115">
        <f t="shared" si="26"/>
        <v>99.629196421195715</v>
      </c>
      <c r="AB47" s="115">
        <f t="shared" si="27"/>
        <v>97.536687231880308</v>
      </c>
      <c r="AC47" s="115">
        <f t="shared" si="28"/>
        <v>95.31540690659223</v>
      </c>
      <c r="AD47" s="115">
        <f t="shared" si="29"/>
        <v>107.77075328452447</v>
      </c>
      <c r="AE47" s="115">
        <f t="shared" si="30"/>
        <v>107.00119750194355</v>
      </c>
      <c r="AF47" s="115">
        <f t="shared" si="31"/>
        <v>102.68107069713423</v>
      </c>
      <c r="AG47" s="115">
        <f t="shared" si="32"/>
        <v>84.827029825955506</v>
      </c>
      <c r="AH47" s="115">
        <f t="shared" si="33"/>
        <v>87.478967570041604</v>
      </c>
      <c r="AI47" s="115">
        <f t="shared" si="34"/>
        <v>89.833069030354451</v>
      </c>
      <c r="AJ47" s="115">
        <f t="shared" si="35"/>
        <v>97.661601020420704</v>
      </c>
      <c r="AK47" s="115">
        <f t="shared" si="36"/>
        <v>76.698962876762451</v>
      </c>
      <c r="AL47" s="115">
        <f t="shared" si="37"/>
        <v>58.27497095836862</v>
      </c>
      <c r="AM47" s="115">
        <f t="shared" si="38"/>
        <v>110.35573762369144</v>
      </c>
      <c r="AN47" s="115">
        <f t="shared" si="39"/>
        <v>110.20705003723954</v>
      </c>
      <c r="AO47" s="115">
        <f t="shared" si="40"/>
        <v>87.549209238900104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18286.240961</v>
      </c>
      <c r="D48" s="11">
        <v>14289.196178</v>
      </c>
      <c r="E48" s="11">
        <v>9843.4620329999998</v>
      </c>
      <c r="F48" s="11">
        <v>26586.465419</v>
      </c>
      <c r="G48" s="11">
        <v>7110.4511679999996</v>
      </c>
      <c r="H48" s="11">
        <v>16208.901051999999</v>
      </c>
      <c r="I48" s="11">
        <v>36003.783123000001</v>
      </c>
      <c r="J48" s="11">
        <v>3884.0509529999999</v>
      </c>
      <c r="K48" s="11">
        <v>6643.1852230000004</v>
      </c>
      <c r="L48" s="11">
        <v>17499.177726999998</v>
      </c>
      <c r="M48" s="11">
        <v>11901.697265000001</v>
      </c>
      <c r="N48" s="11">
        <v>32247.432484000001</v>
      </c>
      <c r="O48" s="13">
        <v>6945.9564140000002</v>
      </c>
      <c r="P48" s="14">
        <v>143758.78280099999</v>
      </c>
      <c r="Q48" s="15">
        <v>860.86730699999998</v>
      </c>
      <c r="R48" s="15">
        <v>29305.399249999999</v>
      </c>
      <c r="S48" s="15">
        <v>30056.185092</v>
      </c>
      <c r="T48" s="15">
        <v>45586.944642000002</v>
      </c>
      <c r="U48" s="15">
        <v>49341.820908000002</v>
      </c>
      <c r="V48" s="16">
        <f t="shared" si="0"/>
        <v>-286.11071599998104</v>
      </c>
      <c r="W48" s="115">
        <f t="shared" si="22"/>
        <v>104.41459642292475</v>
      </c>
      <c r="X48" s="115">
        <f t="shared" si="23"/>
        <v>110.3677520567504</v>
      </c>
      <c r="Y48" s="115">
        <f t="shared" si="24"/>
        <v>96.273199442051066</v>
      </c>
      <c r="Z48" s="115">
        <f t="shared" si="25"/>
        <v>105.18460806092966</v>
      </c>
      <c r="AA48" s="115">
        <f t="shared" si="26"/>
        <v>110.72817600403457</v>
      </c>
      <c r="AB48" s="115">
        <f t="shared" si="27"/>
        <v>108.95886370604353</v>
      </c>
      <c r="AC48" s="115">
        <f t="shared" si="28"/>
        <v>99.754580028619316</v>
      </c>
      <c r="AD48" s="115">
        <f t="shared" si="29"/>
        <v>54.128062063249018</v>
      </c>
      <c r="AE48" s="115">
        <f t="shared" si="30"/>
        <v>70.63923923897444</v>
      </c>
      <c r="AF48" s="115">
        <f t="shared" si="31"/>
        <v>92.79783300141267</v>
      </c>
      <c r="AG48" s="115">
        <f t="shared" si="32"/>
        <v>82.668181506620257</v>
      </c>
      <c r="AH48" s="115">
        <f t="shared" si="33"/>
        <v>120.69779516432619</v>
      </c>
      <c r="AI48" s="115">
        <f t="shared" si="34"/>
        <v>171.1414854697735</v>
      </c>
      <c r="AJ48" s="115">
        <f t="shared" si="35"/>
        <v>99.810683158642291</v>
      </c>
      <c r="AK48" s="115">
        <f t="shared" si="36"/>
        <v>114.98982160510334</v>
      </c>
      <c r="AL48" s="115">
        <f t="shared" si="37"/>
        <v>128.00594661198693</v>
      </c>
      <c r="AM48" s="115">
        <f t="shared" si="38"/>
        <v>90.92219336999753</v>
      </c>
      <c r="AN48" s="115">
        <f t="shared" si="39"/>
        <v>91.576846829837436</v>
      </c>
      <c r="AO48" s="115">
        <f t="shared" si="40"/>
        <v>107.61789263834289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19044.834598000001</v>
      </c>
      <c r="D49" s="11">
        <v>14860.159339</v>
      </c>
      <c r="E49" s="11">
        <v>10183.268844</v>
      </c>
      <c r="F49" s="11">
        <v>26967.003290000001</v>
      </c>
      <c r="G49" s="11">
        <v>6952.7864939999999</v>
      </c>
      <c r="H49" s="11">
        <v>16680.697319999999</v>
      </c>
      <c r="I49" s="11">
        <v>38825.980644000003</v>
      </c>
      <c r="J49" s="11">
        <v>7045.2862109999996</v>
      </c>
      <c r="K49" s="11">
        <v>9028.9194129999996</v>
      </c>
      <c r="L49" s="11">
        <v>19466.897561000002</v>
      </c>
      <c r="M49" s="11">
        <v>15581.38283</v>
      </c>
      <c r="N49" s="11">
        <v>30229.774913000001</v>
      </c>
      <c r="O49" s="13">
        <v>4596.0085429999999</v>
      </c>
      <c r="P49" s="14">
        <v>149234.688631</v>
      </c>
      <c r="Q49" s="15">
        <v>854.95266600000002</v>
      </c>
      <c r="R49" s="15">
        <v>29808.349556000001</v>
      </c>
      <c r="S49" s="15">
        <v>32625.259387999999</v>
      </c>
      <c r="T49" s="15">
        <v>47724.752654000004</v>
      </c>
      <c r="U49" s="15">
        <v>50572.997105000002</v>
      </c>
      <c r="V49" s="16">
        <f t="shared" si="0"/>
        <v>4091.5053079999852</v>
      </c>
      <c r="W49" s="115">
        <f t="shared" si="22"/>
        <v>104.14843946668914</v>
      </c>
      <c r="X49" s="115">
        <f t="shared" si="23"/>
        <v>103.99576822858006</v>
      </c>
      <c r="Y49" s="115">
        <f t="shared" si="24"/>
        <v>103.45210668625333</v>
      </c>
      <c r="Z49" s="115">
        <f t="shared" si="25"/>
        <v>101.43132178348179</v>
      </c>
      <c r="AA49" s="115">
        <f t="shared" si="26"/>
        <v>97.782634740400781</v>
      </c>
      <c r="AB49" s="115">
        <f t="shared" si="27"/>
        <v>102.91072335185724</v>
      </c>
      <c r="AC49" s="115">
        <f t="shared" si="28"/>
        <v>107.83861382388208</v>
      </c>
      <c r="AD49" s="115">
        <f t="shared" si="29"/>
        <v>181.39015930154815</v>
      </c>
      <c r="AE49" s="115">
        <f t="shared" si="30"/>
        <v>135.91250446758767</v>
      </c>
      <c r="AF49" s="115">
        <f t="shared" si="31"/>
        <v>111.24464168944321</v>
      </c>
      <c r="AG49" s="115">
        <f t="shared" si="32"/>
        <v>130.9173177830784</v>
      </c>
      <c r="AH49" s="115">
        <f t="shared" si="33"/>
        <v>93.743199332222531</v>
      </c>
      <c r="AI49" s="115">
        <f t="shared" si="34"/>
        <v>66.1681166575774</v>
      </c>
      <c r="AJ49" s="115">
        <f t="shared" si="35"/>
        <v>103.80909306778155</v>
      </c>
      <c r="AK49" s="115">
        <f t="shared" si="36"/>
        <v>99.312943940151285</v>
      </c>
      <c r="AL49" s="115">
        <f t="shared" si="37"/>
        <v>101.7162376861322</v>
      </c>
      <c r="AM49" s="115">
        <f t="shared" si="38"/>
        <v>108.54757278123033</v>
      </c>
      <c r="AN49" s="115">
        <f t="shared" si="39"/>
        <v>104.6895180819607</v>
      </c>
      <c r="AO49" s="115">
        <f t="shared" si="40"/>
        <v>102.49519813890855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21218.816515999999</v>
      </c>
      <c r="D50" s="11">
        <v>14968.750201999999</v>
      </c>
      <c r="E50" s="11">
        <v>10747.760028000001</v>
      </c>
      <c r="F50" s="11">
        <v>27396.527597</v>
      </c>
      <c r="G50" s="11">
        <v>7139.2249979999997</v>
      </c>
      <c r="H50" s="11">
        <v>16559.235981000002</v>
      </c>
      <c r="I50" s="11">
        <v>41761.875247999997</v>
      </c>
      <c r="J50" s="11">
        <v>7016.9931280000001</v>
      </c>
      <c r="K50" s="11">
        <v>9247.5114909999993</v>
      </c>
      <c r="L50" s="11">
        <v>19821.611819000002</v>
      </c>
      <c r="M50" s="11">
        <v>17762.969291000001</v>
      </c>
      <c r="N50" s="11">
        <v>34316.293381000003</v>
      </c>
      <c r="O50" s="13">
        <v>4950.4303190000001</v>
      </c>
      <c r="P50" s="14">
        <v>155992.06995500001</v>
      </c>
      <c r="Q50" s="15">
        <v>1043.5334989999999</v>
      </c>
      <c r="R50" s="15">
        <v>43597.471626999999</v>
      </c>
      <c r="S50" s="15">
        <v>31385.516331999999</v>
      </c>
      <c r="T50" s="15">
        <v>42496.313303000003</v>
      </c>
      <c r="U50" s="15">
        <v>54352.095280000001</v>
      </c>
      <c r="V50" s="16">
        <f t="shared" si="0"/>
        <v>-10966.373390999943</v>
      </c>
      <c r="W50" s="115">
        <f t="shared" si="22"/>
        <v>111.41507376613447</v>
      </c>
      <c r="X50" s="115">
        <f t="shared" si="23"/>
        <v>100.73075167313318</v>
      </c>
      <c r="Y50" s="115">
        <f t="shared" si="24"/>
        <v>105.54332005417496</v>
      </c>
      <c r="Z50" s="115">
        <f t="shared" si="25"/>
        <v>101.5927773003954</v>
      </c>
      <c r="AA50" s="115">
        <f t="shared" si="26"/>
        <v>102.68149330000122</v>
      </c>
      <c r="AB50" s="115">
        <f t="shared" si="27"/>
        <v>99.271844955460182</v>
      </c>
      <c r="AC50" s="115">
        <f t="shared" si="28"/>
        <v>107.56167534033348</v>
      </c>
      <c r="AD50" s="115">
        <f t="shared" si="29"/>
        <v>99.598411162404943</v>
      </c>
      <c r="AE50" s="115">
        <f t="shared" si="30"/>
        <v>102.42102147556291</v>
      </c>
      <c r="AF50" s="115">
        <f t="shared" si="31"/>
        <v>101.82214067181734</v>
      </c>
      <c r="AG50" s="115">
        <f t="shared" si="32"/>
        <v>114.00123779000944</v>
      </c>
      <c r="AH50" s="115">
        <f t="shared" si="33"/>
        <v>113.5181901941408</v>
      </c>
      <c r="AI50" s="115">
        <f t="shared" si="34"/>
        <v>107.71151255886602</v>
      </c>
      <c r="AJ50" s="115">
        <f t="shared" si="35"/>
        <v>104.5280232002282</v>
      </c>
      <c r="AK50" s="115">
        <f t="shared" si="36"/>
        <v>122.05745890966084</v>
      </c>
      <c r="AL50" s="115">
        <f t="shared" si="37"/>
        <v>146.25926049711276</v>
      </c>
      <c r="AM50" s="115">
        <f t="shared" si="38"/>
        <v>96.200051496123905</v>
      </c>
      <c r="AN50" s="115">
        <f t="shared" si="39"/>
        <v>89.044596231004704</v>
      </c>
      <c r="AO50" s="115">
        <f t="shared" si="40"/>
        <v>107.47256123095454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18794.551521000001</v>
      </c>
      <c r="D51" s="11">
        <v>14267.15216</v>
      </c>
      <c r="E51" s="11">
        <v>10677.205287000001</v>
      </c>
      <c r="F51" s="11">
        <v>25485.529459000001</v>
      </c>
      <c r="G51" s="11">
        <v>6883.8382320000001</v>
      </c>
      <c r="H51" s="11">
        <v>14775.969439</v>
      </c>
      <c r="I51" s="11">
        <v>39312.439161000002</v>
      </c>
      <c r="J51" s="11">
        <v>8150.014236</v>
      </c>
      <c r="K51" s="11">
        <v>10320.974404000001</v>
      </c>
      <c r="L51" s="11">
        <v>20580.165271999998</v>
      </c>
      <c r="M51" s="11">
        <v>15761.992064</v>
      </c>
      <c r="N51" s="11">
        <v>29024.61218</v>
      </c>
      <c r="O51" s="13">
        <v>4016.5565860000002</v>
      </c>
      <c r="P51" s="14">
        <v>150669.05246199999</v>
      </c>
      <c r="Q51" s="15">
        <v>772.63575600000001</v>
      </c>
      <c r="R51" s="15">
        <v>24492.956635999999</v>
      </c>
      <c r="S51" s="15">
        <v>35708.748767999998</v>
      </c>
      <c r="T51" s="15">
        <v>47941.799979000003</v>
      </c>
      <c r="U51" s="15">
        <v>47283.706399000002</v>
      </c>
      <c r="V51" s="16">
        <f t="shared" si="0"/>
        <v>7065.6999590000196</v>
      </c>
      <c r="W51" s="115">
        <f t="shared" si="22"/>
        <v>88.574928327543688</v>
      </c>
      <c r="X51" s="115">
        <f t="shared" si="23"/>
        <v>95.312915022750147</v>
      </c>
      <c r="Y51" s="115">
        <f t="shared" si="24"/>
        <v>99.343540041681322</v>
      </c>
      <c r="Z51" s="115">
        <f t="shared" si="25"/>
        <v>93.024670257083017</v>
      </c>
      <c r="AA51" s="115">
        <f t="shared" si="26"/>
        <v>96.422766251637341</v>
      </c>
      <c r="AB51" s="115">
        <f t="shared" si="27"/>
        <v>89.230985390593418</v>
      </c>
      <c r="AC51" s="115">
        <f t="shared" si="28"/>
        <v>94.134755509770116</v>
      </c>
      <c r="AD51" s="115">
        <f t="shared" si="29"/>
        <v>116.14681797932637</v>
      </c>
      <c r="AE51" s="115">
        <f t="shared" si="30"/>
        <v>111.60812737615665</v>
      </c>
      <c r="AF51" s="115">
        <f t="shared" si="31"/>
        <v>103.82690096005656</v>
      </c>
      <c r="AG51" s="115">
        <f t="shared" si="32"/>
        <v>88.735119707638972</v>
      </c>
      <c r="AH51" s="115">
        <f t="shared" si="33"/>
        <v>84.579683061196036</v>
      </c>
      <c r="AI51" s="115">
        <f t="shared" si="34"/>
        <v>81.135503929512026</v>
      </c>
      <c r="AJ51" s="115">
        <f t="shared" si="35"/>
        <v>96.587635836529657</v>
      </c>
      <c r="AK51" s="115">
        <f t="shared" si="36"/>
        <v>74.040340510429573</v>
      </c>
      <c r="AL51" s="115">
        <f t="shared" si="37"/>
        <v>56.179763921978129</v>
      </c>
      <c r="AM51" s="115">
        <f t="shared" si="38"/>
        <v>113.77460988778485</v>
      </c>
      <c r="AN51" s="115">
        <f t="shared" si="39"/>
        <v>112.81402138856969</v>
      </c>
      <c r="AO51" s="115">
        <f t="shared" si="40"/>
        <v>86.995186028088668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20459.898455999999</v>
      </c>
      <c r="D52" s="11">
        <v>14881.410343</v>
      </c>
      <c r="E52" s="11">
        <v>11384.420543</v>
      </c>
      <c r="F52" s="11">
        <v>25719.404209</v>
      </c>
      <c r="G52" s="11">
        <v>7771.7784099999999</v>
      </c>
      <c r="H52" s="11">
        <v>16437.873606000001</v>
      </c>
      <c r="I52" s="11">
        <v>38388.775777000003</v>
      </c>
      <c r="J52" s="11">
        <v>3523.9758889999998</v>
      </c>
      <c r="K52" s="11">
        <v>7453.5999080000001</v>
      </c>
      <c r="L52" s="11">
        <v>18367.686007</v>
      </c>
      <c r="M52" s="11">
        <v>11941.661931000001</v>
      </c>
      <c r="N52" s="11">
        <v>35956.154021000002</v>
      </c>
      <c r="O52" s="13">
        <v>8064.3608990000002</v>
      </c>
      <c r="P52" s="14">
        <v>153262.59537699999</v>
      </c>
      <c r="Q52" s="15">
        <v>861.46810300000004</v>
      </c>
      <c r="R52" s="15">
        <v>31752.880778999999</v>
      </c>
      <c r="S52" s="15">
        <v>33280.826128000001</v>
      </c>
      <c r="T52" s="15">
        <v>46441.953970000002</v>
      </c>
      <c r="U52" s="15">
        <v>46848.175645000003</v>
      </c>
      <c r="V52" s="16">
        <f t="shared" si="0"/>
        <v>787.00793700001668</v>
      </c>
      <c r="W52" s="115">
        <f t="shared" si="22"/>
        <v>108.86079634908677</v>
      </c>
      <c r="X52" s="115">
        <f t="shared" si="23"/>
        <v>104.30540149927158</v>
      </c>
      <c r="Y52" s="115">
        <f t="shared" si="24"/>
        <v>106.62359893802049</v>
      </c>
      <c r="Z52" s="115">
        <f t="shared" si="25"/>
        <v>100.91767663833018</v>
      </c>
      <c r="AA52" s="115">
        <f t="shared" si="26"/>
        <v>112.89891116081647</v>
      </c>
      <c r="AB52" s="115">
        <f t="shared" si="27"/>
        <v>111.24734437128394</v>
      </c>
      <c r="AC52" s="115">
        <f t="shared" si="28"/>
        <v>97.650455164541611</v>
      </c>
      <c r="AD52" s="115">
        <f t="shared" si="29"/>
        <v>43.238892435721141</v>
      </c>
      <c r="AE52" s="115">
        <f t="shared" si="30"/>
        <v>72.217986560564285</v>
      </c>
      <c r="AF52" s="115">
        <f t="shared" si="31"/>
        <v>89.249458224661822</v>
      </c>
      <c r="AG52" s="115">
        <f t="shared" si="32"/>
        <v>75.762390201137464</v>
      </c>
      <c r="AH52" s="115">
        <f t="shared" si="33"/>
        <v>123.88160020197039</v>
      </c>
      <c r="AI52" s="115">
        <f t="shared" si="34"/>
        <v>200.77797303065304</v>
      </c>
      <c r="AJ52" s="115">
        <f t="shared" si="35"/>
        <v>101.72135078346902</v>
      </c>
      <c r="AK52" s="115">
        <f t="shared" si="36"/>
        <v>111.49731245417539</v>
      </c>
      <c r="AL52" s="115">
        <f t="shared" si="37"/>
        <v>129.64086472242917</v>
      </c>
      <c r="AM52" s="115">
        <f t="shared" si="38"/>
        <v>93.200762491639708</v>
      </c>
      <c r="AN52" s="115">
        <f t="shared" si="39"/>
        <v>96.871527540357306</v>
      </c>
      <c r="AO52" s="115">
        <f t="shared" si="40"/>
        <v>99.078898869888064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21473.417526000001</v>
      </c>
      <c r="D53" s="11">
        <v>14940.855842999999</v>
      </c>
      <c r="E53" s="11">
        <v>12183.742947000001</v>
      </c>
      <c r="F53" s="11">
        <v>26655.351766</v>
      </c>
      <c r="G53" s="11">
        <v>7402.8517229999998</v>
      </c>
      <c r="H53" s="11">
        <v>16563.388383000001</v>
      </c>
      <c r="I53" s="11">
        <v>41729.163513</v>
      </c>
      <c r="J53" s="11">
        <v>7932.7722279999998</v>
      </c>
      <c r="K53" s="11">
        <v>10625.793072</v>
      </c>
      <c r="L53" s="11">
        <v>21016.194490999998</v>
      </c>
      <c r="M53" s="11">
        <v>16909.642672999998</v>
      </c>
      <c r="N53" s="11">
        <v>32633.020321</v>
      </c>
      <c r="O53" s="13">
        <v>4587.8055130000002</v>
      </c>
      <c r="P53" s="14">
        <v>158046.32410999999</v>
      </c>
      <c r="Q53" s="15">
        <v>848.91932599999996</v>
      </c>
      <c r="R53" s="15">
        <v>32656.860842999999</v>
      </c>
      <c r="S53" s="15">
        <v>36502.424543000001</v>
      </c>
      <c r="T53" s="15">
        <v>49069.666894000002</v>
      </c>
      <c r="U53" s="15">
        <v>51629.704285</v>
      </c>
      <c r="V53" s="16">
        <f t="shared" si="0"/>
        <v>4039.4337859999578</v>
      </c>
      <c r="W53" s="115">
        <f t="shared" si="22"/>
        <v>104.95368572908426</v>
      </c>
      <c r="X53" s="115">
        <f t="shared" si="23"/>
        <v>100.39946146655355</v>
      </c>
      <c r="Y53" s="115">
        <f t="shared" si="24"/>
        <v>107.02119533428063</v>
      </c>
      <c r="Z53" s="115">
        <f t="shared" si="25"/>
        <v>103.63907168841993</v>
      </c>
      <c r="AA53" s="115">
        <f t="shared" si="26"/>
        <v>95.252995292231958</v>
      </c>
      <c r="AB53" s="115">
        <f t="shared" si="27"/>
        <v>100.76357064185106</v>
      </c>
      <c r="AC53" s="115">
        <f t="shared" si="28"/>
        <v>108.70146981347952</v>
      </c>
      <c r="AD53" s="115">
        <f t="shared" si="29"/>
        <v>225.10858410700098</v>
      </c>
      <c r="AE53" s="115">
        <f t="shared" si="30"/>
        <v>142.5592090151668</v>
      </c>
      <c r="AF53" s="115">
        <f t="shared" si="31"/>
        <v>114.41939111432239</v>
      </c>
      <c r="AG53" s="115">
        <f t="shared" si="32"/>
        <v>141.60208830818891</v>
      </c>
      <c r="AH53" s="115">
        <f t="shared" si="33"/>
        <v>90.757816595014191</v>
      </c>
      <c r="AI53" s="115">
        <f t="shared" si="34"/>
        <v>56.889883407486131</v>
      </c>
      <c r="AJ53" s="115">
        <f t="shared" si="35"/>
        <v>103.12126303305307</v>
      </c>
      <c r="AK53" s="115">
        <f t="shared" si="36"/>
        <v>98.543326565858919</v>
      </c>
      <c r="AL53" s="115">
        <f t="shared" si="37"/>
        <v>102.84692299351261</v>
      </c>
      <c r="AM53" s="115">
        <f t="shared" si="38"/>
        <v>109.68004340580234</v>
      </c>
      <c r="AN53" s="115">
        <f t="shared" si="39"/>
        <v>105.65805849964327</v>
      </c>
      <c r="AO53" s="115">
        <f t="shared" si="40"/>
        <v>110.20643509414931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23837.132497999999</v>
      </c>
      <c r="D54" s="11">
        <v>14725.581654</v>
      </c>
      <c r="E54" s="11">
        <v>13292.631224000001</v>
      </c>
      <c r="F54" s="11">
        <v>27161.714566999999</v>
      </c>
      <c r="G54" s="11">
        <v>7730.5316359999997</v>
      </c>
      <c r="H54" s="11">
        <v>16696.768572000001</v>
      </c>
      <c r="I54" s="11">
        <v>43621.621549000003</v>
      </c>
      <c r="J54" s="11">
        <v>7214.2376459999996</v>
      </c>
      <c r="K54" s="11">
        <v>10659.632615</v>
      </c>
      <c r="L54" s="11">
        <v>21011.954228999999</v>
      </c>
      <c r="M54" s="11">
        <v>18284.703331000001</v>
      </c>
      <c r="N54" s="11">
        <v>37621.213477999998</v>
      </c>
      <c r="O54" s="13">
        <v>5557.2770019999998</v>
      </c>
      <c r="P54" s="14">
        <v>165097.12804800001</v>
      </c>
      <c r="Q54" s="15">
        <v>1078.0768149999999</v>
      </c>
      <c r="R54" s="15">
        <v>48069.401742000002</v>
      </c>
      <c r="S54" s="15">
        <v>33916.100567000001</v>
      </c>
      <c r="T54" s="15">
        <v>41907.679156999999</v>
      </c>
      <c r="U54" s="15">
        <v>53054.513671000001</v>
      </c>
      <c r="V54" s="16">
        <f t="shared" si="0"/>
        <v>-11892.541685000069</v>
      </c>
      <c r="W54" s="115">
        <f t="shared" si="22"/>
        <v>111.00763289838712</v>
      </c>
      <c r="X54" s="115">
        <f t="shared" si="23"/>
        <v>98.559157579310565</v>
      </c>
      <c r="Y54" s="115">
        <f t="shared" si="24"/>
        <v>109.10137616842155</v>
      </c>
      <c r="Z54" s="115">
        <f t="shared" si="25"/>
        <v>101.89966654893627</v>
      </c>
      <c r="AA54" s="115">
        <f t="shared" si="26"/>
        <v>104.42640113919785</v>
      </c>
      <c r="AB54" s="115">
        <f t="shared" si="27"/>
        <v>100.80527115536877</v>
      </c>
      <c r="AC54" s="115">
        <f t="shared" si="28"/>
        <v>104.53509698417616</v>
      </c>
      <c r="AD54" s="115">
        <f t="shared" si="29"/>
        <v>90.942200767295247</v>
      </c>
      <c r="AE54" s="115">
        <f t="shared" si="30"/>
        <v>100.31846604550555</v>
      </c>
      <c r="AF54" s="115">
        <f t="shared" si="31"/>
        <v>99.979823835367455</v>
      </c>
      <c r="AG54" s="115">
        <f t="shared" si="32"/>
        <v>108.13181380938104</v>
      </c>
      <c r="AH54" s="115">
        <f t="shared" si="33"/>
        <v>115.2857231967278</v>
      </c>
      <c r="AI54" s="115">
        <f t="shared" si="34"/>
        <v>121.1314862029985</v>
      </c>
      <c r="AJ54" s="115">
        <f t="shared" si="35"/>
        <v>104.46122614853901</v>
      </c>
      <c r="AK54" s="115">
        <f t="shared" si="36"/>
        <v>126.99402428258534</v>
      </c>
      <c r="AL54" s="115">
        <f t="shared" si="37"/>
        <v>147.1954146881931</v>
      </c>
      <c r="AM54" s="115">
        <f t="shared" si="38"/>
        <v>92.914651537863463</v>
      </c>
      <c r="AN54" s="115">
        <f t="shared" si="39"/>
        <v>85.404450059807246</v>
      </c>
      <c r="AO54" s="115">
        <f t="shared" si="40"/>
        <v>102.75966985620322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20909.294101</v>
      </c>
      <c r="D55" s="11">
        <v>14553.060872</v>
      </c>
      <c r="E55" s="11">
        <v>13332.755111</v>
      </c>
      <c r="F55" s="11">
        <v>25676.145256</v>
      </c>
      <c r="G55" s="11">
        <v>7525.2104069999996</v>
      </c>
      <c r="H55" s="11">
        <v>14860.505451999999</v>
      </c>
      <c r="I55" s="11">
        <v>41811.895521999999</v>
      </c>
      <c r="J55" s="11">
        <v>8069.5670099999998</v>
      </c>
      <c r="K55" s="11">
        <v>11045.184974</v>
      </c>
      <c r="L55" s="11">
        <v>21652.938015</v>
      </c>
      <c r="M55" s="11">
        <v>16262.073872999999</v>
      </c>
      <c r="N55" s="11">
        <v>32337.250327999998</v>
      </c>
      <c r="O55" s="13">
        <v>4592.1190790000001</v>
      </c>
      <c r="P55" s="14">
        <v>160770.85806599999</v>
      </c>
      <c r="Q55" s="15">
        <v>835.40407500000003</v>
      </c>
      <c r="R55" s="15">
        <v>27030.461775</v>
      </c>
      <c r="S55" s="15">
        <v>38414.355765</v>
      </c>
      <c r="T55" s="15">
        <v>48714.921434000004</v>
      </c>
      <c r="U55" s="15">
        <v>47064.998891000003</v>
      </c>
      <c r="V55" s="16">
        <f t="shared" si="0"/>
        <v>7226.842862000005</v>
      </c>
      <c r="W55" s="115">
        <f t="shared" si="22"/>
        <v>87.717321295899779</v>
      </c>
      <c r="X55" s="115">
        <f t="shared" si="23"/>
        <v>98.828428064482353</v>
      </c>
      <c r="Y55" s="115">
        <f t="shared" si="24"/>
        <v>100.30185059920684</v>
      </c>
      <c r="Z55" s="115">
        <f t="shared" si="25"/>
        <v>94.530649722661892</v>
      </c>
      <c r="AA55" s="115">
        <f t="shared" si="26"/>
        <v>97.344021877565993</v>
      </c>
      <c r="AB55" s="115">
        <f t="shared" si="27"/>
        <v>89.00228441161147</v>
      </c>
      <c r="AC55" s="115">
        <f t="shared" si="28"/>
        <v>95.851309596624816</v>
      </c>
      <c r="AD55" s="115">
        <f t="shared" si="29"/>
        <v>111.85612958666873</v>
      </c>
      <c r="AE55" s="115">
        <f t="shared" si="30"/>
        <v>103.61693852804513</v>
      </c>
      <c r="AF55" s="115">
        <f t="shared" si="31"/>
        <v>103.05056721052313</v>
      </c>
      <c r="AG55" s="115">
        <f t="shared" si="32"/>
        <v>88.938133578733968</v>
      </c>
      <c r="AH55" s="115">
        <f t="shared" si="33"/>
        <v>85.954830635407504</v>
      </c>
      <c r="AI55" s="115">
        <f t="shared" si="34"/>
        <v>82.632538873756872</v>
      </c>
      <c r="AJ55" s="115">
        <f t="shared" si="35"/>
        <v>97.379560726978724</v>
      </c>
      <c r="AK55" s="115">
        <f t="shared" si="36"/>
        <v>77.490218078755362</v>
      </c>
      <c r="AL55" s="115">
        <f t="shared" si="37"/>
        <v>56.232157662537517</v>
      </c>
      <c r="AM55" s="115">
        <f t="shared" si="38"/>
        <v>113.26289025801732</v>
      </c>
      <c r="AN55" s="115">
        <f t="shared" si="39"/>
        <v>116.24342462749566</v>
      </c>
      <c r="AO55" s="115">
        <f t="shared" si="40"/>
        <v>88.71064049867276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22434.382398000002</v>
      </c>
      <c r="D56" s="11">
        <v>15701.219053000001</v>
      </c>
      <c r="E56" s="11">
        <v>14076.841538999999</v>
      </c>
      <c r="F56" s="11">
        <v>27308.050257999999</v>
      </c>
      <c r="G56" s="11">
        <v>8465.2795459999998</v>
      </c>
      <c r="H56" s="11">
        <v>15562.164908000001</v>
      </c>
      <c r="I56" s="11">
        <v>41055.234186000002</v>
      </c>
      <c r="J56" s="11">
        <v>3865.6269779999998</v>
      </c>
      <c r="K56" s="11">
        <v>8434.82071</v>
      </c>
      <c r="L56" s="11">
        <v>19800.829044999999</v>
      </c>
      <c r="M56" s="11">
        <v>13103.643212999999</v>
      </c>
      <c r="N56" s="11">
        <v>39058.715724000002</v>
      </c>
      <c r="O56" s="13">
        <v>8360.1924419999996</v>
      </c>
      <c r="P56" s="14">
        <v>162743.092366</v>
      </c>
      <c r="Q56" s="15">
        <v>952.82013300000006</v>
      </c>
      <c r="R56" s="15">
        <v>35771.466396000003</v>
      </c>
      <c r="S56" s="15">
        <v>37121.964273999998</v>
      </c>
      <c r="T56" s="15">
        <v>49127.581274999997</v>
      </c>
      <c r="U56" s="15">
        <v>50995.075556000003</v>
      </c>
      <c r="V56" s="16">
        <f t="shared" si="0"/>
        <v>-1229.8374499999991</v>
      </c>
      <c r="W56" s="115">
        <f t="shared" si="22"/>
        <v>107.29382967035251</v>
      </c>
      <c r="X56" s="115">
        <f t="shared" si="23"/>
        <v>107.88946181905312</v>
      </c>
      <c r="Y56" s="115">
        <f t="shared" si="24"/>
        <v>105.580890234653</v>
      </c>
      <c r="Z56" s="115">
        <f t="shared" si="25"/>
        <v>106.35572429478547</v>
      </c>
      <c r="AA56" s="115">
        <f t="shared" si="26"/>
        <v>112.49226384587921</v>
      </c>
      <c r="AB56" s="115">
        <f t="shared" si="27"/>
        <v>104.72163923539739</v>
      </c>
      <c r="AC56" s="115">
        <f t="shared" si="28"/>
        <v>98.190320418260228</v>
      </c>
      <c r="AD56" s="115">
        <f t="shared" si="29"/>
        <v>47.903771952195484</v>
      </c>
      <c r="AE56" s="115">
        <f t="shared" si="30"/>
        <v>76.366495716054445</v>
      </c>
      <c r="AF56" s="115">
        <f t="shared" si="31"/>
        <v>91.446384926068873</v>
      </c>
      <c r="AG56" s="115">
        <f t="shared" si="32"/>
        <v>80.577934372540525</v>
      </c>
      <c r="AH56" s="115">
        <f t="shared" si="33"/>
        <v>120.78551926284237</v>
      </c>
      <c r="AI56" s="115">
        <f t="shared" si="34"/>
        <v>182.05521891258428</v>
      </c>
      <c r="AJ56" s="115">
        <f t="shared" si="35"/>
        <v>101.22673619070339</v>
      </c>
      <c r="AK56" s="115">
        <f t="shared" si="36"/>
        <v>114.05500182651132</v>
      </c>
      <c r="AL56" s="115">
        <f t="shared" si="37"/>
        <v>132.33760745102921</v>
      </c>
      <c r="AM56" s="115">
        <f t="shared" si="38"/>
        <v>96.635654912694065</v>
      </c>
      <c r="AN56" s="115">
        <f t="shared" si="39"/>
        <v>100.84709125839211</v>
      </c>
      <c r="AO56" s="115">
        <f t="shared" si="40"/>
        <v>108.35031713078725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22853.504534</v>
      </c>
      <c r="D57" s="11">
        <v>15711.714719</v>
      </c>
      <c r="E57" s="11">
        <v>14866.075971</v>
      </c>
      <c r="F57" s="11">
        <v>28229.480474</v>
      </c>
      <c r="G57" s="11">
        <v>8145.7487570000003</v>
      </c>
      <c r="H57" s="11">
        <v>17412.636993</v>
      </c>
      <c r="I57" s="11">
        <v>44372.109338000002</v>
      </c>
      <c r="J57" s="11">
        <v>8567.9518270000008</v>
      </c>
      <c r="K57" s="11">
        <v>11701.175986</v>
      </c>
      <c r="L57" s="11">
        <v>22710.974826000001</v>
      </c>
      <c r="M57" s="11">
        <v>18351.526235000001</v>
      </c>
      <c r="N57" s="11">
        <v>35392.374779999998</v>
      </c>
      <c r="O57" s="13">
        <v>4593.7255599999999</v>
      </c>
      <c r="P57" s="14">
        <v>168524.68983799999</v>
      </c>
      <c r="Q57" s="15">
        <v>942.43876</v>
      </c>
      <c r="R57" s="15">
        <v>36721.855894</v>
      </c>
      <c r="S57" s="15">
        <v>41987.597632999998</v>
      </c>
      <c r="T57" s="15">
        <v>53183.591223000003</v>
      </c>
      <c r="U57" s="15">
        <v>53925.826654999997</v>
      </c>
      <c r="V57" s="16">
        <f t="shared" si="0"/>
        <v>3990.1824430000052</v>
      </c>
      <c r="W57" s="115">
        <f t="shared" si="22"/>
        <v>101.86821339034215</v>
      </c>
      <c r="X57" s="115">
        <f t="shared" si="23"/>
        <v>100.06684618541128</v>
      </c>
      <c r="Y57" s="115">
        <f t="shared" si="24"/>
        <v>105.60661587198676</v>
      </c>
      <c r="Z57" s="115">
        <f t="shared" si="25"/>
        <v>103.37420726596935</v>
      </c>
      <c r="AA57" s="115">
        <f t="shared" si="26"/>
        <v>96.225395897871053</v>
      </c>
      <c r="AB57" s="115">
        <f t="shared" si="27"/>
        <v>111.89083971246656</v>
      </c>
      <c r="AC57" s="115">
        <f t="shared" si="28"/>
        <v>108.0790554913728</v>
      </c>
      <c r="AD57" s="115">
        <f t="shared" si="29"/>
        <v>221.64455794006523</v>
      </c>
      <c r="AE57" s="115">
        <f t="shared" si="30"/>
        <v>138.72465566609534</v>
      </c>
      <c r="AF57" s="115">
        <f t="shared" si="31"/>
        <v>114.69709058336048</v>
      </c>
      <c r="AG57" s="115">
        <f t="shared" si="32"/>
        <v>140.04903778815975</v>
      </c>
      <c r="AH57" s="115">
        <f t="shared" si="33"/>
        <v>90.613257819567323</v>
      </c>
      <c r="AI57" s="115">
        <f t="shared" si="34"/>
        <v>54.947605475228123</v>
      </c>
      <c r="AJ57" s="115">
        <f t="shared" si="35"/>
        <v>103.55259162643753</v>
      </c>
      <c r="AK57" s="115">
        <f t="shared" si="36"/>
        <v>98.910458265893922</v>
      </c>
      <c r="AL57" s="115">
        <f t="shared" si="37"/>
        <v>102.65683684162936</v>
      </c>
      <c r="AM57" s="115">
        <f t="shared" si="38"/>
        <v>113.10715489914918</v>
      </c>
      <c r="AN57" s="115">
        <f t="shared" si="39"/>
        <v>108.25607498422485</v>
      </c>
      <c r="AO57" s="115">
        <f t="shared" si="40"/>
        <v>105.74712571173977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24937.818966999999</v>
      </c>
      <c r="D58" s="11">
        <v>15531.005356</v>
      </c>
      <c r="E58" s="11">
        <v>15512.327380000001</v>
      </c>
      <c r="F58" s="11">
        <v>28943.324013000001</v>
      </c>
      <c r="G58" s="11">
        <v>8479.7612900000004</v>
      </c>
      <c r="H58" s="11">
        <v>17274.692647</v>
      </c>
      <c r="I58" s="11">
        <v>46468.760953999998</v>
      </c>
      <c r="J58" s="11">
        <v>7844.8541859999996</v>
      </c>
      <c r="K58" s="11">
        <v>11445.81833</v>
      </c>
      <c r="L58" s="11">
        <v>22660.258113</v>
      </c>
      <c r="M58" s="11">
        <v>19879.756678999998</v>
      </c>
      <c r="N58" s="11">
        <v>40428.659167999998</v>
      </c>
      <c r="O58" s="13">
        <v>5619.9629189999996</v>
      </c>
      <c r="P58" s="14">
        <v>176992.359734</v>
      </c>
      <c r="Q58" s="15">
        <v>1105.3370319999999</v>
      </c>
      <c r="R58" s="15">
        <v>52808.215935</v>
      </c>
      <c r="S58" s="15">
        <v>39532.082333999999</v>
      </c>
      <c r="T58" s="15">
        <v>52804.906069999997</v>
      </c>
      <c r="U58" s="15">
        <v>57381.098898999997</v>
      </c>
      <c r="V58" s="16">
        <f t="shared" si="0"/>
        <v>-9987.1878619999334</v>
      </c>
      <c r="W58" s="115">
        <f t="shared" si="22"/>
        <v>109.12032738742144</v>
      </c>
      <c r="X58" s="115">
        <f t="shared" si="23"/>
        <v>98.84984315059215</v>
      </c>
      <c r="Y58" s="115">
        <f t="shared" si="24"/>
        <v>104.34715529680243</v>
      </c>
      <c r="Z58" s="115">
        <f t="shared" si="25"/>
        <v>102.52871652971957</v>
      </c>
      <c r="AA58" s="115">
        <f t="shared" si="26"/>
        <v>104.10045218633792</v>
      </c>
      <c r="AB58" s="115">
        <f t="shared" si="27"/>
        <v>99.207791754600677</v>
      </c>
      <c r="AC58" s="115">
        <f t="shared" si="28"/>
        <v>104.72515651674111</v>
      </c>
      <c r="AD58" s="115">
        <f t="shared" si="29"/>
        <v>91.560437598151296</v>
      </c>
      <c r="AE58" s="115">
        <f t="shared" si="30"/>
        <v>97.817675280625423</v>
      </c>
      <c r="AF58" s="115">
        <f t="shared" si="31"/>
        <v>99.776686322852427</v>
      </c>
      <c r="AG58" s="115">
        <f t="shared" si="32"/>
        <v>108.327538671336</v>
      </c>
      <c r="AH58" s="115">
        <f t="shared" si="33"/>
        <v>114.22985719185471</v>
      </c>
      <c r="AI58" s="115">
        <f t="shared" si="34"/>
        <v>122.33997973096156</v>
      </c>
      <c r="AJ58" s="115">
        <f t="shared" si="35"/>
        <v>105.02458714158729</v>
      </c>
      <c r="AK58" s="115">
        <f t="shared" si="36"/>
        <v>117.28475938319853</v>
      </c>
      <c r="AL58" s="115">
        <f t="shared" si="37"/>
        <v>143.80595601549746</v>
      </c>
      <c r="AM58" s="115">
        <f t="shared" si="38"/>
        <v>94.151808063745719</v>
      </c>
      <c r="AN58" s="115">
        <f t="shared" si="39"/>
        <v>99.287966186013705</v>
      </c>
      <c r="AO58" s="115">
        <f t="shared" si="40"/>
        <v>106.40745345658902</v>
      </c>
    </row>
    <row r="59" spans="1:41" x14ac:dyDescent="0.25">
      <c r="V59" s="16" cm="1">
        <f t="array" ref="V59">SUM(ABS(V3:V58))</f>
        <v>190535.45266699977</v>
      </c>
      <c r="W59" s="115">
        <f t="shared" ref="W59:AF62" si="41">C59/C58*100</f>
        <v>0</v>
      </c>
      <c r="X59" s="115">
        <f t="shared" si="41"/>
        <v>0</v>
      </c>
      <c r="Y59" s="115">
        <f t="shared" si="41"/>
        <v>0</v>
      </c>
      <c r="Z59" s="115">
        <f t="shared" si="41"/>
        <v>0</v>
      </c>
      <c r="AA59" s="115">
        <f t="shared" si="41"/>
        <v>0</v>
      </c>
      <c r="AB59" s="115">
        <f t="shared" si="41"/>
        <v>0</v>
      </c>
      <c r="AC59" s="115">
        <f t="shared" si="41"/>
        <v>0</v>
      </c>
      <c r="AD59" s="115">
        <f t="shared" si="41"/>
        <v>0</v>
      </c>
      <c r="AE59" s="115">
        <f t="shared" si="41"/>
        <v>0</v>
      </c>
      <c r="AF59" s="115">
        <f t="shared" si="41"/>
        <v>0</v>
      </c>
      <c r="AG59" s="115">
        <f t="shared" ref="AG59:AP62" si="42">M59/M58*100</f>
        <v>0</v>
      </c>
      <c r="AH59" s="115">
        <f t="shared" si="42"/>
        <v>0</v>
      </c>
      <c r="AI59" s="115">
        <f t="shared" si="42"/>
        <v>0</v>
      </c>
      <c r="AJ59" s="115">
        <f t="shared" si="42"/>
        <v>0</v>
      </c>
      <c r="AK59" s="115">
        <f t="shared" si="42"/>
        <v>0</v>
      </c>
      <c r="AL59" s="115">
        <f t="shared" si="42"/>
        <v>0</v>
      </c>
      <c r="AM59" s="115">
        <f t="shared" si="42"/>
        <v>0</v>
      </c>
      <c r="AN59" s="115">
        <f t="shared" si="42"/>
        <v>0</v>
      </c>
      <c r="AO59" s="115">
        <f t="shared" si="42"/>
        <v>0</v>
      </c>
    </row>
    <row r="60" spans="1:41" x14ac:dyDescent="0.25">
      <c r="V60" s="16">
        <f t="shared" si="0"/>
        <v>0</v>
      </c>
      <c r="W60" s="115" t="e">
        <f t="shared" si="41"/>
        <v>#DIV/0!</v>
      </c>
      <c r="X60" s="115" t="e">
        <f t="shared" si="41"/>
        <v>#DIV/0!</v>
      </c>
      <c r="Y60" s="115" t="e">
        <f t="shared" si="41"/>
        <v>#DIV/0!</v>
      </c>
      <c r="Z60" s="115" t="e">
        <f t="shared" si="41"/>
        <v>#DIV/0!</v>
      </c>
      <c r="AA60" s="115" t="e">
        <f t="shared" si="41"/>
        <v>#DIV/0!</v>
      </c>
      <c r="AB60" s="115" t="e">
        <f t="shared" si="41"/>
        <v>#DIV/0!</v>
      </c>
      <c r="AC60" s="115" t="e">
        <f t="shared" si="41"/>
        <v>#DIV/0!</v>
      </c>
      <c r="AD60" s="115" t="e">
        <f t="shared" si="41"/>
        <v>#DIV/0!</v>
      </c>
      <c r="AE60" s="115" t="e">
        <f t="shared" si="41"/>
        <v>#DIV/0!</v>
      </c>
      <c r="AF60" s="115" t="e">
        <f t="shared" si="41"/>
        <v>#DIV/0!</v>
      </c>
      <c r="AG60" s="115" t="e">
        <f t="shared" si="42"/>
        <v>#DIV/0!</v>
      </c>
      <c r="AH60" s="115" t="e">
        <f t="shared" si="42"/>
        <v>#DIV/0!</v>
      </c>
      <c r="AI60" s="115" t="e">
        <f t="shared" si="42"/>
        <v>#DIV/0!</v>
      </c>
      <c r="AJ60" s="115" t="e">
        <f t="shared" si="42"/>
        <v>#DIV/0!</v>
      </c>
      <c r="AK60" s="115" t="e">
        <f t="shared" si="42"/>
        <v>#DIV/0!</v>
      </c>
      <c r="AL60" s="115" t="e">
        <f t="shared" si="42"/>
        <v>#DIV/0!</v>
      </c>
      <c r="AM60" s="115" t="e">
        <f t="shared" si="42"/>
        <v>#DIV/0!</v>
      </c>
      <c r="AN60" s="115" t="e">
        <f t="shared" si="42"/>
        <v>#DIV/0!</v>
      </c>
      <c r="AO60" s="115" t="e">
        <f t="shared" si="42"/>
        <v>#DIV/0!</v>
      </c>
    </row>
    <row r="61" spans="1:41" x14ac:dyDescent="0.25">
      <c r="V61" s="16">
        <f t="shared" si="0"/>
        <v>0</v>
      </c>
      <c r="W61" s="115" t="e">
        <f t="shared" si="41"/>
        <v>#DIV/0!</v>
      </c>
      <c r="X61" s="115" t="e">
        <f t="shared" si="41"/>
        <v>#DIV/0!</v>
      </c>
      <c r="Y61" s="115" t="e">
        <f t="shared" si="41"/>
        <v>#DIV/0!</v>
      </c>
      <c r="Z61" s="115" t="e">
        <f t="shared" si="41"/>
        <v>#DIV/0!</v>
      </c>
      <c r="AA61" s="115" t="e">
        <f t="shared" si="41"/>
        <v>#DIV/0!</v>
      </c>
      <c r="AB61" s="115" t="e">
        <f t="shared" si="41"/>
        <v>#DIV/0!</v>
      </c>
      <c r="AC61" s="115" t="e">
        <f t="shared" si="41"/>
        <v>#DIV/0!</v>
      </c>
      <c r="AD61" s="115" t="e">
        <f t="shared" si="41"/>
        <v>#DIV/0!</v>
      </c>
      <c r="AE61" s="115" t="e">
        <f t="shared" si="41"/>
        <v>#DIV/0!</v>
      </c>
      <c r="AF61" s="115" t="e">
        <f t="shared" si="41"/>
        <v>#DIV/0!</v>
      </c>
      <c r="AG61" s="115" t="e">
        <f t="shared" si="42"/>
        <v>#DIV/0!</v>
      </c>
      <c r="AH61" s="115" t="e">
        <f t="shared" si="42"/>
        <v>#DIV/0!</v>
      </c>
      <c r="AI61" s="115" t="e">
        <f t="shared" si="42"/>
        <v>#DIV/0!</v>
      </c>
      <c r="AJ61" s="115" t="e">
        <f t="shared" si="42"/>
        <v>#DIV/0!</v>
      </c>
      <c r="AK61" s="115" t="e">
        <f t="shared" si="42"/>
        <v>#DIV/0!</v>
      </c>
      <c r="AL61" s="115" t="e">
        <f t="shared" si="42"/>
        <v>#DIV/0!</v>
      </c>
      <c r="AM61" s="115" t="e">
        <f t="shared" si="42"/>
        <v>#DIV/0!</v>
      </c>
      <c r="AN61" s="115" t="e">
        <f t="shared" si="42"/>
        <v>#DIV/0!</v>
      </c>
      <c r="AO61" s="115" t="e">
        <f t="shared" si="42"/>
        <v>#DIV/0!</v>
      </c>
    </row>
    <row r="62" spans="1:41" x14ac:dyDescent="0.25">
      <c r="V62" s="16">
        <f t="shared" si="0"/>
        <v>0</v>
      </c>
      <c r="W62" s="115" t="e">
        <f t="shared" si="41"/>
        <v>#DIV/0!</v>
      </c>
      <c r="X62" s="115" t="e">
        <f t="shared" si="41"/>
        <v>#DIV/0!</v>
      </c>
      <c r="Y62" s="115" t="e">
        <f t="shared" si="41"/>
        <v>#DIV/0!</v>
      </c>
      <c r="Z62" s="115" t="e">
        <f t="shared" si="41"/>
        <v>#DIV/0!</v>
      </c>
      <c r="AA62" s="115" t="e">
        <f t="shared" si="41"/>
        <v>#DIV/0!</v>
      </c>
      <c r="AB62" s="115" t="e">
        <f t="shared" si="41"/>
        <v>#DIV/0!</v>
      </c>
      <c r="AC62" s="115" t="e">
        <f t="shared" si="41"/>
        <v>#DIV/0!</v>
      </c>
      <c r="AD62" s="115" t="e">
        <f t="shared" si="41"/>
        <v>#DIV/0!</v>
      </c>
      <c r="AE62" s="115" t="e">
        <f t="shared" si="41"/>
        <v>#DIV/0!</v>
      </c>
      <c r="AF62" s="115" t="e">
        <f t="shared" si="41"/>
        <v>#DIV/0!</v>
      </c>
      <c r="AG62" s="115" t="e">
        <f t="shared" si="42"/>
        <v>#DIV/0!</v>
      </c>
      <c r="AH62" s="115" t="e">
        <f t="shared" si="42"/>
        <v>#DIV/0!</v>
      </c>
      <c r="AI62" s="115" t="e">
        <f t="shared" si="42"/>
        <v>#DIV/0!</v>
      </c>
      <c r="AJ62" s="115" t="e">
        <f t="shared" si="42"/>
        <v>#DIV/0!</v>
      </c>
      <c r="AK62" s="115" t="e">
        <f t="shared" si="42"/>
        <v>#DIV/0!</v>
      </c>
      <c r="AL62" s="115" t="e">
        <f t="shared" si="42"/>
        <v>#DIV/0!</v>
      </c>
      <c r="AM62" s="115" t="e">
        <f t="shared" si="42"/>
        <v>#DIV/0!</v>
      </c>
      <c r="AN62" s="115" t="e">
        <f t="shared" si="42"/>
        <v>#DIV/0!</v>
      </c>
      <c r="AO62" s="115" t="e">
        <f t="shared" si="42"/>
        <v>#DIV/0!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39E5-0C1F-4ACB-9E7E-10FB4BBF5F47}">
  <dimension ref="A1:AO63"/>
  <sheetViews>
    <sheetView topLeftCell="G28" workbookViewId="0">
      <selection activeCell="V63" sqref="V63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7610.5869199999997</v>
      </c>
      <c r="D3" s="11">
        <v>5133.8010370000002</v>
      </c>
      <c r="E3" s="12">
        <v>5174.2200210000001</v>
      </c>
      <c r="F3" s="11">
        <v>10465.11681</v>
      </c>
      <c r="G3" s="11">
        <v>2995.5009719999998</v>
      </c>
      <c r="H3" s="11">
        <v>4400.7229440000001</v>
      </c>
      <c r="I3" s="11">
        <v>13955.165991</v>
      </c>
      <c r="J3" s="11">
        <v>2937.9787339999998</v>
      </c>
      <c r="K3" s="11">
        <v>3101.5701709999998</v>
      </c>
      <c r="L3" s="11">
        <v>8045.5387330000003</v>
      </c>
      <c r="M3" s="11">
        <v>3573.2519910000001</v>
      </c>
      <c r="N3" s="11">
        <v>8996.1688439999998</v>
      </c>
      <c r="O3" s="13">
        <v>2109.376831</v>
      </c>
      <c r="P3" s="14">
        <v>52849.796552</v>
      </c>
      <c r="Q3" s="15">
        <v>12.048550000000001</v>
      </c>
      <c r="R3" s="15">
        <v>12186.019694000001</v>
      </c>
      <c r="S3" s="15">
        <v>12766.909836000001</v>
      </c>
      <c r="T3" s="15">
        <v>15075.853692000001</v>
      </c>
      <c r="U3" s="15">
        <v>15752.471653000001</v>
      </c>
      <c r="V3" s="49">
        <f t="shared" ref="V3:V62" si="0">SUM(C3:O3)-SUM(P3:S3,U3)+T3</f>
        <v>7.6074060000064492</v>
      </c>
    </row>
    <row r="4" spans="1:41" x14ac:dyDescent="0.25">
      <c r="A4" s="8">
        <v>2005</v>
      </c>
      <c r="B4" s="9">
        <v>2</v>
      </c>
      <c r="C4" s="10">
        <v>7692.5643730000002</v>
      </c>
      <c r="D4" s="11">
        <v>5820.2045950000002</v>
      </c>
      <c r="E4" s="12">
        <v>5524.0617480000001</v>
      </c>
      <c r="F4" s="11">
        <v>13609.219204999999</v>
      </c>
      <c r="G4" s="11">
        <v>3091.4574160000002</v>
      </c>
      <c r="H4" s="11">
        <v>2181.405557</v>
      </c>
      <c r="I4" s="11">
        <v>13635.657179</v>
      </c>
      <c r="J4" s="11">
        <v>3020.0172470000002</v>
      </c>
      <c r="K4" s="11">
        <v>2961.6291729999998</v>
      </c>
      <c r="L4" s="11">
        <v>8099.8024720000003</v>
      </c>
      <c r="M4" s="11">
        <v>3802.0998690000001</v>
      </c>
      <c r="N4" s="11">
        <v>10022.058908000001</v>
      </c>
      <c r="O4" s="13">
        <v>1898.822259</v>
      </c>
      <c r="P4" s="14">
        <v>55250.921577000001</v>
      </c>
      <c r="Q4" s="15">
        <v>192.74524500000001</v>
      </c>
      <c r="R4" s="15">
        <v>11692.766269</v>
      </c>
      <c r="S4" s="15">
        <v>14659.004725999999</v>
      </c>
      <c r="T4" s="15">
        <v>17001.940622999999</v>
      </c>
      <c r="U4" s="15">
        <v>16567.721525000001</v>
      </c>
      <c r="V4" s="16">
        <f t="shared" si="0"/>
        <v>-2.2187180000073567</v>
      </c>
      <c r="W4" s="115">
        <f t="shared" ref="W4:W35" si="1">C4/C3*100</f>
        <v>101.07715021011809</v>
      </c>
      <c r="X4" s="115">
        <f t="shared" ref="X4:X35" si="2">D4/D3*100</f>
        <v>113.37027970217382</v>
      </c>
      <c r="Y4" s="115">
        <f t="shared" ref="Y4:Y35" si="3">E4/E3*100</f>
        <v>106.76124566756222</v>
      </c>
      <c r="Z4" s="115">
        <f t="shared" ref="Z4:Z35" si="4">F4/F3*100</f>
        <v>130.04364358356361</v>
      </c>
      <c r="AA4" s="115">
        <f t="shared" ref="AA4:AA35" si="5">G4/G3*100</f>
        <v>103.2033521236327</v>
      </c>
      <c r="AB4" s="115">
        <f t="shared" ref="AB4:AB35" si="6">H4/H3*100</f>
        <v>49.569254523831255</v>
      </c>
      <c r="AC4" s="115">
        <f t="shared" ref="AC4:AC35" si="7">I4/I3*100</f>
        <v>97.710462116996254</v>
      </c>
      <c r="AD4" s="115">
        <f t="shared" ref="AD4:AD35" si="8">J4/J3*100</f>
        <v>102.79234536487971</v>
      </c>
      <c r="AE4" s="115">
        <f t="shared" ref="AE4:AE35" si="9">K4/K3*100</f>
        <v>95.488059586448742</v>
      </c>
      <c r="AF4" s="115">
        <f t="shared" ref="AF4:AF35" si="10">L4/L3*100</f>
        <v>100.67445749502677</v>
      </c>
      <c r="AG4" s="115">
        <f t="shared" ref="AG4:AG35" si="11">M4/M3*100</f>
        <v>106.40447073356154</v>
      </c>
      <c r="AH4" s="115">
        <f t="shared" ref="AH4:AH35" si="12">N4/N3*100</f>
        <v>111.40363283292776</v>
      </c>
      <c r="AI4" s="115">
        <f t="shared" ref="AI4:AI35" si="13">O4/O3*100</f>
        <v>90.018162288234592</v>
      </c>
      <c r="AJ4" s="115">
        <f t="shared" ref="AJ4:AJ35" si="14">P4/P3*100</f>
        <v>104.54330041296845</v>
      </c>
      <c r="AK4" s="115">
        <f t="shared" ref="AK4:AK35" si="15">Q4/Q3*100</f>
        <v>1599.7381012652975</v>
      </c>
      <c r="AL4" s="115">
        <f t="shared" ref="AL4:AL35" si="16">R4/R3*100</f>
        <v>95.952300772639788</v>
      </c>
      <c r="AM4" s="115">
        <f t="shared" ref="AM4:AM35" si="17">S4/S3*100</f>
        <v>114.8203043203508</v>
      </c>
      <c r="AN4" s="115">
        <f t="shared" ref="AN4:AN35" si="18">T4/T3*100</f>
        <v>112.7759725608247</v>
      </c>
      <c r="AO4" s="115">
        <f t="shared" ref="AO4:AO35" si="19">U4/U3*100</f>
        <v>105.17537748969534</v>
      </c>
    </row>
    <row r="5" spans="1:41" x14ac:dyDescent="0.25">
      <c r="A5" s="8">
        <v>2005</v>
      </c>
      <c r="B5" s="9">
        <v>3</v>
      </c>
      <c r="C5" s="10">
        <v>7594.9782830000004</v>
      </c>
      <c r="D5" s="11">
        <v>7735.1979650000003</v>
      </c>
      <c r="E5" s="12">
        <v>5557.7247029999999</v>
      </c>
      <c r="F5" s="11">
        <v>15018.142905999999</v>
      </c>
      <c r="G5" s="11">
        <v>3234.0820779999999</v>
      </c>
      <c r="H5" s="11">
        <v>3081.3070400000001</v>
      </c>
      <c r="I5" s="11">
        <v>13943.040155000001</v>
      </c>
      <c r="J5" s="11">
        <v>2779.6426419999998</v>
      </c>
      <c r="K5" s="11">
        <v>3055.076337</v>
      </c>
      <c r="L5" s="11">
        <v>8191.8361219999997</v>
      </c>
      <c r="M5" s="11">
        <v>3947.4980679999999</v>
      </c>
      <c r="N5" s="11">
        <v>10065.388669</v>
      </c>
      <c r="O5" s="13">
        <v>1964.0850330000001</v>
      </c>
      <c r="P5" s="14">
        <v>56891.904118999999</v>
      </c>
      <c r="Q5" s="15">
        <v>189.775149</v>
      </c>
      <c r="R5" s="15">
        <v>11973.934812</v>
      </c>
      <c r="S5" s="15">
        <v>15158.048914000001</v>
      </c>
      <c r="T5" s="15">
        <v>17930.035356</v>
      </c>
      <c r="U5" s="15">
        <v>19886.401621000001</v>
      </c>
      <c r="V5" s="16">
        <f t="shared" si="0"/>
        <v>-2.0292580000023008</v>
      </c>
      <c r="W5" s="115">
        <f t="shared" si="1"/>
        <v>98.731423160493577</v>
      </c>
      <c r="X5" s="115">
        <f t="shared" si="2"/>
        <v>132.90250950361994</v>
      </c>
      <c r="Y5" s="115">
        <f t="shared" si="3"/>
        <v>100.6093877392335</v>
      </c>
      <c r="Z5" s="115">
        <f t="shared" si="4"/>
        <v>110.35271516886409</v>
      </c>
      <c r="AA5" s="115">
        <f t="shared" si="5"/>
        <v>104.61350886678362</v>
      </c>
      <c r="AB5" s="115">
        <f t="shared" si="6"/>
        <v>141.25328644700065</v>
      </c>
      <c r="AC5" s="115">
        <f t="shared" si="7"/>
        <v>102.25425861009028</v>
      </c>
      <c r="AD5" s="115">
        <f t="shared" si="8"/>
        <v>92.040621448808551</v>
      </c>
      <c r="AE5" s="115">
        <f t="shared" si="9"/>
        <v>103.15526213922799</v>
      </c>
      <c r="AF5" s="115">
        <f t="shared" si="10"/>
        <v>101.13624560991639</v>
      </c>
      <c r="AG5" s="115">
        <f t="shared" si="11"/>
        <v>103.82415517765557</v>
      </c>
      <c r="AH5" s="115">
        <f t="shared" si="12"/>
        <v>100.4323439065541</v>
      </c>
      <c r="AI5" s="115">
        <f t="shared" si="13"/>
        <v>103.43701332184563</v>
      </c>
      <c r="AJ5" s="115">
        <f t="shared" si="14"/>
        <v>102.97005460752912</v>
      </c>
      <c r="AK5" s="115">
        <f t="shared" si="15"/>
        <v>98.459056149478542</v>
      </c>
      <c r="AL5" s="115">
        <f t="shared" si="16"/>
        <v>102.40463664911729</v>
      </c>
      <c r="AM5" s="115">
        <f t="shared" si="17"/>
        <v>103.40435245999254</v>
      </c>
      <c r="AN5" s="115">
        <f t="shared" si="18"/>
        <v>105.4587576417276</v>
      </c>
      <c r="AO5" s="115">
        <f t="shared" si="19"/>
        <v>120.03099877670114</v>
      </c>
    </row>
    <row r="6" spans="1:41" x14ac:dyDescent="0.25">
      <c r="A6" s="8">
        <v>2005</v>
      </c>
      <c r="B6" s="9">
        <v>4</v>
      </c>
      <c r="C6" s="10">
        <v>7362.8704239999997</v>
      </c>
      <c r="D6" s="11">
        <v>6750.7964030000003</v>
      </c>
      <c r="E6" s="12">
        <v>5816.9935269999996</v>
      </c>
      <c r="F6" s="11">
        <v>14949.521079</v>
      </c>
      <c r="G6" s="11">
        <v>2713.9595340000001</v>
      </c>
      <c r="H6" s="11">
        <v>4750.5644590000002</v>
      </c>
      <c r="I6" s="11">
        <v>13382.136676</v>
      </c>
      <c r="J6" s="11">
        <v>3535.3613770000002</v>
      </c>
      <c r="K6" s="11">
        <v>2726.7243189999999</v>
      </c>
      <c r="L6" s="11">
        <v>8218.8226730000006</v>
      </c>
      <c r="M6" s="11">
        <v>5361.1500720000004</v>
      </c>
      <c r="N6" s="11">
        <v>14266.383578999999</v>
      </c>
      <c r="O6" s="13">
        <v>2096.7158770000001</v>
      </c>
      <c r="P6" s="14">
        <v>63532.277750000001</v>
      </c>
      <c r="Q6" s="15">
        <v>446.33105599999999</v>
      </c>
      <c r="R6" s="15">
        <v>11313.17922</v>
      </c>
      <c r="S6" s="15">
        <v>14770.936523</v>
      </c>
      <c r="T6" s="15">
        <v>19110.070327000001</v>
      </c>
      <c r="U6" s="15">
        <v>20982.30502</v>
      </c>
      <c r="V6" s="16">
        <f t="shared" si="0"/>
        <v>-2.9592429999975138</v>
      </c>
      <c r="W6" s="115">
        <f t="shared" si="1"/>
        <v>96.94392991854194</v>
      </c>
      <c r="X6" s="115">
        <f t="shared" si="2"/>
        <v>87.273737964378</v>
      </c>
      <c r="Y6" s="115">
        <f t="shared" si="3"/>
        <v>104.66501739210021</v>
      </c>
      <c r="Z6" s="115">
        <f t="shared" si="4"/>
        <v>99.543073817918042</v>
      </c>
      <c r="AA6" s="115">
        <f t="shared" si="5"/>
        <v>83.917459994656326</v>
      </c>
      <c r="AB6" s="115">
        <f t="shared" si="6"/>
        <v>154.17368010816605</v>
      </c>
      <c r="AC6" s="115">
        <f t="shared" si="7"/>
        <v>95.977179490522673</v>
      </c>
      <c r="AD6" s="115">
        <f t="shared" si="8"/>
        <v>127.18762201950709</v>
      </c>
      <c r="AE6" s="115">
        <f t="shared" si="9"/>
        <v>89.252248330971895</v>
      </c>
      <c r="AF6" s="115">
        <f t="shared" si="10"/>
        <v>100.32943226156009</v>
      </c>
      <c r="AG6" s="115">
        <f t="shared" si="11"/>
        <v>135.81134125079453</v>
      </c>
      <c r="AH6" s="115">
        <f t="shared" si="12"/>
        <v>141.73703617564695</v>
      </c>
      <c r="AI6" s="115">
        <f t="shared" si="13"/>
        <v>106.75280559505185</v>
      </c>
      <c r="AJ6" s="115">
        <f t="shared" si="14"/>
        <v>111.67191313743064</v>
      </c>
      <c r="AK6" s="115">
        <f t="shared" si="15"/>
        <v>235.18941144396101</v>
      </c>
      <c r="AL6" s="115">
        <f t="shared" si="16"/>
        <v>94.481717143325312</v>
      </c>
      <c r="AM6" s="115">
        <f t="shared" si="17"/>
        <v>97.446159507755226</v>
      </c>
      <c r="AN6" s="115">
        <f t="shared" si="18"/>
        <v>106.58133097660134</v>
      </c>
      <c r="AO6" s="115">
        <f t="shared" si="19"/>
        <v>105.51081799455729</v>
      </c>
    </row>
    <row r="7" spans="1:41" x14ac:dyDescent="0.25">
      <c r="A7" s="8">
        <f>A3+1</f>
        <v>2006</v>
      </c>
      <c r="B7" s="9">
        <f>B3</f>
        <v>1</v>
      </c>
      <c r="C7" s="10">
        <v>8871.7219089999999</v>
      </c>
      <c r="D7" s="11">
        <v>5523.880298</v>
      </c>
      <c r="E7" s="11">
        <v>6466.5151690000002</v>
      </c>
      <c r="F7" s="11">
        <v>11845.237983000001</v>
      </c>
      <c r="G7" s="11">
        <v>3253.2598600000001</v>
      </c>
      <c r="H7" s="11">
        <v>4442.347968</v>
      </c>
      <c r="I7" s="11">
        <v>14843.2696</v>
      </c>
      <c r="J7" s="11">
        <v>3456.4047019999998</v>
      </c>
      <c r="K7" s="11">
        <v>3439.8352500000001</v>
      </c>
      <c r="L7" s="11">
        <v>8760.1787239999994</v>
      </c>
      <c r="M7" s="11">
        <v>4107.4351690000003</v>
      </c>
      <c r="N7" s="11">
        <v>9513.0224180000005</v>
      </c>
      <c r="O7" s="13">
        <v>2308.9497740000002</v>
      </c>
      <c r="P7" s="14">
        <v>58799.545381999997</v>
      </c>
      <c r="Q7" s="15">
        <v>29.295275</v>
      </c>
      <c r="R7" s="15">
        <v>13315.355989</v>
      </c>
      <c r="S7" s="15">
        <v>14701.922299</v>
      </c>
      <c r="T7" s="15">
        <v>17414.169526000001</v>
      </c>
      <c r="U7" s="15">
        <v>17391.611362</v>
      </c>
      <c r="V7" s="16">
        <f t="shared" si="0"/>
        <v>8.4980430000032356</v>
      </c>
      <c r="W7" s="115">
        <f t="shared" si="1"/>
        <v>120.49270730178479</v>
      </c>
      <c r="X7" s="115">
        <f t="shared" si="2"/>
        <v>81.825609428025885</v>
      </c>
      <c r="Y7" s="115">
        <f t="shared" si="3"/>
        <v>111.16593372478754</v>
      </c>
      <c r="Z7" s="115">
        <f t="shared" si="4"/>
        <v>79.234899368377285</v>
      </c>
      <c r="AA7" s="115">
        <f t="shared" si="5"/>
        <v>119.87134735222622</v>
      </c>
      <c r="AB7" s="115">
        <f t="shared" si="6"/>
        <v>93.512002759670381</v>
      </c>
      <c r="AC7" s="115">
        <f t="shared" si="7"/>
        <v>110.91853236427069</v>
      </c>
      <c r="AD7" s="115">
        <f t="shared" si="8"/>
        <v>97.766659003697086</v>
      </c>
      <c r="AE7" s="115">
        <f t="shared" si="9"/>
        <v>126.1526596594674</v>
      </c>
      <c r="AF7" s="115">
        <f t="shared" si="10"/>
        <v>106.58678344257785</v>
      </c>
      <c r="AG7" s="115">
        <f t="shared" si="11"/>
        <v>76.614814243909123</v>
      </c>
      <c r="AH7" s="115">
        <f t="shared" si="12"/>
        <v>66.681386809219774</v>
      </c>
      <c r="AI7" s="115">
        <f t="shared" si="13"/>
        <v>110.12220584238939</v>
      </c>
      <c r="AJ7" s="115">
        <f t="shared" si="14"/>
        <v>92.550664739861304</v>
      </c>
      <c r="AK7" s="115">
        <f t="shared" si="15"/>
        <v>6.5635753116852351</v>
      </c>
      <c r="AL7" s="115">
        <f t="shared" si="16"/>
        <v>117.69773756841448</v>
      </c>
      <c r="AM7" s="115">
        <f t="shared" si="17"/>
        <v>99.53277015379129</v>
      </c>
      <c r="AN7" s="115">
        <f t="shared" si="18"/>
        <v>91.125617164244986</v>
      </c>
      <c r="AO7" s="115">
        <f t="shared" si="19"/>
        <v>82.887039080895036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9370.5178990000004</v>
      </c>
      <c r="D8" s="11">
        <v>5948.1033950000001</v>
      </c>
      <c r="E8" s="11">
        <v>6372.8167599999997</v>
      </c>
      <c r="F8" s="11">
        <v>13925.333884</v>
      </c>
      <c r="G8" s="11">
        <v>3388.0276180000001</v>
      </c>
      <c r="H8" s="11">
        <v>2714.1466489999998</v>
      </c>
      <c r="I8" s="11">
        <v>15432.781137</v>
      </c>
      <c r="J8" s="11">
        <v>3732.855556</v>
      </c>
      <c r="K8" s="11">
        <v>3031.9169000000002</v>
      </c>
      <c r="L8" s="11">
        <v>8939.5226359999997</v>
      </c>
      <c r="M8" s="11">
        <v>4537.4818910000004</v>
      </c>
      <c r="N8" s="11">
        <v>10778.271524</v>
      </c>
      <c r="O8" s="13">
        <v>2166.2829740000002</v>
      </c>
      <c r="P8" s="14">
        <v>61725.579696000001</v>
      </c>
      <c r="Q8" s="15">
        <v>184.63048499999999</v>
      </c>
      <c r="R8" s="15">
        <v>13265.632465000001</v>
      </c>
      <c r="S8" s="15">
        <v>17251.034948</v>
      </c>
      <c r="T8" s="15">
        <v>20703.304617000002</v>
      </c>
      <c r="U8" s="15">
        <v>18616.717627000002</v>
      </c>
      <c r="V8" s="16">
        <f t="shared" si="0"/>
        <v>-2.2317810000095051</v>
      </c>
      <c r="W8" s="115">
        <f t="shared" si="1"/>
        <v>105.62231317794118</v>
      </c>
      <c r="X8" s="115">
        <f t="shared" si="2"/>
        <v>107.6798024959664</v>
      </c>
      <c r="Y8" s="115">
        <f t="shared" si="3"/>
        <v>98.551021585023364</v>
      </c>
      <c r="Z8" s="115">
        <f t="shared" si="4"/>
        <v>117.56060877785066</v>
      </c>
      <c r="AA8" s="115">
        <f t="shared" si="5"/>
        <v>104.14254513317604</v>
      </c>
      <c r="AB8" s="115">
        <f t="shared" si="6"/>
        <v>61.097119553692735</v>
      </c>
      <c r="AC8" s="115">
        <f t="shared" si="7"/>
        <v>103.9715746792068</v>
      </c>
      <c r="AD8" s="115">
        <f t="shared" si="8"/>
        <v>107.99822005334143</v>
      </c>
      <c r="AE8" s="115">
        <f t="shared" si="9"/>
        <v>88.141340490071443</v>
      </c>
      <c r="AF8" s="115">
        <f t="shared" si="10"/>
        <v>102.04726316266421</v>
      </c>
      <c r="AG8" s="115">
        <f t="shared" si="11"/>
        <v>110.46995763306715</v>
      </c>
      <c r="AH8" s="115">
        <f t="shared" si="12"/>
        <v>113.30018001015078</v>
      </c>
      <c r="AI8" s="115">
        <f t="shared" si="13"/>
        <v>93.821138874197089</v>
      </c>
      <c r="AJ8" s="115">
        <f t="shared" si="14"/>
        <v>104.97628730798951</v>
      </c>
      <c r="AK8" s="115">
        <f t="shared" si="15"/>
        <v>630.23980829673042</v>
      </c>
      <c r="AL8" s="115">
        <f t="shared" si="16"/>
        <v>99.626570074122867</v>
      </c>
      <c r="AM8" s="115">
        <f t="shared" si="17"/>
        <v>117.33863502443749</v>
      </c>
      <c r="AN8" s="115">
        <f t="shared" si="18"/>
        <v>118.88769421986618</v>
      </c>
      <c r="AO8" s="115">
        <f t="shared" si="19"/>
        <v>107.04423666962116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8823.4670879999994</v>
      </c>
      <c r="D9" s="11">
        <v>8603.7179219999998</v>
      </c>
      <c r="E9" s="11">
        <v>6778.0804340000004</v>
      </c>
      <c r="F9" s="11">
        <v>17636.974124</v>
      </c>
      <c r="G9" s="11">
        <v>3462.941773</v>
      </c>
      <c r="H9" s="11">
        <v>4288.0826900000002</v>
      </c>
      <c r="I9" s="11">
        <v>16079.473991000001</v>
      </c>
      <c r="J9" s="11">
        <v>3260.0476090000002</v>
      </c>
      <c r="K9" s="11">
        <v>3030.1583810000002</v>
      </c>
      <c r="L9" s="11">
        <v>9091.1631570000009</v>
      </c>
      <c r="M9" s="11">
        <v>4614.6373130000002</v>
      </c>
      <c r="N9" s="11">
        <v>11124.144117</v>
      </c>
      <c r="O9" s="13">
        <v>2166.1702230000001</v>
      </c>
      <c r="P9" s="14">
        <v>64302.679383000002</v>
      </c>
      <c r="Q9" s="15">
        <v>222.14709199999999</v>
      </c>
      <c r="R9" s="15">
        <v>13637.902298999999</v>
      </c>
      <c r="S9" s="15">
        <v>18156.124097</v>
      </c>
      <c r="T9" s="15">
        <v>22848.375408</v>
      </c>
      <c r="U9" s="15">
        <v>25490.671440999999</v>
      </c>
      <c r="V9" s="16">
        <f t="shared" si="0"/>
        <v>-2.0900820000024396</v>
      </c>
      <c r="W9" s="115">
        <f t="shared" si="1"/>
        <v>94.162000255520766</v>
      </c>
      <c r="X9" s="115">
        <f t="shared" si="2"/>
        <v>144.64640828591379</v>
      </c>
      <c r="Y9" s="115">
        <f t="shared" si="3"/>
        <v>106.35925508707081</v>
      </c>
      <c r="Z9" s="115">
        <f t="shared" si="4"/>
        <v>126.65386891918347</v>
      </c>
      <c r="AA9" s="115">
        <f t="shared" si="5"/>
        <v>102.21114357515842</v>
      </c>
      <c r="AB9" s="115">
        <f t="shared" si="6"/>
        <v>157.99008839776221</v>
      </c>
      <c r="AC9" s="115">
        <f t="shared" si="7"/>
        <v>104.19038440485338</v>
      </c>
      <c r="AD9" s="115">
        <f t="shared" si="8"/>
        <v>87.333880459423824</v>
      </c>
      <c r="AE9" s="115">
        <f t="shared" si="9"/>
        <v>99.941999762592431</v>
      </c>
      <c r="AF9" s="115">
        <f t="shared" si="10"/>
        <v>101.69629327173841</v>
      </c>
      <c r="AG9" s="115">
        <f t="shared" si="11"/>
        <v>101.70040176144914</v>
      </c>
      <c r="AH9" s="115">
        <f t="shared" si="12"/>
        <v>103.20898014333602</v>
      </c>
      <c r="AI9" s="115">
        <f t="shared" si="13"/>
        <v>99.994795185977395</v>
      </c>
      <c r="AJ9" s="115">
        <f t="shared" si="14"/>
        <v>104.17509191439316</v>
      </c>
      <c r="AK9" s="115">
        <f t="shared" si="15"/>
        <v>120.31983342295828</v>
      </c>
      <c r="AL9" s="115">
        <f t="shared" si="16"/>
        <v>102.80627278783876</v>
      </c>
      <c r="AM9" s="115">
        <f t="shared" si="17"/>
        <v>105.24657883847676</v>
      </c>
      <c r="AN9" s="115">
        <f t="shared" si="18"/>
        <v>110.36100676043101</v>
      </c>
      <c r="AO9" s="115">
        <f t="shared" si="19"/>
        <v>136.9235541502259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8763.2342800000006</v>
      </c>
      <c r="D10" s="11">
        <v>7349.2395610000003</v>
      </c>
      <c r="E10" s="11">
        <v>6509.5288129999999</v>
      </c>
      <c r="F10" s="11">
        <v>17567.395185000001</v>
      </c>
      <c r="G10" s="11">
        <v>3186.7119259999999</v>
      </c>
      <c r="H10" s="11">
        <v>6131.3638689999998</v>
      </c>
      <c r="I10" s="11">
        <v>15795.416449</v>
      </c>
      <c r="J10" s="11">
        <v>3556.6333100000002</v>
      </c>
      <c r="K10" s="11">
        <v>2978.0306449999998</v>
      </c>
      <c r="L10" s="11">
        <v>9130.0766600000006</v>
      </c>
      <c r="M10" s="11">
        <v>6184.3868030000003</v>
      </c>
      <c r="N10" s="11">
        <v>16110.503118000001</v>
      </c>
      <c r="O10" s="13">
        <v>2212.5382049999998</v>
      </c>
      <c r="P10" s="14">
        <v>71243.295540000006</v>
      </c>
      <c r="Q10" s="15">
        <v>559.02714200000003</v>
      </c>
      <c r="R10" s="15">
        <v>12750.209196</v>
      </c>
      <c r="S10" s="15">
        <v>17544.018657000001</v>
      </c>
      <c r="T10" s="15">
        <v>22654.25045</v>
      </c>
      <c r="U10" s="15">
        <v>26037.098740000001</v>
      </c>
      <c r="V10" s="16">
        <f t="shared" si="0"/>
        <v>-4.3400009999968461</v>
      </c>
      <c r="W10" s="115">
        <f t="shared" si="1"/>
        <v>99.317356687577885</v>
      </c>
      <c r="X10" s="115">
        <f t="shared" si="2"/>
        <v>85.419345771526807</v>
      </c>
      <c r="Y10" s="115">
        <f t="shared" si="3"/>
        <v>96.037939891463964</v>
      </c>
      <c r="Z10" s="115">
        <f t="shared" si="4"/>
        <v>99.605493898722017</v>
      </c>
      <c r="AA10" s="115">
        <f t="shared" si="5"/>
        <v>92.023260421133273</v>
      </c>
      <c r="AB10" s="115">
        <f t="shared" si="6"/>
        <v>142.98613884705659</v>
      </c>
      <c r="AC10" s="115">
        <f t="shared" si="7"/>
        <v>98.233415208986358</v>
      </c>
      <c r="AD10" s="115">
        <f t="shared" si="8"/>
        <v>109.09758802850662</v>
      </c>
      <c r="AE10" s="115">
        <f t="shared" si="9"/>
        <v>98.279702594859174</v>
      </c>
      <c r="AF10" s="115">
        <f t="shared" si="10"/>
        <v>100.4280365705464</v>
      </c>
      <c r="AG10" s="115">
        <f t="shared" si="11"/>
        <v>134.0167467891317</v>
      </c>
      <c r="AH10" s="115">
        <f t="shared" si="12"/>
        <v>144.82465301199946</v>
      </c>
      <c r="AI10" s="115">
        <f t="shared" si="13"/>
        <v>102.14055116757091</v>
      </c>
      <c r="AJ10" s="115">
        <f t="shared" si="14"/>
        <v>110.79366555732501</v>
      </c>
      <c r="AK10" s="115">
        <f t="shared" si="15"/>
        <v>251.64729232647352</v>
      </c>
      <c r="AL10" s="115">
        <f t="shared" si="16"/>
        <v>93.490985024397119</v>
      </c>
      <c r="AM10" s="115">
        <f t="shared" si="17"/>
        <v>96.628655781763797</v>
      </c>
      <c r="AN10" s="115">
        <f t="shared" si="18"/>
        <v>99.150377414001909</v>
      </c>
      <c r="AO10" s="115">
        <f t="shared" si="19"/>
        <v>102.14363635051649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10532.873722</v>
      </c>
      <c r="D11" s="11">
        <v>6087.5528839999997</v>
      </c>
      <c r="E11" s="11">
        <v>6035.960435</v>
      </c>
      <c r="F11" s="11">
        <v>14398.490178</v>
      </c>
      <c r="G11" s="11">
        <v>3900.3722440000001</v>
      </c>
      <c r="H11" s="11">
        <v>5242.4024049999998</v>
      </c>
      <c r="I11" s="11">
        <v>18023.299429999999</v>
      </c>
      <c r="J11" s="11">
        <v>3867.613006</v>
      </c>
      <c r="K11" s="11">
        <v>3782.767366</v>
      </c>
      <c r="L11" s="11">
        <v>9678.9683330000007</v>
      </c>
      <c r="M11" s="11">
        <v>5106.7202310000002</v>
      </c>
      <c r="N11" s="11">
        <v>10685.45875</v>
      </c>
      <c r="O11" s="13">
        <v>2581.4033690000001</v>
      </c>
      <c r="P11" s="14">
        <v>66279.933971999999</v>
      </c>
      <c r="Q11" s="15">
        <v>31.202914</v>
      </c>
      <c r="R11" s="15">
        <v>15196.033466999999</v>
      </c>
      <c r="S11" s="15">
        <v>16138.997133999999</v>
      </c>
      <c r="T11" s="15">
        <v>21238.120900000002</v>
      </c>
      <c r="U11" s="15">
        <v>23506.611494000001</v>
      </c>
      <c r="V11" s="16">
        <f t="shared" si="0"/>
        <v>9.2242720000140253</v>
      </c>
      <c r="W11" s="115">
        <f t="shared" si="1"/>
        <v>120.19390769956684</v>
      </c>
      <c r="X11" s="115">
        <f t="shared" si="2"/>
        <v>82.832418694100582</v>
      </c>
      <c r="Y11" s="115">
        <f t="shared" si="3"/>
        <v>92.724997590390117</v>
      </c>
      <c r="Z11" s="115">
        <f t="shared" si="4"/>
        <v>81.961440648265352</v>
      </c>
      <c r="AA11" s="115">
        <f t="shared" si="5"/>
        <v>122.39488019539297</v>
      </c>
      <c r="AB11" s="115">
        <f t="shared" si="6"/>
        <v>85.501407468335657</v>
      </c>
      <c r="AC11" s="115">
        <f t="shared" si="7"/>
        <v>114.1046169196827</v>
      </c>
      <c r="AD11" s="115">
        <f t="shared" si="8"/>
        <v>108.74365358738656</v>
      </c>
      <c r="AE11" s="115">
        <f t="shared" si="9"/>
        <v>127.02244593591145</v>
      </c>
      <c r="AF11" s="115">
        <f t="shared" si="10"/>
        <v>106.01190650900844</v>
      </c>
      <c r="AG11" s="115">
        <f t="shared" si="11"/>
        <v>82.574398944819677</v>
      </c>
      <c r="AH11" s="115">
        <f t="shared" si="12"/>
        <v>66.326040048130537</v>
      </c>
      <c r="AI11" s="115">
        <f t="shared" si="13"/>
        <v>116.67158393768844</v>
      </c>
      <c r="AJ11" s="115">
        <f t="shared" si="14"/>
        <v>93.033222943465191</v>
      </c>
      <c r="AK11" s="115">
        <f t="shared" si="15"/>
        <v>5.5816456224946585</v>
      </c>
      <c r="AL11" s="115">
        <f t="shared" si="16"/>
        <v>119.18262071940988</v>
      </c>
      <c r="AM11" s="115">
        <f t="shared" si="17"/>
        <v>91.991449903985355</v>
      </c>
      <c r="AN11" s="115">
        <f t="shared" si="18"/>
        <v>93.748945465551699</v>
      </c>
      <c r="AO11" s="115">
        <f t="shared" si="19"/>
        <v>90.281224220606077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10408.957156</v>
      </c>
      <c r="D12" s="11">
        <v>6273.5582670000003</v>
      </c>
      <c r="E12" s="11">
        <v>6028.4845610000002</v>
      </c>
      <c r="F12" s="11">
        <v>15890.282797</v>
      </c>
      <c r="G12" s="11">
        <v>3661.5513719999999</v>
      </c>
      <c r="H12" s="11">
        <v>4486.2939759999999</v>
      </c>
      <c r="I12" s="11">
        <v>17719.78109</v>
      </c>
      <c r="J12" s="11">
        <v>3848.4679609999998</v>
      </c>
      <c r="K12" s="11">
        <v>3692.5373070000001</v>
      </c>
      <c r="L12" s="11">
        <v>9721.2430960000002</v>
      </c>
      <c r="M12" s="11">
        <v>5297.1920399999999</v>
      </c>
      <c r="N12" s="11">
        <v>11800.754883</v>
      </c>
      <c r="O12" s="13">
        <v>2370.777846</v>
      </c>
      <c r="P12" s="14">
        <v>69186.170106999998</v>
      </c>
      <c r="Q12" s="15">
        <v>199.80679599999999</v>
      </c>
      <c r="R12" s="15">
        <v>14946.039127</v>
      </c>
      <c r="S12" s="15">
        <v>15616.005142</v>
      </c>
      <c r="T12" s="15">
        <v>20905.041599</v>
      </c>
      <c r="U12" s="15">
        <v>22157.836995000001</v>
      </c>
      <c r="V12" s="16">
        <f t="shared" si="0"/>
        <v>-0.9342159999832802</v>
      </c>
      <c r="W12" s="115">
        <f t="shared" si="1"/>
        <v>98.823525570792938</v>
      </c>
      <c r="X12" s="115">
        <f t="shared" si="2"/>
        <v>103.05550336143907</v>
      </c>
      <c r="Y12" s="115">
        <f t="shared" si="3"/>
        <v>99.876144416774991</v>
      </c>
      <c r="Z12" s="115">
        <f t="shared" si="4"/>
        <v>110.3607572777274</v>
      </c>
      <c r="AA12" s="115">
        <f t="shared" si="5"/>
        <v>93.876972323157574</v>
      </c>
      <c r="AB12" s="115">
        <f t="shared" si="6"/>
        <v>85.577062373562683</v>
      </c>
      <c r="AC12" s="115">
        <f t="shared" si="7"/>
        <v>98.315966834048226</v>
      </c>
      <c r="AD12" s="115">
        <f t="shared" si="8"/>
        <v>99.504990675894931</v>
      </c>
      <c r="AE12" s="115">
        <f t="shared" si="9"/>
        <v>97.614707692283702</v>
      </c>
      <c r="AF12" s="115">
        <f t="shared" si="10"/>
        <v>100.43676930790097</v>
      </c>
      <c r="AG12" s="115">
        <f t="shared" si="11"/>
        <v>103.7298265889671</v>
      </c>
      <c r="AH12" s="115">
        <f t="shared" si="12"/>
        <v>110.43751287702084</v>
      </c>
      <c r="AI12" s="115">
        <f t="shared" si="13"/>
        <v>91.840658243132538</v>
      </c>
      <c r="AJ12" s="115">
        <f t="shared" si="14"/>
        <v>104.38479032919336</v>
      </c>
      <c r="AK12" s="115">
        <f t="shared" si="15"/>
        <v>640.34659070623979</v>
      </c>
      <c r="AL12" s="115">
        <f t="shared" si="16"/>
        <v>98.354871088281755</v>
      </c>
      <c r="AM12" s="115">
        <f t="shared" si="17"/>
        <v>96.759451732609747</v>
      </c>
      <c r="AN12" s="115">
        <f t="shared" si="18"/>
        <v>98.4316912848914</v>
      </c>
      <c r="AO12" s="115">
        <f t="shared" si="19"/>
        <v>94.262148334972608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10269.864908</v>
      </c>
      <c r="D13" s="11">
        <v>9420.3666150000008</v>
      </c>
      <c r="E13" s="11">
        <v>6628.5002219999997</v>
      </c>
      <c r="F13" s="11">
        <v>18788.716466999998</v>
      </c>
      <c r="G13" s="11">
        <v>3732.3154239999999</v>
      </c>
      <c r="H13" s="11">
        <v>4865.3684579999999</v>
      </c>
      <c r="I13" s="11">
        <v>18039.366213000001</v>
      </c>
      <c r="J13" s="11">
        <v>4190.7451430000001</v>
      </c>
      <c r="K13" s="11">
        <v>3601.4730570000002</v>
      </c>
      <c r="L13" s="11">
        <v>9822.2052050000002</v>
      </c>
      <c r="M13" s="11">
        <v>5555.1396839999998</v>
      </c>
      <c r="N13" s="11">
        <v>12470.143816</v>
      </c>
      <c r="O13" s="13">
        <v>2385.677142</v>
      </c>
      <c r="P13" s="14">
        <v>71708.274609999993</v>
      </c>
      <c r="Q13" s="15">
        <v>259.311421</v>
      </c>
      <c r="R13" s="15">
        <v>15018.481371</v>
      </c>
      <c r="S13" s="15">
        <v>18165.070444000001</v>
      </c>
      <c r="T13" s="15">
        <v>22528.006777999999</v>
      </c>
      <c r="U13" s="15">
        <v>27149.754876999999</v>
      </c>
      <c r="V13" s="16">
        <f t="shared" si="0"/>
        <v>-3.003590999996959</v>
      </c>
      <c r="W13" s="115">
        <f t="shared" si="1"/>
        <v>98.663725424983383</v>
      </c>
      <c r="X13" s="115">
        <f t="shared" si="2"/>
        <v>150.15986484978956</v>
      </c>
      <c r="Y13" s="115">
        <f t="shared" si="3"/>
        <v>109.95300983072384</v>
      </c>
      <c r="Z13" s="115">
        <f t="shared" si="4"/>
        <v>118.24029003780352</v>
      </c>
      <c r="AA13" s="115">
        <f t="shared" si="5"/>
        <v>101.93262485789862</v>
      </c>
      <c r="AB13" s="115">
        <f t="shared" si="6"/>
        <v>108.44961306655129</v>
      </c>
      <c r="AC13" s="115">
        <f t="shared" si="7"/>
        <v>101.80355006293141</v>
      </c>
      <c r="AD13" s="115">
        <f t="shared" si="8"/>
        <v>108.89385556716604</v>
      </c>
      <c r="AE13" s="115">
        <f t="shared" si="9"/>
        <v>97.533829926989014</v>
      </c>
      <c r="AF13" s="115">
        <f t="shared" si="10"/>
        <v>101.03857200157398</v>
      </c>
      <c r="AG13" s="115">
        <f t="shared" si="11"/>
        <v>104.86951656749828</v>
      </c>
      <c r="AH13" s="115">
        <f t="shared" si="12"/>
        <v>105.67242468500308</v>
      </c>
      <c r="AI13" s="115">
        <f t="shared" si="13"/>
        <v>100.62845601603449</v>
      </c>
      <c r="AJ13" s="115">
        <f t="shared" si="14"/>
        <v>103.64538823163565</v>
      </c>
      <c r="AK13" s="115">
        <f t="shared" si="15"/>
        <v>129.78108162046701</v>
      </c>
      <c r="AL13" s="115">
        <f t="shared" si="16"/>
        <v>100.48469191994241</v>
      </c>
      <c r="AM13" s="115">
        <f t="shared" si="17"/>
        <v>116.32341484791246</v>
      </c>
      <c r="AN13" s="115">
        <f t="shared" si="18"/>
        <v>107.76351087996703</v>
      </c>
      <c r="AO13" s="115">
        <f t="shared" si="19"/>
        <v>122.52890425688412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9631.4218619999992</v>
      </c>
      <c r="D14" s="11">
        <v>7933.6398810000001</v>
      </c>
      <c r="E14" s="11">
        <v>7750.1724279999999</v>
      </c>
      <c r="F14" s="11">
        <v>20144.628205000001</v>
      </c>
      <c r="G14" s="11">
        <v>3462.8786070000001</v>
      </c>
      <c r="H14" s="11">
        <v>6017.0528089999998</v>
      </c>
      <c r="I14" s="11">
        <v>17609.670914999999</v>
      </c>
      <c r="J14" s="11">
        <v>4018.2915360000002</v>
      </c>
      <c r="K14" s="11">
        <v>3817.3399180000001</v>
      </c>
      <c r="L14" s="11">
        <v>9833.7010129999999</v>
      </c>
      <c r="M14" s="11">
        <v>7109.0656920000001</v>
      </c>
      <c r="N14" s="11">
        <v>17665.760198</v>
      </c>
      <c r="O14" s="13">
        <v>2618.25929</v>
      </c>
      <c r="P14" s="14">
        <v>78986.721309999994</v>
      </c>
      <c r="Q14" s="15">
        <v>654.77885900000001</v>
      </c>
      <c r="R14" s="15">
        <v>13673.545980999999</v>
      </c>
      <c r="S14" s="15">
        <v>20497.027279999998</v>
      </c>
      <c r="T14" s="15">
        <v>23882.930722000001</v>
      </c>
      <c r="U14" s="15">
        <v>27688.895773</v>
      </c>
      <c r="V14" s="16">
        <f t="shared" si="0"/>
        <v>-6.156126999983826</v>
      </c>
      <c r="W14" s="115">
        <f t="shared" si="1"/>
        <v>93.783335499353385</v>
      </c>
      <c r="X14" s="115">
        <f t="shared" si="2"/>
        <v>84.217952498444234</v>
      </c>
      <c r="Y14" s="115">
        <f t="shared" si="3"/>
        <v>116.92196075180279</v>
      </c>
      <c r="Z14" s="115">
        <f t="shared" si="4"/>
        <v>107.216627811599</v>
      </c>
      <c r="AA14" s="115">
        <f t="shared" si="5"/>
        <v>92.780974103436336</v>
      </c>
      <c r="AB14" s="115">
        <f t="shared" si="6"/>
        <v>123.67106131718175</v>
      </c>
      <c r="AC14" s="115">
        <f t="shared" si="7"/>
        <v>97.618013333027491</v>
      </c>
      <c r="AD14" s="115">
        <f t="shared" si="8"/>
        <v>95.88489394808326</v>
      </c>
      <c r="AE14" s="115">
        <f t="shared" si="9"/>
        <v>105.99384911627843</v>
      </c>
      <c r="AF14" s="115">
        <f t="shared" si="10"/>
        <v>100.11703897200344</v>
      </c>
      <c r="AG14" s="115">
        <f t="shared" si="11"/>
        <v>127.97276209769561</v>
      </c>
      <c r="AH14" s="115">
        <f t="shared" si="12"/>
        <v>141.66444636615728</v>
      </c>
      <c r="AI14" s="115">
        <f t="shared" si="13"/>
        <v>109.74910409733891</v>
      </c>
      <c r="AJ14" s="115">
        <f t="shared" si="14"/>
        <v>110.15007924759772</v>
      </c>
      <c r="AK14" s="115">
        <f t="shared" si="15"/>
        <v>252.50675673093474</v>
      </c>
      <c r="AL14" s="115">
        <f t="shared" si="16"/>
        <v>91.044797694412637</v>
      </c>
      <c r="AM14" s="115">
        <f t="shared" si="17"/>
        <v>112.83758762834995</v>
      </c>
      <c r="AN14" s="115">
        <f t="shared" si="18"/>
        <v>106.01439779982297</v>
      </c>
      <c r="AO14" s="115">
        <f t="shared" si="19"/>
        <v>101.98580391772427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11374.700883</v>
      </c>
      <c r="D15" s="11">
        <v>6935.103556</v>
      </c>
      <c r="E15" s="11">
        <v>9238.1787320000003</v>
      </c>
      <c r="F15" s="11">
        <v>16047.705486000001</v>
      </c>
      <c r="G15" s="11">
        <v>3801.3191080000001</v>
      </c>
      <c r="H15" s="11">
        <v>5256.7241599999998</v>
      </c>
      <c r="I15" s="11">
        <v>19157.914362</v>
      </c>
      <c r="J15" s="11">
        <v>4107.4636119999996</v>
      </c>
      <c r="K15" s="11">
        <v>4525.0856180000001</v>
      </c>
      <c r="L15" s="11">
        <v>10336.435328</v>
      </c>
      <c r="M15" s="11">
        <v>5782.7026400000004</v>
      </c>
      <c r="N15" s="11">
        <v>11939.845771</v>
      </c>
      <c r="O15" s="13">
        <v>2836.7619199999999</v>
      </c>
      <c r="P15" s="14">
        <v>73188.890734999994</v>
      </c>
      <c r="Q15" s="15">
        <v>21.155418000000001</v>
      </c>
      <c r="R15" s="15">
        <v>16144.022428</v>
      </c>
      <c r="S15" s="15">
        <v>19857.001968</v>
      </c>
      <c r="T15" s="15">
        <v>21789.909862</v>
      </c>
      <c r="U15" s="15">
        <v>23908.119074999999</v>
      </c>
      <c r="V15" s="16">
        <f t="shared" si="0"/>
        <v>10.661414000016521</v>
      </c>
      <c r="W15" s="115">
        <f t="shared" si="1"/>
        <v>118.09991344972613</v>
      </c>
      <c r="X15" s="115">
        <f t="shared" si="2"/>
        <v>87.413894001020125</v>
      </c>
      <c r="Y15" s="115">
        <f t="shared" si="3"/>
        <v>119.1996541731652</v>
      </c>
      <c r="Z15" s="115">
        <f t="shared" si="4"/>
        <v>79.662455532521946</v>
      </c>
      <c r="AA15" s="115">
        <f t="shared" si="5"/>
        <v>109.77338623178599</v>
      </c>
      <c r="AB15" s="115">
        <f t="shared" si="6"/>
        <v>87.363769720240128</v>
      </c>
      <c r="AC15" s="115">
        <f t="shared" si="7"/>
        <v>108.79200670173341</v>
      </c>
      <c r="AD15" s="115">
        <f t="shared" si="8"/>
        <v>102.21915396633381</v>
      </c>
      <c r="AE15" s="115">
        <f t="shared" si="9"/>
        <v>118.54028499434249</v>
      </c>
      <c r="AF15" s="115">
        <f t="shared" si="10"/>
        <v>105.11236119885477</v>
      </c>
      <c r="AG15" s="115">
        <f t="shared" si="11"/>
        <v>81.342653036775459</v>
      </c>
      <c r="AH15" s="115">
        <f t="shared" si="12"/>
        <v>67.587500550085295</v>
      </c>
      <c r="AI15" s="115">
        <f t="shared" si="13"/>
        <v>108.34533962448005</v>
      </c>
      <c r="AJ15" s="115">
        <f t="shared" si="14"/>
        <v>92.659740170445616</v>
      </c>
      <c r="AK15" s="115">
        <f t="shared" si="15"/>
        <v>3.2309256337795111</v>
      </c>
      <c r="AL15" s="115">
        <f t="shared" si="16"/>
        <v>118.06756236043552</v>
      </c>
      <c r="AM15" s="115">
        <f t="shared" si="17"/>
        <v>96.87747250732059</v>
      </c>
      <c r="AN15" s="115">
        <f t="shared" si="18"/>
        <v>91.236331569341317</v>
      </c>
      <c r="AO15" s="115">
        <f t="shared" si="19"/>
        <v>86.345512912484168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10876.308993000001</v>
      </c>
      <c r="D16" s="11">
        <v>6935.4758940000002</v>
      </c>
      <c r="E16" s="11">
        <v>9594.6065550000003</v>
      </c>
      <c r="F16" s="11">
        <v>17740.236210999999</v>
      </c>
      <c r="G16" s="11">
        <v>3846.258636</v>
      </c>
      <c r="H16" s="11">
        <v>6141.9036040000001</v>
      </c>
      <c r="I16" s="11">
        <v>18041.956922000001</v>
      </c>
      <c r="J16" s="11">
        <v>4066.1243129999998</v>
      </c>
      <c r="K16" s="11">
        <v>4158.2103660000002</v>
      </c>
      <c r="L16" s="11">
        <v>10437.104739</v>
      </c>
      <c r="M16" s="11">
        <v>5838.9384980000004</v>
      </c>
      <c r="N16" s="11">
        <v>13192.18081</v>
      </c>
      <c r="O16" s="13">
        <v>2598.6356369999999</v>
      </c>
      <c r="P16" s="14">
        <v>75331.816819</v>
      </c>
      <c r="Q16" s="15">
        <v>206.28120899999999</v>
      </c>
      <c r="R16" s="15">
        <v>15654.576693000001</v>
      </c>
      <c r="S16" s="15">
        <v>20999.917750000001</v>
      </c>
      <c r="T16" s="15">
        <v>22304.873562000001</v>
      </c>
      <c r="U16" s="15">
        <v>23583.633504000001</v>
      </c>
      <c r="V16" s="16">
        <f t="shared" si="0"/>
        <v>-3.4112349999704747</v>
      </c>
      <c r="W16" s="115">
        <f t="shared" si="1"/>
        <v>95.618417617074499</v>
      </c>
      <c r="X16" s="115">
        <f t="shared" si="2"/>
        <v>100.00536888882759</v>
      </c>
      <c r="Y16" s="115">
        <f t="shared" si="3"/>
        <v>103.85820445068219</v>
      </c>
      <c r="Z16" s="115">
        <f t="shared" si="4"/>
        <v>110.54687055714328</v>
      </c>
      <c r="AA16" s="115">
        <f t="shared" si="5"/>
        <v>101.18220877340771</v>
      </c>
      <c r="AB16" s="115">
        <f t="shared" si="6"/>
        <v>116.8389935834107</v>
      </c>
      <c r="AC16" s="115">
        <f t="shared" si="7"/>
        <v>94.17495339569156</v>
      </c>
      <c r="AD16" s="115">
        <f t="shared" si="8"/>
        <v>98.993556537440114</v>
      </c>
      <c r="AE16" s="115">
        <f t="shared" si="9"/>
        <v>91.89241302881355</v>
      </c>
      <c r="AF16" s="115">
        <f t="shared" si="10"/>
        <v>100.97392774013012</v>
      </c>
      <c r="AG16" s="115">
        <f t="shared" si="11"/>
        <v>100.97248400101029</v>
      </c>
      <c r="AH16" s="115">
        <f t="shared" si="12"/>
        <v>110.48870364843172</v>
      </c>
      <c r="AI16" s="115">
        <f t="shared" si="13"/>
        <v>91.605700805515596</v>
      </c>
      <c r="AJ16" s="115">
        <f t="shared" si="14"/>
        <v>102.92793901161727</v>
      </c>
      <c r="AK16" s="115">
        <f t="shared" si="15"/>
        <v>975.07508005750572</v>
      </c>
      <c r="AL16" s="115">
        <f t="shared" si="16"/>
        <v>96.968254118929437</v>
      </c>
      <c r="AM16" s="115">
        <f t="shared" si="17"/>
        <v>105.75573182619327</v>
      </c>
      <c r="AN16" s="115">
        <f t="shared" si="18"/>
        <v>102.36331266747487</v>
      </c>
      <c r="AO16" s="115">
        <f t="shared" si="19"/>
        <v>98.642780847869787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10883.872010999999</v>
      </c>
      <c r="D17" s="11">
        <v>10043.963304000001</v>
      </c>
      <c r="E17" s="11">
        <v>10193.585032000001</v>
      </c>
      <c r="F17" s="11">
        <v>19953.245556000002</v>
      </c>
      <c r="G17" s="11">
        <v>4203.4947970000003</v>
      </c>
      <c r="H17" s="11">
        <v>7429.8355220000003</v>
      </c>
      <c r="I17" s="11">
        <v>18991.007949999999</v>
      </c>
      <c r="J17" s="11">
        <v>4478.529399</v>
      </c>
      <c r="K17" s="11">
        <v>4432.6749090000003</v>
      </c>
      <c r="L17" s="11">
        <v>10676.355482999999</v>
      </c>
      <c r="M17" s="11">
        <v>6357.7651310000001</v>
      </c>
      <c r="N17" s="11">
        <v>13437.357249999999</v>
      </c>
      <c r="O17" s="13">
        <v>2706.2548350000002</v>
      </c>
      <c r="P17" s="14">
        <v>78544.838067000004</v>
      </c>
      <c r="Q17" s="15">
        <v>226.93418399999999</v>
      </c>
      <c r="R17" s="15">
        <v>16025.373926</v>
      </c>
      <c r="S17" s="15">
        <v>23614.041645000001</v>
      </c>
      <c r="T17" s="15">
        <v>25704.012454</v>
      </c>
      <c r="U17" s="15">
        <v>31082.899120999999</v>
      </c>
      <c r="V17" s="16">
        <f t="shared" si="0"/>
        <v>-2.1333100000156264</v>
      </c>
      <c r="W17" s="115">
        <f t="shared" si="1"/>
        <v>100.06953662317673</v>
      </c>
      <c r="X17" s="115">
        <f t="shared" si="2"/>
        <v>144.82010257852971</v>
      </c>
      <c r="Y17" s="115">
        <f t="shared" si="3"/>
        <v>106.24286648510729</v>
      </c>
      <c r="Z17" s="115">
        <f t="shared" si="4"/>
        <v>112.47452017368182</v>
      </c>
      <c r="AA17" s="115">
        <f t="shared" si="5"/>
        <v>109.28788713417138</v>
      </c>
      <c r="AB17" s="115">
        <f t="shared" si="6"/>
        <v>120.96958860053122</v>
      </c>
      <c r="AC17" s="115">
        <f t="shared" si="7"/>
        <v>105.26024439645316</v>
      </c>
      <c r="AD17" s="115">
        <f t="shared" si="8"/>
        <v>110.14246132813696</v>
      </c>
      <c r="AE17" s="115">
        <f t="shared" si="9"/>
        <v>106.60054491817405</v>
      </c>
      <c r="AF17" s="115">
        <f t="shared" si="10"/>
        <v>102.29230950520214</v>
      </c>
      <c r="AG17" s="115">
        <f t="shared" si="11"/>
        <v>108.88563277687737</v>
      </c>
      <c r="AH17" s="115">
        <f t="shared" si="12"/>
        <v>101.85849817805826</v>
      </c>
      <c r="AI17" s="115">
        <f t="shared" si="13"/>
        <v>104.14137312933343</v>
      </c>
      <c r="AJ17" s="115">
        <f t="shared" si="14"/>
        <v>104.2651583138104</v>
      </c>
      <c r="AK17" s="115">
        <f t="shared" si="15"/>
        <v>110.01204864956944</v>
      </c>
      <c r="AL17" s="115">
        <f t="shared" si="16"/>
        <v>102.36861871305535</v>
      </c>
      <c r="AM17" s="115">
        <f t="shared" si="17"/>
        <v>112.44825777948584</v>
      </c>
      <c r="AN17" s="115">
        <f t="shared" si="18"/>
        <v>115.239444790178</v>
      </c>
      <c r="AO17" s="115">
        <f t="shared" si="19"/>
        <v>131.79860141452778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10565.176936</v>
      </c>
      <c r="D18" s="11">
        <v>7954.5160699999997</v>
      </c>
      <c r="E18" s="11">
        <v>9648.6885050000001</v>
      </c>
      <c r="F18" s="11">
        <v>19522.871571</v>
      </c>
      <c r="G18" s="11">
        <v>4044.9862830000002</v>
      </c>
      <c r="H18" s="11">
        <v>6459.5955379999996</v>
      </c>
      <c r="I18" s="11">
        <v>19443.179588999999</v>
      </c>
      <c r="J18" s="11">
        <v>4471.9414989999996</v>
      </c>
      <c r="K18" s="11">
        <v>4868.087931</v>
      </c>
      <c r="L18" s="11">
        <v>10786.163274</v>
      </c>
      <c r="M18" s="11">
        <v>8431.6525550000006</v>
      </c>
      <c r="N18" s="11">
        <v>18919.674993000001</v>
      </c>
      <c r="O18" s="13">
        <v>2841.4064309999999</v>
      </c>
      <c r="P18" s="14">
        <v>86693.354378999997</v>
      </c>
      <c r="Q18" s="15">
        <v>710.529179</v>
      </c>
      <c r="R18" s="15">
        <v>14813.926937</v>
      </c>
      <c r="S18" s="15">
        <v>21830.938635999999</v>
      </c>
      <c r="T18" s="15">
        <v>30554.104122000001</v>
      </c>
      <c r="U18" s="15">
        <v>34468.246699000003</v>
      </c>
      <c r="V18" s="16">
        <f t="shared" si="0"/>
        <v>-4.950533000028372</v>
      </c>
      <c r="W18" s="115">
        <f t="shared" si="1"/>
        <v>97.071859401893875</v>
      </c>
      <c r="X18" s="115">
        <f t="shared" si="2"/>
        <v>79.196984589062751</v>
      </c>
      <c r="Y18" s="115">
        <f t="shared" si="3"/>
        <v>94.654515312429865</v>
      </c>
      <c r="Z18" s="115">
        <f t="shared" si="4"/>
        <v>97.843087813498158</v>
      </c>
      <c r="AA18" s="115">
        <f t="shared" si="5"/>
        <v>96.229125485937885</v>
      </c>
      <c r="AB18" s="115">
        <f t="shared" si="6"/>
        <v>86.941299290851234</v>
      </c>
      <c r="AC18" s="115">
        <f t="shared" si="7"/>
        <v>102.38097756680682</v>
      </c>
      <c r="AD18" s="115">
        <f t="shared" si="8"/>
        <v>99.852900373915787</v>
      </c>
      <c r="AE18" s="115">
        <f t="shared" si="9"/>
        <v>109.82280521217443</v>
      </c>
      <c r="AF18" s="115">
        <f t="shared" si="10"/>
        <v>101.02851381423979</v>
      </c>
      <c r="AG18" s="115">
        <f t="shared" si="11"/>
        <v>132.61975523266619</v>
      </c>
      <c r="AH18" s="115">
        <f t="shared" si="12"/>
        <v>140.7990770878701</v>
      </c>
      <c r="AI18" s="115">
        <f t="shared" si="13"/>
        <v>104.99404543327124</v>
      </c>
      <c r="AJ18" s="115">
        <f t="shared" si="14"/>
        <v>110.37434987777195</v>
      </c>
      <c r="AK18" s="115">
        <f t="shared" si="15"/>
        <v>313.09922836481962</v>
      </c>
      <c r="AL18" s="115">
        <f t="shared" si="16"/>
        <v>92.440444793400317</v>
      </c>
      <c r="AM18" s="115">
        <f t="shared" si="17"/>
        <v>92.448971523781694</v>
      </c>
      <c r="AN18" s="115">
        <f t="shared" si="18"/>
        <v>118.86900606152344</v>
      </c>
      <c r="AO18" s="115">
        <f t="shared" si="19"/>
        <v>110.89135078687953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11421.178332</v>
      </c>
      <c r="D19" s="11">
        <v>6994.2226799999999</v>
      </c>
      <c r="E19" s="11">
        <v>9314.5935709999994</v>
      </c>
      <c r="F19" s="11">
        <v>16278.75785</v>
      </c>
      <c r="G19" s="11">
        <v>3863.0812430000001</v>
      </c>
      <c r="H19" s="11">
        <v>5686.3124239999997</v>
      </c>
      <c r="I19" s="11">
        <v>19983.211211000002</v>
      </c>
      <c r="J19" s="11">
        <v>4548.0403669999996</v>
      </c>
      <c r="K19" s="11">
        <v>5174.0322800000004</v>
      </c>
      <c r="L19" s="11">
        <v>11279.694783999999</v>
      </c>
      <c r="M19" s="11">
        <v>6600.3048490000001</v>
      </c>
      <c r="N19" s="11">
        <v>13186.766238</v>
      </c>
      <c r="O19" s="13">
        <v>2991.8041720000001</v>
      </c>
      <c r="P19" s="14">
        <v>78902.514106999995</v>
      </c>
      <c r="Q19" s="15">
        <v>16.245517</v>
      </c>
      <c r="R19" s="15">
        <v>17733.554780999999</v>
      </c>
      <c r="S19" s="15">
        <v>20805.708177</v>
      </c>
      <c r="T19" s="15">
        <v>25019.016054</v>
      </c>
      <c r="U19" s="15">
        <v>24872.961242000001</v>
      </c>
      <c r="V19" s="16">
        <f t="shared" si="0"/>
        <v>10.03223099999741</v>
      </c>
      <c r="W19" s="115">
        <f t="shared" si="1"/>
        <v>108.10210185011897</v>
      </c>
      <c r="X19" s="115">
        <f t="shared" si="2"/>
        <v>87.927695644217863</v>
      </c>
      <c r="Y19" s="115">
        <f t="shared" si="3"/>
        <v>96.537405743517667</v>
      </c>
      <c r="Z19" s="115">
        <f t="shared" si="4"/>
        <v>83.38300946558023</v>
      </c>
      <c r="AA19" s="115">
        <f t="shared" si="5"/>
        <v>95.50295038664288</v>
      </c>
      <c r="AB19" s="115">
        <f t="shared" si="6"/>
        <v>88.028923646209876</v>
      </c>
      <c r="AC19" s="115">
        <f t="shared" si="7"/>
        <v>102.77748615923666</v>
      </c>
      <c r="AD19" s="115">
        <f t="shared" si="8"/>
        <v>101.70169641121238</v>
      </c>
      <c r="AE19" s="115">
        <f t="shared" si="9"/>
        <v>106.28469233375482</v>
      </c>
      <c r="AF19" s="115">
        <f t="shared" si="10"/>
        <v>104.57559836118608</v>
      </c>
      <c r="AG19" s="115">
        <f t="shared" si="11"/>
        <v>78.280085735814566</v>
      </c>
      <c r="AH19" s="115">
        <f t="shared" si="12"/>
        <v>69.698693253868839</v>
      </c>
      <c r="AI19" s="115">
        <f t="shared" si="13"/>
        <v>105.29307385804252</v>
      </c>
      <c r="AJ19" s="115">
        <f t="shared" si="14"/>
        <v>91.013336226511029</v>
      </c>
      <c r="AK19" s="115">
        <f t="shared" si="15"/>
        <v>2.2863968827943095</v>
      </c>
      <c r="AL19" s="115">
        <f t="shared" si="16"/>
        <v>119.70866912207991</v>
      </c>
      <c r="AM19" s="115">
        <f t="shared" si="17"/>
        <v>95.303772888127881</v>
      </c>
      <c r="AN19" s="115">
        <f t="shared" si="18"/>
        <v>81.884305800952788</v>
      </c>
      <c r="AO19" s="115">
        <f t="shared" si="19"/>
        <v>72.161956653053721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10909.763038999999</v>
      </c>
      <c r="D20" s="11">
        <v>6949.7904449999996</v>
      </c>
      <c r="E20" s="11">
        <v>9005.2359770000003</v>
      </c>
      <c r="F20" s="11">
        <v>17032.090520000002</v>
      </c>
      <c r="G20" s="11">
        <v>3862.7638400000001</v>
      </c>
      <c r="H20" s="11">
        <v>7908.1979970000002</v>
      </c>
      <c r="I20" s="11">
        <v>19620.047135000001</v>
      </c>
      <c r="J20" s="11">
        <v>4440.6044190000002</v>
      </c>
      <c r="K20" s="11">
        <v>4716.1798140000001</v>
      </c>
      <c r="L20" s="11">
        <v>11387.032209000001</v>
      </c>
      <c r="M20" s="11">
        <v>7012.8620739999997</v>
      </c>
      <c r="N20" s="11">
        <v>14874.313367000001</v>
      </c>
      <c r="O20" s="13">
        <v>2823.119166</v>
      </c>
      <c r="P20" s="14">
        <v>80818.562126999997</v>
      </c>
      <c r="Q20" s="15">
        <v>270.77341300000001</v>
      </c>
      <c r="R20" s="15">
        <v>17390.375376</v>
      </c>
      <c r="S20" s="15">
        <v>20101.681518000001</v>
      </c>
      <c r="T20" s="15">
        <v>22659.015855000001</v>
      </c>
      <c r="U20" s="15">
        <v>24621.591264999999</v>
      </c>
      <c r="V20" s="16">
        <f t="shared" si="0"/>
        <v>-1.9678419999872858</v>
      </c>
      <c r="W20" s="115">
        <f t="shared" si="1"/>
        <v>95.522219528197809</v>
      </c>
      <c r="X20" s="115">
        <f t="shared" si="2"/>
        <v>99.364729476985985</v>
      </c>
      <c r="Y20" s="115">
        <f t="shared" si="3"/>
        <v>96.678785911141091</v>
      </c>
      <c r="Z20" s="115">
        <f t="shared" si="4"/>
        <v>104.62770364263389</v>
      </c>
      <c r="AA20" s="115">
        <f t="shared" si="5"/>
        <v>99.991783683023101</v>
      </c>
      <c r="AB20" s="115">
        <f t="shared" si="6"/>
        <v>139.07427885288493</v>
      </c>
      <c r="AC20" s="115">
        <f t="shared" si="7"/>
        <v>98.182654068130489</v>
      </c>
      <c r="AD20" s="115">
        <f t="shared" si="8"/>
        <v>97.637752980832332</v>
      </c>
      <c r="AE20" s="115">
        <f t="shared" si="9"/>
        <v>91.150954589715084</v>
      </c>
      <c r="AF20" s="115">
        <f t="shared" si="10"/>
        <v>100.95159866517184</v>
      </c>
      <c r="AG20" s="115">
        <f t="shared" si="11"/>
        <v>106.25057833597648</v>
      </c>
      <c r="AH20" s="115">
        <f t="shared" si="12"/>
        <v>112.79727795687342</v>
      </c>
      <c r="AI20" s="115">
        <f t="shared" si="13"/>
        <v>94.361763126787963</v>
      </c>
      <c r="AJ20" s="115">
        <f t="shared" si="14"/>
        <v>102.42837385054884</v>
      </c>
      <c r="AK20" s="115">
        <f t="shared" si="15"/>
        <v>1666.7577461523695</v>
      </c>
      <c r="AL20" s="115">
        <f t="shared" si="16"/>
        <v>98.06480195742995</v>
      </c>
      <c r="AM20" s="115">
        <f t="shared" si="17"/>
        <v>96.616185072814403</v>
      </c>
      <c r="AN20" s="115">
        <f t="shared" si="18"/>
        <v>90.567174208984596</v>
      </c>
      <c r="AO20" s="115">
        <f t="shared" si="19"/>
        <v>98.989384598985581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10353.740372</v>
      </c>
      <c r="D21" s="11">
        <v>10895.25606</v>
      </c>
      <c r="E21" s="11">
        <v>9015.3839040000003</v>
      </c>
      <c r="F21" s="11">
        <v>20258.032186</v>
      </c>
      <c r="G21" s="11">
        <v>4316.1568770000003</v>
      </c>
      <c r="H21" s="11">
        <v>7580.7259640000002</v>
      </c>
      <c r="I21" s="11">
        <v>20106.414708</v>
      </c>
      <c r="J21" s="11">
        <v>4195.5792510000001</v>
      </c>
      <c r="K21" s="11">
        <v>4845.3881410000004</v>
      </c>
      <c r="L21" s="11">
        <v>11545.21832</v>
      </c>
      <c r="M21" s="11">
        <v>7204.0803189999997</v>
      </c>
      <c r="N21" s="11">
        <v>15152.860952000001</v>
      </c>
      <c r="O21" s="13">
        <v>2912.1629459999999</v>
      </c>
      <c r="P21" s="14">
        <v>82302.614977000005</v>
      </c>
      <c r="Q21" s="15">
        <v>316.23585600000001</v>
      </c>
      <c r="R21" s="15">
        <v>17733.260768</v>
      </c>
      <c r="S21" s="15">
        <v>20213.776558000001</v>
      </c>
      <c r="T21" s="15">
        <v>22443.029071000001</v>
      </c>
      <c r="U21" s="15">
        <v>30261.082630000001</v>
      </c>
      <c r="V21" s="16">
        <f t="shared" si="0"/>
        <v>-2.9417180000127701</v>
      </c>
      <c r="W21" s="115">
        <f t="shared" si="1"/>
        <v>94.90343956131457</v>
      </c>
      <c r="X21" s="115">
        <f t="shared" si="2"/>
        <v>156.77100117225189</v>
      </c>
      <c r="Y21" s="115">
        <f t="shared" si="3"/>
        <v>100.11268918466899</v>
      </c>
      <c r="Z21" s="115">
        <f t="shared" si="4"/>
        <v>118.94037412619387</v>
      </c>
      <c r="AA21" s="115">
        <f t="shared" si="5"/>
        <v>111.73752928680207</v>
      </c>
      <c r="AB21" s="115">
        <f t="shared" si="6"/>
        <v>95.859081511056914</v>
      </c>
      <c r="AC21" s="115">
        <f t="shared" si="7"/>
        <v>102.47893172556334</v>
      </c>
      <c r="AD21" s="115">
        <f t="shared" si="8"/>
        <v>94.482166280076385</v>
      </c>
      <c r="AE21" s="115">
        <f t="shared" si="9"/>
        <v>102.7396819480132</v>
      </c>
      <c r="AF21" s="115">
        <f t="shared" si="10"/>
        <v>101.38917768999522</v>
      </c>
      <c r="AG21" s="115">
        <f t="shared" si="11"/>
        <v>102.72667910736384</v>
      </c>
      <c r="AH21" s="115">
        <f t="shared" si="12"/>
        <v>101.87267524978991</v>
      </c>
      <c r="AI21" s="115">
        <f t="shared" si="13"/>
        <v>103.1540921500017</v>
      </c>
      <c r="AJ21" s="115">
        <f t="shared" si="14"/>
        <v>101.83627722511066</v>
      </c>
      <c r="AK21" s="115">
        <f t="shared" si="15"/>
        <v>116.78984745817715</v>
      </c>
      <c r="AL21" s="115">
        <f t="shared" si="16"/>
        <v>101.97169632389425</v>
      </c>
      <c r="AM21" s="115">
        <f t="shared" si="17"/>
        <v>100.55764011532879</v>
      </c>
      <c r="AN21" s="115">
        <f t="shared" si="18"/>
        <v>99.046795388722316</v>
      </c>
      <c r="AO21" s="115">
        <f t="shared" si="19"/>
        <v>122.90465837200632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10366.318257000001</v>
      </c>
      <c r="D22" s="11">
        <v>8715.7308150000008</v>
      </c>
      <c r="E22" s="11">
        <v>9898.7865490000004</v>
      </c>
      <c r="F22" s="11">
        <v>20567.119445</v>
      </c>
      <c r="G22" s="11">
        <v>4297.9980400000004</v>
      </c>
      <c r="H22" s="11">
        <v>7842.7636149999998</v>
      </c>
      <c r="I22" s="11">
        <v>19990.326946000001</v>
      </c>
      <c r="J22" s="11">
        <v>4395.7759619999997</v>
      </c>
      <c r="K22" s="11">
        <v>4816.3997660000005</v>
      </c>
      <c r="L22" s="11">
        <v>11646.054687</v>
      </c>
      <c r="M22" s="11">
        <v>9023.7527590000009</v>
      </c>
      <c r="N22" s="11">
        <v>20608.059442999998</v>
      </c>
      <c r="O22" s="13">
        <v>3159.913716</v>
      </c>
      <c r="P22" s="14">
        <v>90174.308789000002</v>
      </c>
      <c r="Q22" s="15">
        <v>822.74520800000005</v>
      </c>
      <c r="R22" s="15">
        <v>16380.809079000001</v>
      </c>
      <c r="S22" s="15">
        <v>21259.833747000001</v>
      </c>
      <c r="T22" s="15">
        <v>23831.939020000002</v>
      </c>
      <c r="U22" s="15">
        <v>30528.363537000001</v>
      </c>
      <c r="V22" s="16">
        <f t="shared" si="0"/>
        <v>-5.1213400000015099</v>
      </c>
      <c r="W22" s="115">
        <f t="shared" si="1"/>
        <v>100.12148155688756</v>
      </c>
      <c r="X22" s="115">
        <f t="shared" si="2"/>
        <v>79.995649179813782</v>
      </c>
      <c r="Y22" s="115">
        <f t="shared" si="3"/>
        <v>109.79883557269309</v>
      </c>
      <c r="Z22" s="115">
        <f t="shared" si="4"/>
        <v>101.52575164340792</v>
      </c>
      <c r="AA22" s="115">
        <f t="shared" si="5"/>
        <v>99.579282275471385</v>
      </c>
      <c r="AB22" s="115">
        <f t="shared" si="6"/>
        <v>103.45663004103282</v>
      </c>
      <c r="AC22" s="115">
        <f t="shared" si="7"/>
        <v>99.422633205939945</v>
      </c>
      <c r="AD22" s="115">
        <f t="shared" si="8"/>
        <v>104.77161076035648</v>
      </c>
      <c r="AE22" s="115">
        <f t="shared" si="9"/>
        <v>99.401732654713243</v>
      </c>
      <c r="AF22" s="115">
        <f t="shared" si="10"/>
        <v>100.87340372615839</v>
      </c>
      <c r="AG22" s="115">
        <f t="shared" si="11"/>
        <v>125.25891382971963</v>
      </c>
      <c r="AH22" s="115">
        <f t="shared" si="12"/>
        <v>136.00111231984857</v>
      </c>
      <c r="AI22" s="115">
        <f t="shared" si="13"/>
        <v>108.50744874493709</v>
      </c>
      <c r="AJ22" s="115">
        <f t="shared" si="14"/>
        <v>109.56433014212222</v>
      </c>
      <c r="AK22" s="115">
        <f t="shared" si="15"/>
        <v>260.16822330229371</v>
      </c>
      <c r="AL22" s="115">
        <f t="shared" si="16"/>
        <v>92.373361522768988</v>
      </c>
      <c r="AM22" s="115">
        <f t="shared" si="17"/>
        <v>105.17497156455904</v>
      </c>
      <c r="AN22" s="115">
        <f t="shared" si="18"/>
        <v>106.18860290474201</v>
      </c>
      <c r="AO22" s="115">
        <f t="shared" si="19"/>
        <v>100.88324965193092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12203.702481</v>
      </c>
      <c r="D23" s="11">
        <v>7080.8297419999999</v>
      </c>
      <c r="E23" s="11">
        <v>10637.343769999999</v>
      </c>
      <c r="F23" s="11">
        <v>17038.224625999999</v>
      </c>
      <c r="G23" s="11">
        <v>4731.4528190000001</v>
      </c>
      <c r="H23" s="11">
        <v>6446.6511220000002</v>
      </c>
      <c r="I23" s="11">
        <v>21476.171372000001</v>
      </c>
      <c r="J23" s="11">
        <v>4617.6231969999999</v>
      </c>
      <c r="K23" s="11">
        <v>5180.6354149999997</v>
      </c>
      <c r="L23" s="11">
        <v>12180.968294</v>
      </c>
      <c r="M23" s="11">
        <v>7497.9212340000004</v>
      </c>
      <c r="N23" s="11">
        <v>14829.427471999999</v>
      </c>
      <c r="O23" s="13">
        <v>3362.9896330000001</v>
      </c>
      <c r="P23" s="14">
        <v>83442.748334000004</v>
      </c>
      <c r="Q23" s="15">
        <v>38.568686999999997</v>
      </c>
      <c r="R23" s="15">
        <v>19265.914658000002</v>
      </c>
      <c r="S23" s="15">
        <v>20734.958973000001</v>
      </c>
      <c r="T23" s="15">
        <v>21981.807230999999</v>
      </c>
      <c r="U23" s="15">
        <v>25771.901676000001</v>
      </c>
      <c r="V23" s="16">
        <f t="shared" si="0"/>
        <v>11.656079999971553</v>
      </c>
      <c r="W23" s="115">
        <f t="shared" si="1"/>
        <v>117.7245592740632</v>
      </c>
      <c r="X23" s="115">
        <f t="shared" si="2"/>
        <v>81.241950816260939</v>
      </c>
      <c r="Y23" s="115">
        <f t="shared" si="3"/>
        <v>107.46108846113678</v>
      </c>
      <c r="Z23" s="115">
        <f t="shared" si="4"/>
        <v>82.842056086478848</v>
      </c>
      <c r="AA23" s="115">
        <f t="shared" si="5"/>
        <v>110.08503901039471</v>
      </c>
      <c r="AB23" s="115">
        <f t="shared" si="6"/>
        <v>82.19871767740382</v>
      </c>
      <c r="AC23" s="115">
        <f t="shared" si="7"/>
        <v>107.43281703202614</v>
      </c>
      <c r="AD23" s="115">
        <f t="shared" si="8"/>
        <v>105.04682761172988</v>
      </c>
      <c r="AE23" s="115">
        <f t="shared" si="9"/>
        <v>107.56240483963182</v>
      </c>
      <c r="AF23" s="115">
        <f t="shared" si="10"/>
        <v>104.59308857270868</v>
      </c>
      <c r="AG23" s="115">
        <f t="shared" si="11"/>
        <v>83.090942695895734</v>
      </c>
      <c r="AH23" s="115">
        <f t="shared" si="12"/>
        <v>71.959358973205781</v>
      </c>
      <c r="AI23" s="115">
        <f t="shared" si="13"/>
        <v>106.42662854911953</v>
      </c>
      <c r="AJ23" s="115">
        <f t="shared" si="14"/>
        <v>92.534946432745869</v>
      </c>
      <c r="AK23" s="115">
        <f t="shared" si="15"/>
        <v>4.6878045140798914</v>
      </c>
      <c r="AL23" s="115">
        <f t="shared" si="16"/>
        <v>117.61271720515118</v>
      </c>
      <c r="AM23" s="115">
        <f t="shared" si="17"/>
        <v>97.531143562803891</v>
      </c>
      <c r="AN23" s="115">
        <f t="shared" si="18"/>
        <v>92.2367551064672</v>
      </c>
      <c r="AO23" s="115">
        <f t="shared" si="19"/>
        <v>84.41953216642213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12096.451327000001</v>
      </c>
      <c r="D24" s="11">
        <v>7538.2432140000001</v>
      </c>
      <c r="E24" s="11">
        <v>11659.364025000001</v>
      </c>
      <c r="F24" s="11">
        <v>18413.466897999999</v>
      </c>
      <c r="G24" s="11">
        <v>4418.7035720000003</v>
      </c>
      <c r="H24" s="11">
        <v>7067.5568350000003</v>
      </c>
      <c r="I24" s="11">
        <v>20560.301635</v>
      </c>
      <c r="J24" s="11">
        <v>4669.8537580000002</v>
      </c>
      <c r="K24" s="11">
        <v>5253.5116390000003</v>
      </c>
      <c r="L24" s="11">
        <v>12238.604522</v>
      </c>
      <c r="M24" s="11">
        <v>7884.4560689999998</v>
      </c>
      <c r="N24" s="11">
        <v>16221.334580999999</v>
      </c>
      <c r="O24" s="13">
        <v>3093.0931019999998</v>
      </c>
      <c r="P24" s="14">
        <v>86090.907118999996</v>
      </c>
      <c r="Q24" s="15">
        <v>309.019498</v>
      </c>
      <c r="R24" s="15">
        <v>18707.814826000002</v>
      </c>
      <c r="S24" s="15">
        <v>22352.032374999999</v>
      </c>
      <c r="T24" s="15">
        <v>23807.737005999999</v>
      </c>
      <c r="U24" s="15">
        <v>27465.388942000001</v>
      </c>
      <c r="V24" s="16">
        <f t="shared" si="0"/>
        <v>-2.4845769999774348</v>
      </c>
      <c r="W24" s="115">
        <f t="shared" si="1"/>
        <v>99.121158892827978</v>
      </c>
      <c r="X24" s="115">
        <f t="shared" si="2"/>
        <v>106.45988519236451</v>
      </c>
      <c r="Y24" s="115">
        <f t="shared" si="3"/>
        <v>109.60785208317097</v>
      </c>
      <c r="Z24" s="115">
        <f t="shared" si="4"/>
        <v>108.07151156994026</v>
      </c>
      <c r="AA24" s="115">
        <f t="shared" si="5"/>
        <v>93.389995441905299</v>
      </c>
      <c r="AB24" s="115">
        <f t="shared" si="6"/>
        <v>109.63144586622784</v>
      </c>
      <c r="AC24" s="115">
        <f t="shared" si="7"/>
        <v>95.735414282481997</v>
      </c>
      <c r="AD24" s="115">
        <f t="shared" si="8"/>
        <v>101.13111353550748</v>
      </c>
      <c r="AE24" s="115">
        <f t="shared" si="9"/>
        <v>101.40670435501009</v>
      </c>
      <c r="AF24" s="115">
        <f t="shared" si="10"/>
        <v>100.47316622627109</v>
      </c>
      <c r="AG24" s="115">
        <f t="shared" si="11"/>
        <v>105.15522666798928</v>
      </c>
      <c r="AH24" s="115">
        <f t="shared" si="12"/>
        <v>109.38611495034527</v>
      </c>
      <c r="AI24" s="115">
        <f t="shared" si="13"/>
        <v>91.97450600645368</v>
      </c>
      <c r="AJ24" s="115">
        <f t="shared" si="14"/>
        <v>103.17362363761089</v>
      </c>
      <c r="AK24" s="115">
        <f t="shared" si="15"/>
        <v>801.21861031981734</v>
      </c>
      <c r="AL24" s="115">
        <f t="shared" si="16"/>
        <v>97.103175001513591</v>
      </c>
      <c r="AM24" s="115">
        <f t="shared" si="17"/>
        <v>107.79877791948212</v>
      </c>
      <c r="AN24" s="115">
        <f t="shared" si="18"/>
        <v>108.30654984738912</v>
      </c>
      <c r="AO24" s="115">
        <f t="shared" si="19"/>
        <v>106.57106055769665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12048.292089</v>
      </c>
      <c r="D25" s="11">
        <v>10369.751301</v>
      </c>
      <c r="E25" s="11">
        <v>11791.711803</v>
      </c>
      <c r="F25" s="11">
        <v>19955.661276999999</v>
      </c>
      <c r="G25" s="11">
        <v>4625.7056709999997</v>
      </c>
      <c r="H25" s="11">
        <v>7438.7144360000002</v>
      </c>
      <c r="I25" s="11">
        <v>21386.239288000001</v>
      </c>
      <c r="J25" s="11">
        <v>4627.345464</v>
      </c>
      <c r="K25" s="11">
        <v>5455.0597230000003</v>
      </c>
      <c r="L25" s="11">
        <v>12456.645114000001</v>
      </c>
      <c r="M25" s="11">
        <v>8150.5906100000002</v>
      </c>
      <c r="N25" s="11">
        <v>16166.77044</v>
      </c>
      <c r="O25" s="13">
        <v>3244.4539610000002</v>
      </c>
      <c r="P25" s="14">
        <v>88943.946813999995</v>
      </c>
      <c r="Q25" s="15">
        <v>316.32704799999999</v>
      </c>
      <c r="R25" s="15">
        <v>19172.885106999998</v>
      </c>
      <c r="S25" s="15">
        <v>21622.077363</v>
      </c>
      <c r="T25" s="15">
        <v>24763.766969</v>
      </c>
      <c r="U25" s="15">
        <v>32428.896420000001</v>
      </c>
      <c r="V25" s="16">
        <f t="shared" si="0"/>
        <v>-3.4246060000332363</v>
      </c>
      <c r="W25" s="115">
        <f t="shared" si="1"/>
        <v>99.601873006403906</v>
      </c>
      <c r="X25" s="115">
        <f t="shared" si="2"/>
        <v>137.56190940803467</v>
      </c>
      <c r="Y25" s="115">
        <f t="shared" si="3"/>
        <v>101.13512004356515</v>
      </c>
      <c r="Z25" s="115">
        <f t="shared" si="4"/>
        <v>108.37536129150946</v>
      </c>
      <c r="AA25" s="115">
        <f t="shared" si="5"/>
        <v>104.68467946824289</v>
      </c>
      <c r="AB25" s="115">
        <f t="shared" si="6"/>
        <v>105.25156867733911</v>
      </c>
      <c r="AC25" s="115">
        <f t="shared" si="7"/>
        <v>104.01714754803986</v>
      </c>
      <c r="AD25" s="115">
        <f t="shared" si="8"/>
        <v>99.08972965315715</v>
      </c>
      <c r="AE25" s="115">
        <f t="shared" si="9"/>
        <v>103.83644498860127</v>
      </c>
      <c r="AF25" s="115">
        <f t="shared" si="10"/>
        <v>101.78158050297364</v>
      </c>
      <c r="AG25" s="115">
        <f t="shared" si="11"/>
        <v>103.37543311385022</v>
      </c>
      <c r="AH25" s="115">
        <f t="shared" si="12"/>
        <v>99.663627300654355</v>
      </c>
      <c r="AI25" s="115">
        <f t="shared" si="13"/>
        <v>104.89351125260762</v>
      </c>
      <c r="AJ25" s="115">
        <f t="shared" si="14"/>
        <v>103.3139849381031</v>
      </c>
      <c r="AK25" s="115">
        <f t="shared" si="15"/>
        <v>102.36475369589786</v>
      </c>
      <c r="AL25" s="115">
        <f t="shared" si="16"/>
        <v>102.48596795149825</v>
      </c>
      <c r="AM25" s="115">
        <f t="shared" si="17"/>
        <v>96.734279014303738</v>
      </c>
      <c r="AN25" s="115">
        <f t="shared" si="18"/>
        <v>104.01562720034694</v>
      </c>
      <c r="AO25" s="115">
        <f t="shared" si="19"/>
        <v>118.0718630581991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12098.612927</v>
      </c>
      <c r="D26" s="11">
        <v>9422.2345659999992</v>
      </c>
      <c r="E26" s="11">
        <v>13016.639225999999</v>
      </c>
      <c r="F26" s="11">
        <v>20581.706021999998</v>
      </c>
      <c r="G26" s="11">
        <v>4034.1967629999999</v>
      </c>
      <c r="H26" s="11">
        <v>8823.1364300000005</v>
      </c>
      <c r="I26" s="11">
        <v>21501.346528999999</v>
      </c>
      <c r="J26" s="11">
        <v>4657.2364049999996</v>
      </c>
      <c r="K26" s="11">
        <v>5506.852046</v>
      </c>
      <c r="L26" s="11">
        <v>12478.840894000001</v>
      </c>
      <c r="M26" s="11">
        <v>10035.090910999999</v>
      </c>
      <c r="N26" s="11">
        <v>22402.526331000001</v>
      </c>
      <c r="O26" s="13">
        <v>3386.5221280000001</v>
      </c>
      <c r="P26" s="14">
        <v>98698.497734000004</v>
      </c>
      <c r="Q26" s="15">
        <v>880.18474300000003</v>
      </c>
      <c r="R26" s="15">
        <v>17717.485429</v>
      </c>
      <c r="S26" s="15">
        <v>24195.031288999999</v>
      </c>
      <c r="T26" s="15">
        <v>26962.788794</v>
      </c>
      <c r="U26" s="15">
        <v>33421.911225000003</v>
      </c>
      <c r="V26" s="16">
        <f t="shared" si="0"/>
        <v>-5.3804480000035255</v>
      </c>
      <c r="W26" s="115">
        <f t="shared" si="1"/>
        <v>100.41765951247099</v>
      </c>
      <c r="X26" s="115">
        <f t="shared" si="2"/>
        <v>90.862686023061826</v>
      </c>
      <c r="Y26" s="115">
        <f t="shared" si="3"/>
        <v>110.38803732201426</v>
      </c>
      <c r="Z26" s="115">
        <f t="shared" si="4"/>
        <v>103.13717864975764</v>
      </c>
      <c r="AA26" s="115">
        <f t="shared" si="5"/>
        <v>87.212569279788923</v>
      </c>
      <c r="AB26" s="115">
        <f t="shared" si="6"/>
        <v>118.61103831732034</v>
      </c>
      <c r="AC26" s="115">
        <f t="shared" si="7"/>
        <v>100.538230398762</v>
      </c>
      <c r="AD26" s="115">
        <f t="shared" si="8"/>
        <v>100.64596303069537</v>
      </c>
      <c r="AE26" s="115">
        <f t="shared" si="9"/>
        <v>100.94943640638121</v>
      </c>
      <c r="AF26" s="115">
        <f t="shared" si="10"/>
        <v>100.17818425263681</v>
      </c>
      <c r="AG26" s="115">
        <f t="shared" si="11"/>
        <v>123.12102755704473</v>
      </c>
      <c r="AH26" s="115">
        <f t="shared" si="12"/>
        <v>138.57143833484159</v>
      </c>
      <c r="AI26" s="115">
        <f t="shared" si="13"/>
        <v>104.37880052260664</v>
      </c>
      <c r="AJ26" s="115">
        <f t="shared" si="14"/>
        <v>110.96707675947725</v>
      </c>
      <c r="AK26" s="115">
        <f t="shared" si="15"/>
        <v>278.25149590116621</v>
      </c>
      <c r="AL26" s="115">
        <f t="shared" si="16"/>
        <v>92.409073178722423</v>
      </c>
      <c r="AM26" s="115">
        <f t="shared" si="17"/>
        <v>111.8996610862325</v>
      </c>
      <c r="AN26" s="115">
        <f t="shared" si="18"/>
        <v>108.87999724659339</v>
      </c>
      <c r="AO26" s="115">
        <f t="shared" si="19"/>
        <v>103.06212950369651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14038.094562</v>
      </c>
      <c r="D27" s="11">
        <v>8932.7108389999994</v>
      </c>
      <c r="E27" s="11">
        <v>15559.571505</v>
      </c>
      <c r="F27" s="11">
        <v>18188.847898</v>
      </c>
      <c r="G27" s="11">
        <v>4930.2441980000003</v>
      </c>
      <c r="H27" s="11">
        <v>6979.629731</v>
      </c>
      <c r="I27" s="11">
        <v>22908.962409</v>
      </c>
      <c r="J27" s="11">
        <v>4799.1386210000001</v>
      </c>
      <c r="K27" s="11">
        <v>6017.6158359999999</v>
      </c>
      <c r="L27" s="11">
        <v>13014.940884</v>
      </c>
      <c r="M27" s="11">
        <v>8362.9508050000004</v>
      </c>
      <c r="N27" s="11">
        <v>15946.119756</v>
      </c>
      <c r="O27" s="13">
        <v>3607.0553089999999</v>
      </c>
      <c r="P27" s="14">
        <v>91454.403535999998</v>
      </c>
      <c r="Q27" s="15">
        <v>42.024377000000001</v>
      </c>
      <c r="R27" s="15">
        <v>21304.958739000002</v>
      </c>
      <c r="S27" s="15">
        <v>26717.995095999999</v>
      </c>
      <c r="T27" s="15">
        <v>27152.889996999998</v>
      </c>
      <c r="U27" s="15">
        <v>30909.727929000001</v>
      </c>
      <c r="V27" s="16">
        <f t="shared" si="0"/>
        <v>9.6626729999916279</v>
      </c>
      <c r="W27" s="115">
        <f t="shared" si="1"/>
        <v>116.03061149821346</v>
      </c>
      <c r="X27" s="115">
        <f t="shared" si="2"/>
        <v>94.804589892439751</v>
      </c>
      <c r="Y27" s="115">
        <f t="shared" si="3"/>
        <v>119.53601259778821</v>
      </c>
      <c r="Z27" s="115">
        <f t="shared" si="4"/>
        <v>88.373859186200363</v>
      </c>
      <c r="AA27" s="115">
        <f t="shared" si="5"/>
        <v>122.21129725793696</v>
      </c>
      <c r="AB27" s="115">
        <f t="shared" si="6"/>
        <v>79.105993502131525</v>
      </c>
      <c r="AC27" s="115">
        <f t="shared" si="7"/>
        <v>106.54664059342271</v>
      </c>
      <c r="AD27" s="115">
        <f t="shared" si="8"/>
        <v>103.04691889481184</v>
      </c>
      <c r="AE27" s="115">
        <f t="shared" si="9"/>
        <v>109.27505924861379</v>
      </c>
      <c r="AF27" s="115">
        <f t="shared" si="10"/>
        <v>104.29607200343234</v>
      </c>
      <c r="AG27" s="115">
        <f t="shared" si="11"/>
        <v>83.337070676987324</v>
      </c>
      <c r="AH27" s="115">
        <f t="shared" si="12"/>
        <v>71.18000675635497</v>
      </c>
      <c r="AI27" s="115">
        <f t="shared" si="13"/>
        <v>106.51208445315081</v>
      </c>
      <c r="AJ27" s="115">
        <f t="shared" si="14"/>
        <v>92.660380487732056</v>
      </c>
      <c r="AK27" s="115">
        <f t="shared" si="15"/>
        <v>4.7744950516598532</v>
      </c>
      <c r="AL27" s="115">
        <f t="shared" si="16"/>
        <v>120.24820804496343</v>
      </c>
      <c r="AM27" s="115">
        <f t="shared" si="17"/>
        <v>110.42761125978389</v>
      </c>
      <c r="AN27" s="115">
        <f t="shared" si="18"/>
        <v>100.70505022478351</v>
      </c>
      <c r="AO27" s="115">
        <f t="shared" si="19"/>
        <v>92.483424185146973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14300.944767000001</v>
      </c>
      <c r="D28" s="11">
        <v>8446.7075550000009</v>
      </c>
      <c r="E28" s="11">
        <v>17575.676814999999</v>
      </c>
      <c r="F28" s="11">
        <v>19142.084043999999</v>
      </c>
      <c r="G28" s="11">
        <v>4734.3284210000002</v>
      </c>
      <c r="H28" s="11">
        <v>8337.5511349999997</v>
      </c>
      <c r="I28" s="11">
        <v>22923.218271000002</v>
      </c>
      <c r="J28" s="11">
        <v>4704.0569949999999</v>
      </c>
      <c r="K28" s="11">
        <v>5943.9442589999999</v>
      </c>
      <c r="L28" s="11">
        <v>13134.436636</v>
      </c>
      <c r="M28" s="11">
        <v>8875.5942049999994</v>
      </c>
      <c r="N28" s="11">
        <v>17404.983531000002</v>
      </c>
      <c r="O28" s="13">
        <v>3465.3557179999998</v>
      </c>
      <c r="P28" s="14">
        <v>96311.510475999996</v>
      </c>
      <c r="Q28" s="15">
        <v>368.762249</v>
      </c>
      <c r="R28" s="15">
        <v>20730.214641999999</v>
      </c>
      <c r="S28" s="15">
        <v>29854.991763999999</v>
      </c>
      <c r="T28" s="15">
        <v>30605.984982000002</v>
      </c>
      <c r="U28" s="15">
        <v>32332.53573</v>
      </c>
      <c r="V28" s="16">
        <f t="shared" si="0"/>
        <v>-3.1475269999864395</v>
      </c>
      <c r="W28" s="115">
        <f t="shared" si="1"/>
        <v>101.87240657084271</v>
      </c>
      <c r="X28" s="115">
        <f t="shared" si="2"/>
        <v>94.559285610386937</v>
      </c>
      <c r="Y28" s="115">
        <f t="shared" si="3"/>
        <v>112.95733182210148</v>
      </c>
      <c r="Z28" s="115">
        <f t="shared" si="4"/>
        <v>105.24077254010582</v>
      </c>
      <c r="AA28" s="115">
        <f t="shared" si="5"/>
        <v>96.026245980280748</v>
      </c>
      <c r="AB28" s="115">
        <f t="shared" si="6"/>
        <v>119.45549343353841</v>
      </c>
      <c r="AC28" s="115">
        <f t="shared" si="7"/>
        <v>100.06222831809441</v>
      </c>
      <c r="AD28" s="115">
        <f t="shared" si="8"/>
        <v>98.018777253402448</v>
      </c>
      <c r="AE28" s="115">
        <f t="shared" si="9"/>
        <v>98.775734792519245</v>
      </c>
      <c r="AF28" s="115">
        <f t="shared" si="10"/>
        <v>100.91814287183512</v>
      </c>
      <c r="AG28" s="115">
        <f t="shared" si="11"/>
        <v>106.12993442091638</v>
      </c>
      <c r="AH28" s="115">
        <f t="shared" si="12"/>
        <v>109.14870700410411</v>
      </c>
      <c r="AI28" s="115">
        <f t="shared" si="13"/>
        <v>96.071599161608532</v>
      </c>
      <c r="AJ28" s="115">
        <f t="shared" si="14"/>
        <v>105.3109601639773</v>
      </c>
      <c r="AK28" s="115">
        <f t="shared" si="15"/>
        <v>877.49605187484394</v>
      </c>
      <c r="AL28" s="115">
        <f t="shared" si="16"/>
        <v>97.302298943447852</v>
      </c>
      <c r="AM28" s="115">
        <f t="shared" si="17"/>
        <v>111.74113797359611</v>
      </c>
      <c r="AN28" s="115">
        <f t="shared" si="18"/>
        <v>112.71722820436985</v>
      </c>
      <c r="AO28" s="115">
        <f t="shared" si="19"/>
        <v>104.6031068415361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13974.563945</v>
      </c>
      <c r="D29" s="11">
        <v>10856.391806</v>
      </c>
      <c r="E29" s="11">
        <v>18402.493989999999</v>
      </c>
      <c r="F29" s="11">
        <v>22373.501110000001</v>
      </c>
      <c r="G29" s="11">
        <v>4966.1633590000001</v>
      </c>
      <c r="H29" s="11">
        <v>9140.7767719999993</v>
      </c>
      <c r="I29" s="11">
        <v>23246.195551000001</v>
      </c>
      <c r="J29" s="11">
        <v>4898.7955449999999</v>
      </c>
      <c r="K29" s="11">
        <v>6034.1446599999999</v>
      </c>
      <c r="L29" s="11">
        <v>13315.977210999999</v>
      </c>
      <c r="M29" s="11">
        <v>9228.4058850000001</v>
      </c>
      <c r="N29" s="11">
        <v>17397.225377999999</v>
      </c>
      <c r="O29" s="13">
        <v>3696.2471409999998</v>
      </c>
      <c r="P29" s="14">
        <v>99305.560658000002</v>
      </c>
      <c r="Q29" s="15">
        <v>397.986943</v>
      </c>
      <c r="R29" s="15">
        <v>21212.592629999999</v>
      </c>
      <c r="S29" s="15">
        <v>29282.016368000001</v>
      </c>
      <c r="T29" s="15">
        <v>32036.082832</v>
      </c>
      <c r="U29" s="15">
        <v>39370.760213000001</v>
      </c>
      <c r="V29" s="16">
        <f t="shared" si="0"/>
        <v>-1.9516270000167424</v>
      </c>
      <c r="W29" s="115">
        <f t="shared" si="1"/>
        <v>97.717767411051497</v>
      </c>
      <c r="X29" s="115">
        <f t="shared" si="2"/>
        <v>128.52808902533383</v>
      </c>
      <c r="Y29" s="115">
        <f t="shared" si="3"/>
        <v>104.70432623279891</v>
      </c>
      <c r="Z29" s="115">
        <f t="shared" si="4"/>
        <v>116.8812186728063</v>
      </c>
      <c r="AA29" s="115">
        <f t="shared" si="5"/>
        <v>104.89689175283348</v>
      </c>
      <c r="AB29" s="115">
        <f t="shared" si="6"/>
        <v>109.63383161307591</v>
      </c>
      <c r="AC29" s="115">
        <f t="shared" si="7"/>
        <v>101.40895260072882</v>
      </c>
      <c r="AD29" s="115">
        <f t="shared" si="8"/>
        <v>104.13979996855885</v>
      </c>
      <c r="AE29" s="115">
        <f t="shared" si="9"/>
        <v>101.51751761237368</v>
      </c>
      <c r="AF29" s="115">
        <f t="shared" si="10"/>
        <v>101.38217252883474</v>
      </c>
      <c r="AG29" s="115">
        <f t="shared" si="11"/>
        <v>103.97507673121476</v>
      </c>
      <c r="AH29" s="115">
        <f t="shared" si="12"/>
        <v>99.955425680316296</v>
      </c>
      <c r="AI29" s="115">
        <f t="shared" si="13"/>
        <v>106.66284912110717</v>
      </c>
      <c r="AJ29" s="115">
        <f t="shared" si="14"/>
        <v>103.10871480179526</v>
      </c>
      <c r="AK29" s="115">
        <f t="shared" si="15"/>
        <v>107.92507749349365</v>
      </c>
      <c r="AL29" s="115">
        <f t="shared" si="16"/>
        <v>102.32693195092486</v>
      </c>
      <c r="AM29" s="115">
        <f t="shared" si="17"/>
        <v>98.080805379116171</v>
      </c>
      <c r="AN29" s="115">
        <f t="shared" si="18"/>
        <v>104.67260848112245</v>
      </c>
      <c r="AO29" s="115">
        <f t="shared" si="19"/>
        <v>121.76824156872277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14426.514373</v>
      </c>
      <c r="D30" s="11">
        <v>9473.3074460000007</v>
      </c>
      <c r="E30" s="11">
        <v>19010.375337000001</v>
      </c>
      <c r="F30" s="11">
        <v>22111.684595999999</v>
      </c>
      <c r="G30" s="11">
        <v>4688.3816690000003</v>
      </c>
      <c r="H30" s="11">
        <v>10007.160008999999</v>
      </c>
      <c r="I30" s="11">
        <v>23943.741416000001</v>
      </c>
      <c r="J30" s="11">
        <v>5210.1264860000001</v>
      </c>
      <c r="K30" s="11">
        <v>6360.4128909999999</v>
      </c>
      <c r="L30" s="11">
        <v>13500.762916</v>
      </c>
      <c r="M30" s="11">
        <v>11809.166753</v>
      </c>
      <c r="N30" s="11">
        <v>24933.788981999998</v>
      </c>
      <c r="O30" s="13">
        <v>3741.4594780000002</v>
      </c>
      <c r="P30" s="14">
        <v>110817.525331</v>
      </c>
      <c r="Q30" s="15">
        <v>1021.226375</v>
      </c>
      <c r="R30" s="15">
        <v>19387.233972000002</v>
      </c>
      <c r="S30" s="15">
        <v>33470.996771999999</v>
      </c>
      <c r="T30" s="15">
        <v>35210.042189</v>
      </c>
      <c r="U30" s="15">
        <v>39734.974629999997</v>
      </c>
      <c r="V30" s="16">
        <f t="shared" si="0"/>
        <v>-5.0325390000361949</v>
      </c>
      <c r="W30" s="115">
        <f t="shared" si="1"/>
        <v>103.23409324096804</v>
      </c>
      <c r="X30" s="115">
        <f t="shared" si="2"/>
        <v>87.260183818756346</v>
      </c>
      <c r="Y30" s="115">
        <f t="shared" si="3"/>
        <v>103.30325523991655</v>
      </c>
      <c r="Z30" s="115">
        <f t="shared" si="4"/>
        <v>98.829791936841843</v>
      </c>
      <c r="AA30" s="115">
        <f t="shared" si="5"/>
        <v>94.40651323930804</v>
      </c>
      <c r="AB30" s="115">
        <f t="shared" si="6"/>
        <v>109.47822333495665</v>
      </c>
      <c r="AC30" s="115">
        <f t="shared" si="7"/>
        <v>103.00068827808684</v>
      </c>
      <c r="AD30" s="115">
        <f t="shared" si="8"/>
        <v>106.35525484050386</v>
      </c>
      <c r="AE30" s="115">
        <f t="shared" si="9"/>
        <v>105.40703362918713</v>
      </c>
      <c r="AF30" s="115">
        <f t="shared" si="10"/>
        <v>101.38769916823944</v>
      </c>
      <c r="AG30" s="115">
        <f t="shared" si="11"/>
        <v>127.96540269424874</v>
      </c>
      <c r="AH30" s="115">
        <f t="shared" si="12"/>
        <v>143.320491861481</v>
      </c>
      <c r="AI30" s="115">
        <f t="shared" si="13"/>
        <v>101.22319572461728</v>
      </c>
      <c r="AJ30" s="115">
        <f t="shared" si="14"/>
        <v>111.59246732682597</v>
      </c>
      <c r="AK30" s="115">
        <f t="shared" si="15"/>
        <v>256.59795954662764</v>
      </c>
      <c r="AL30" s="115">
        <f t="shared" si="16"/>
        <v>91.394928994117976</v>
      </c>
      <c r="AM30" s="115">
        <f t="shared" si="17"/>
        <v>114.30564190442092</v>
      </c>
      <c r="AN30" s="115">
        <f t="shared" si="18"/>
        <v>109.90745146229182</v>
      </c>
      <c r="AO30" s="115">
        <f t="shared" si="19"/>
        <v>100.92508860644183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15496.551023</v>
      </c>
      <c r="D31" s="11">
        <v>9126.5857579999993</v>
      </c>
      <c r="E31" s="11">
        <v>19009.857355</v>
      </c>
      <c r="F31" s="11">
        <v>20045.358996999999</v>
      </c>
      <c r="G31" s="11">
        <v>5210.881864</v>
      </c>
      <c r="H31" s="11">
        <v>9115.0827100000006</v>
      </c>
      <c r="I31" s="11">
        <v>24550.372738999999</v>
      </c>
      <c r="J31" s="11">
        <v>5114.7729470000004</v>
      </c>
      <c r="K31" s="11">
        <v>6863.9696439999998</v>
      </c>
      <c r="L31" s="11">
        <v>13982.581206999999</v>
      </c>
      <c r="M31" s="11">
        <v>9551.0788950000006</v>
      </c>
      <c r="N31" s="11">
        <v>17523.089438999999</v>
      </c>
      <c r="O31" s="13">
        <v>3903.758597</v>
      </c>
      <c r="P31" s="14">
        <v>102697.86410200001</v>
      </c>
      <c r="Q31" s="15">
        <v>97.161692000000002</v>
      </c>
      <c r="R31" s="15">
        <v>23168.454787999999</v>
      </c>
      <c r="S31" s="15">
        <v>31540.899578</v>
      </c>
      <c r="T31" s="15">
        <v>31492.919323999999</v>
      </c>
      <c r="U31" s="15">
        <v>33473.700108999998</v>
      </c>
      <c r="V31" s="16">
        <f t="shared" si="0"/>
        <v>8.7802300000148534</v>
      </c>
      <c r="W31" s="115">
        <f t="shared" si="1"/>
        <v>107.41715304427679</v>
      </c>
      <c r="X31" s="115">
        <f t="shared" si="2"/>
        <v>96.34001440387749</v>
      </c>
      <c r="Y31" s="115">
        <f t="shared" si="3"/>
        <v>99.997275266843403</v>
      </c>
      <c r="Z31" s="115">
        <f t="shared" si="4"/>
        <v>90.655051224031126</v>
      </c>
      <c r="AA31" s="115">
        <f t="shared" si="5"/>
        <v>111.14457465045599</v>
      </c>
      <c r="AB31" s="115">
        <f t="shared" si="6"/>
        <v>91.085609721462404</v>
      </c>
      <c r="AC31" s="115">
        <f t="shared" si="7"/>
        <v>102.53356947212362</v>
      </c>
      <c r="AD31" s="115">
        <f t="shared" si="8"/>
        <v>98.169842147667211</v>
      </c>
      <c r="AE31" s="115">
        <f t="shared" si="9"/>
        <v>107.91704503511926</v>
      </c>
      <c r="AF31" s="115">
        <f t="shared" si="10"/>
        <v>103.56882269541219</v>
      </c>
      <c r="AG31" s="115">
        <f t="shared" si="11"/>
        <v>80.878516619927026</v>
      </c>
      <c r="AH31" s="115">
        <f t="shared" si="12"/>
        <v>70.278486160487404</v>
      </c>
      <c r="AI31" s="115">
        <f t="shared" si="13"/>
        <v>104.33785585422824</v>
      </c>
      <c r="AJ31" s="115">
        <f t="shared" si="14"/>
        <v>92.672944821004222</v>
      </c>
      <c r="AK31" s="115">
        <f t="shared" si="15"/>
        <v>9.5142168649923491</v>
      </c>
      <c r="AL31" s="115">
        <f t="shared" si="16"/>
        <v>119.50366319125783</v>
      </c>
      <c r="AM31" s="115">
        <f t="shared" si="17"/>
        <v>94.233523407899781</v>
      </c>
      <c r="AN31" s="115">
        <f t="shared" si="18"/>
        <v>89.443003660582747</v>
      </c>
      <c r="AO31" s="115">
        <f t="shared" si="19"/>
        <v>84.242409667294154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15059.130971</v>
      </c>
      <c r="D32" s="11">
        <v>9029.9221570000009</v>
      </c>
      <c r="E32" s="11">
        <v>18825.384716</v>
      </c>
      <c r="F32" s="11">
        <v>20593.995392000001</v>
      </c>
      <c r="G32" s="11">
        <v>4984.9658600000002</v>
      </c>
      <c r="H32" s="11">
        <v>11177.623137</v>
      </c>
      <c r="I32" s="11">
        <v>23754.670478</v>
      </c>
      <c r="J32" s="11">
        <v>4945.4496989999998</v>
      </c>
      <c r="K32" s="11">
        <v>6878.6068759999998</v>
      </c>
      <c r="L32" s="11">
        <v>14072.459719</v>
      </c>
      <c r="M32" s="11">
        <v>9988.8881430000001</v>
      </c>
      <c r="N32" s="11">
        <v>19221.965563999998</v>
      </c>
      <c r="O32" s="13">
        <v>3655.8784679999999</v>
      </c>
      <c r="P32" s="14">
        <v>105385.056598</v>
      </c>
      <c r="Q32" s="15">
        <v>469.46761800000002</v>
      </c>
      <c r="R32" s="15">
        <v>22383.520831999998</v>
      </c>
      <c r="S32" s="15">
        <v>31271.953812</v>
      </c>
      <c r="T32" s="15">
        <v>33118.953990000002</v>
      </c>
      <c r="U32" s="15">
        <v>35800.046842999996</v>
      </c>
      <c r="V32" s="16">
        <f t="shared" si="0"/>
        <v>-2.1505329999854439</v>
      </c>
      <c r="W32" s="115">
        <f t="shared" si="1"/>
        <v>97.177307057868674</v>
      </c>
      <c r="X32" s="115">
        <f t="shared" si="2"/>
        <v>98.940856925436023</v>
      </c>
      <c r="Y32" s="115">
        <f t="shared" si="3"/>
        <v>99.029594827804019</v>
      </c>
      <c r="Z32" s="115">
        <f t="shared" si="4"/>
        <v>102.73697465374458</v>
      </c>
      <c r="AA32" s="115">
        <f t="shared" si="5"/>
        <v>95.664534144196068</v>
      </c>
      <c r="AB32" s="115">
        <f t="shared" si="6"/>
        <v>122.62777522289755</v>
      </c>
      <c r="AC32" s="115">
        <f t="shared" si="7"/>
        <v>96.758899469839946</v>
      </c>
      <c r="AD32" s="115">
        <f t="shared" si="8"/>
        <v>96.689525620109592</v>
      </c>
      <c r="AE32" s="115">
        <f t="shared" si="9"/>
        <v>100.21324733003145</v>
      </c>
      <c r="AF32" s="115">
        <f t="shared" si="10"/>
        <v>100.64278912934191</v>
      </c>
      <c r="AG32" s="115">
        <f t="shared" si="11"/>
        <v>104.58387217625429</v>
      </c>
      <c r="AH32" s="115">
        <f t="shared" si="12"/>
        <v>109.69507192732191</v>
      </c>
      <c r="AI32" s="115">
        <f t="shared" si="13"/>
        <v>93.650218812441594</v>
      </c>
      <c r="AJ32" s="115">
        <f t="shared" si="14"/>
        <v>102.61660017907583</v>
      </c>
      <c r="AK32" s="115">
        <f t="shared" si="15"/>
        <v>483.18180584998458</v>
      </c>
      <c r="AL32" s="115">
        <f t="shared" si="16"/>
        <v>96.61205737204989</v>
      </c>
      <c r="AM32" s="115">
        <f t="shared" si="17"/>
        <v>99.147311048199811</v>
      </c>
      <c r="AN32" s="115">
        <f t="shared" si="18"/>
        <v>105.16317540864127</v>
      </c>
      <c r="AO32" s="115">
        <f t="shared" si="19"/>
        <v>106.94977467810473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14655.996542000001</v>
      </c>
      <c r="D33" s="11">
        <v>10610.586427</v>
      </c>
      <c r="E33" s="11">
        <v>18233.049326</v>
      </c>
      <c r="F33" s="11">
        <v>23667.720617999999</v>
      </c>
      <c r="G33" s="11">
        <v>5358.5476500000004</v>
      </c>
      <c r="H33" s="11">
        <v>9290.9314890000005</v>
      </c>
      <c r="I33" s="11">
        <v>24555.076970999999</v>
      </c>
      <c r="J33" s="11">
        <v>5068.0619729999999</v>
      </c>
      <c r="K33" s="11">
        <v>6828.1915790000003</v>
      </c>
      <c r="L33" s="11">
        <v>14357.084806999999</v>
      </c>
      <c r="M33" s="11">
        <v>10421.061040000001</v>
      </c>
      <c r="N33" s="11">
        <v>19800.775083</v>
      </c>
      <c r="O33" s="13">
        <v>4093.8576699999999</v>
      </c>
      <c r="P33" s="14">
        <v>108193.167615</v>
      </c>
      <c r="Q33" s="15">
        <v>454.01594</v>
      </c>
      <c r="R33" s="15">
        <v>23101.539369999999</v>
      </c>
      <c r="S33" s="15">
        <v>30542.035404999999</v>
      </c>
      <c r="T33" s="15">
        <v>34445.036035999998</v>
      </c>
      <c r="U33" s="15">
        <v>39096.205233000001</v>
      </c>
      <c r="V33" s="16">
        <f t="shared" si="0"/>
        <v>-0.98635200004355283</v>
      </c>
      <c r="W33" s="115">
        <f t="shared" si="1"/>
        <v>97.322990086371291</v>
      </c>
      <c r="X33" s="115">
        <f t="shared" si="2"/>
        <v>117.50473860701743</v>
      </c>
      <c r="Y33" s="115">
        <f t="shared" si="3"/>
        <v>96.853528366426616</v>
      </c>
      <c r="Z33" s="115">
        <f t="shared" si="4"/>
        <v>114.92534676973864</v>
      </c>
      <c r="AA33" s="115">
        <f t="shared" si="5"/>
        <v>107.49416947862507</v>
      </c>
      <c r="AB33" s="115">
        <f t="shared" si="6"/>
        <v>83.120815356936646</v>
      </c>
      <c r="AC33" s="115">
        <f t="shared" si="7"/>
        <v>103.36946999008588</v>
      </c>
      <c r="AD33" s="115">
        <f t="shared" si="8"/>
        <v>102.47929473481032</v>
      </c>
      <c r="AE33" s="115">
        <f t="shared" si="9"/>
        <v>99.267071110345</v>
      </c>
      <c r="AF33" s="115">
        <f t="shared" si="10"/>
        <v>102.02256814859247</v>
      </c>
      <c r="AG33" s="115">
        <f t="shared" si="11"/>
        <v>104.32653655555106</v>
      </c>
      <c r="AH33" s="115">
        <f t="shared" si="12"/>
        <v>103.01118799257465</v>
      </c>
      <c r="AI33" s="115">
        <f t="shared" si="13"/>
        <v>111.98013571385492</v>
      </c>
      <c r="AJ33" s="115">
        <f t="shared" si="14"/>
        <v>102.66461973609007</v>
      </c>
      <c r="AK33" s="115">
        <f t="shared" si="15"/>
        <v>96.708680767839454</v>
      </c>
      <c r="AL33" s="115">
        <f t="shared" si="16"/>
        <v>103.20779980678243</v>
      </c>
      <c r="AM33" s="115">
        <f t="shared" si="17"/>
        <v>97.665900853563201</v>
      </c>
      <c r="AN33" s="115">
        <f t="shared" si="18"/>
        <v>104.00399736779246</v>
      </c>
      <c r="AO33" s="115">
        <f t="shared" si="19"/>
        <v>109.20713429358125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14937.380288</v>
      </c>
      <c r="D34" s="11">
        <v>8441.9644810000009</v>
      </c>
      <c r="E34" s="11">
        <v>18489.767424999998</v>
      </c>
      <c r="F34" s="11">
        <v>22933.983817</v>
      </c>
      <c r="G34" s="11">
        <v>4911.66345</v>
      </c>
      <c r="H34" s="11">
        <v>10801.421487</v>
      </c>
      <c r="I34" s="11">
        <v>25648.938634999999</v>
      </c>
      <c r="J34" s="11">
        <v>5573.7742049999997</v>
      </c>
      <c r="K34" s="11">
        <v>6962.2907240000004</v>
      </c>
      <c r="L34" s="11">
        <v>14515.933091999999</v>
      </c>
      <c r="M34" s="11">
        <v>13117.030746</v>
      </c>
      <c r="N34" s="11">
        <v>27617.228738000002</v>
      </c>
      <c r="O34" s="13">
        <v>3931.5640880000001</v>
      </c>
      <c r="P34" s="14">
        <v>118968.91168600001</v>
      </c>
      <c r="Q34" s="15">
        <v>1180.3547370000001</v>
      </c>
      <c r="R34" s="15">
        <v>21161.484951999999</v>
      </c>
      <c r="S34" s="15">
        <v>32023.111205000001</v>
      </c>
      <c r="T34" s="15">
        <v>34404.090649999998</v>
      </c>
      <c r="U34" s="15">
        <v>38959.045985999997</v>
      </c>
      <c r="V34" s="16">
        <f t="shared" si="0"/>
        <v>-5.8767399999778718</v>
      </c>
      <c r="W34" s="115">
        <f t="shared" si="1"/>
        <v>101.9199223007022</v>
      </c>
      <c r="X34" s="115">
        <f t="shared" si="2"/>
        <v>79.561714511069226</v>
      </c>
      <c r="Y34" s="115">
        <f t="shared" si="3"/>
        <v>101.40798225469571</v>
      </c>
      <c r="Z34" s="115">
        <f t="shared" si="4"/>
        <v>96.899841717575583</v>
      </c>
      <c r="AA34" s="115">
        <f t="shared" si="5"/>
        <v>91.66034849013613</v>
      </c>
      <c r="AB34" s="115">
        <f t="shared" si="6"/>
        <v>116.25768094176934</v>
      </c>
      <c r="AC34" s="115">
        <f t="shared" si="7"/>
        <v>104.45472708267978</v>
      </c>
      <c r="AD34" s="115">
        <f t="shared" si="8"/>
        <v>109.97841452401671</v>
      </c>
      <c r="AE34" s="115">
        <f t="shared" si="9"/>
        <v>101.96390425559265</v>
      </c>
      <c r="AF34" s="115">
        <f t="shared" si="10"/>
        <v>101.10641043871631</v>
      </c>
      <c r="AG34" s="115">
        <f t="shared" si="11"/>
        <v>125.87039549669502</v>
      </c>
      <c r="AH34" s="115">
        <f t="shared" si="12"/>
        <v>139.47549336950368</v>
      </c>
      <c r="AI34" s="115">
        <f t="shared" si="13"/>
        <v>96.03568088873007</v>
      </c>
      <c r="AJ34" s="115">
        <f t="shared" si="14"/>
        <v>109.95972694814238</v>
      </c>
      <c r="AK34" s="115">
        <f t="shared" si="15"/>
        <v>259.98090221237612</v>
      </c>
      <c r="AL34" s="115">
        <f t="shared" si="16"/>
        <v>91.602055659895186</v>
      </c>
      <c r="AM34" s="115">
        <f t="shared" si="17"/>
        <v>104.84930287179725</v>
      </c>
      <c r="AN34" s="115">
        <f t="shared" si="18"/>
        <v>99.881128340358799</v>
      </c>
      <c r="AO34" s="115">
        <f t="shared" si="19"/>
        <v>99.649175038389075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15601.199266</v>
      </c>
      <c r="D35" s="11">
        <v>8413.3852050000005</v>
      </c>
      <c r="E35" s="11">
        <v>18358.707171999999</v>
      </c>
      <c r="F35" s="11">
        <v>18678.582826000002</v>
      </c>
      <c r="G35" s="11">
        <v>5470.7778740000003</v>
      </c>
      <c r="H35" s="11">
        <v>10454.253411</v>
      </c>
      <c r="I35" s="11">
        <v>26852.319283000001</v>
      </c>
      <c r="J35" s="11">
        <v>5500.3228259999996</v>
      </c>
      <c r="K35" s="11">
        <v>7629.7551919999996</v>
      </c>
      <c r="L35" s="11">
        <v>14989.763295999999</v>
      </c>
      <c r="M35" s="11">
        <v>10431.110631</v>
      </c>
      <c r="N35" s="11">
        <v>19616.140914</v>
      </c>
      <c r="O35" s="13">
        <v>4157.6821049999999</v>
      </c>
      <c r="P35" s="14">
        <v>109494.771238</v>
      </c>
      <c r="Q35" s="15">
        <v>34.388015000000003</v>
      </c>
      <c r="R35" s="15">
        <v>26020.538071999999</v>
      </c>
      <c r="S35" s="15">
        <v>29483.097387000002</v>
      </c>
      <c r="T35" s="15">
        <v>32232.148561000002</v>
      </c>
      <c r="U35" s="15">
        <v>33343.055883000001</v>
      </c>
      <c r="V35" s="16">
        <f t="shared" si="0"/>
        <v>10.297967000013159</v>
      </c>
      <c r="W35" s="115">
        <f t="shared" si="1"/>
        <v>104.4440120369251</v>
      </c>
      <c r="X35" s="115">
        <f t="shared" si="2"/>
        <v>99.661461783399801</v>
      </c>
      <c r="Y35" s="115">
        <f t="shared" si="3"/>
        <v>99.291174139795871</v>
      </c>
      <c r="Z35" s="115">
        <f t="shared" si="4"/>
        <v>81.444998719125067</v>
      </c>
      <c r="AA35" s="115">
        <f t="shared" si="5"/>
        <v>111.38340258227588</v>
      </c>
      <c r="AB35" s="115">
        <f t="shared" si="6"/>
        <v>96.785903814439308</v>
      </c>
      <c r="AC35" s="115">
        <f t="shared" si="7"/>
        <v>104.69173662553777</v>
      </c>
      <c r="AD35" s="115">
        <f t="shared" si="8"/>
        <v>98.682196725261846</v>
      </c>
      <c r="AE35" s="115">
        <f t="shared" si="9"/>
        <v>109.58685143237633</v>
      </c>
      <c r="AF35" s="115">
        <f t="shared" si="10"/>
        <v>103.26420768817913</v>
      </c>
      <c r="AG35" s="115">
        <f t="shared" si="11"/>
        <v>79.523413743471906</v>
      </c>
      <c r="AH35" s="115">
        <f t="shared" si="12"/>
        <v>71.028636146280363</v>
      </c>
      <c r="AI35" s="115">
        <f t="shared" si="13"/>
        <v>105.75135014815507</v>
      </c>
      <c r="AJ35" s="115">
        <f t="shared" si="14"/>
        <v>92.036456992222028</v>
      </c>
      <c r="AK35" s="115">
        <f t="shared" si="15"/>
        <v>2.9133627308855372</v>
      </c>
      <c r="AL35" s="115">
        <f t="shared" si="16"/>
        <v>122.96177763999859</v>
      </c>
      <c r="AM35" s="115">
        <f t="shared" si="17"/>
        <v>92.06818537480703</v>
      </c>
      <c r="AN35" s="115">
        <f t="shared" si="18"/>
        <v>93.686965567276232</v>
      </c>
      <c r="AO35" s="115">
        <f t="shared" si="19"/>
        <v>85.584888025702398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14905.745043000001</v>
      </c>
      <c r="D36" s="11">
        <v>9951.7077649999992</v>
      </c>
      <c r="E36" s="11">
        <v>18321.114884999999</v>
      </c>
      <c r="F36" s="11">
        <v>22562.076014999999</v>
      </c>
      <c r="G36" s="11">
        <v>5399.5720259999998</v>
      </c>
      <c r="H36" s="11">
        <v>12209.327846</v>
      </c>
      <c r="I36" s="11">
        <v>26348.366802</v>
      </c>
      <c r="J36" s="11">
        <v>5239.1460500000003</v>
      </c>
      <c r="K36" s="11">
        <v>7341.1010370000004</v>
      </c>
      <c r="L36" s="11">
        <v>15056.388609</v>
      </c>
      <c r="M36" s="11">
        <v>10923.049285999999</v>
      </c>
      <c r="N36" s="11">
        <v>21729.316986000002</v>
      </c>
      <c r="O36" s="13">
        <v>3926.0876509999998</v>
      </c>
      <c r="P36" s="14">
        <v>113556.84722</v>
      </c>
      <c r="Q36" s="15">
        <v>490.36172499999998</v>
      </c>
      <c r="R36" s="15">
        <v>25218.562882999999</v>
      </c>
      <c r="S36" s="15">
        <v>33051.295697000001</v>
      </c>
      <c r="T36" s="15">
        <v>35368.284358999997</v>
      </c>
      <c r="U36" s="15">
        <v>36965.647169999997</v>
      </c>
      <c r="V36" s="16">
        <f t="shared" si="0"/>
        <v>-1.4303349999972852</v>
      </c>
      <c r="W36" s="115">
        <f t="shared" ref="W36:W58" si="22">C36/C35*100</f>
        <v>95.542302799018685</v>
      </c>
      <c r="X36" s="115">
        <f t="shared" ref="X36:X58" si="23">D36/D35*100</f>
        <v>118.2842283161573</v>
      </c>
      <c r="Y36" s="115">
        <f t="shared" ref="Y36:Y58" si="24">E36/E35*100</f>
        <v>99.795234562827304</v>
      </c>
      <c r="Z36" s="115">
        <f t="shared" ref="Z36:Z58" si="25">F36/F35*100</f>
        <v>120.79115543816469</v>
      </c>
      <c r="AA36" s="115">
        <f t="shared" ref="AA36:AA58" si="26">G36/G35*100</f>
        <v>98.698432843738587</v>
      </c>
      <c r="AB36" s="115">
        <f t="shared" ref="AB36:AB58" si="27">H36/H35*100</f>
        <v>116.78813747860086</v>
      </c>
      <c r="AC36" s="115">
        <f t="shared" ref="AC36:AC58" si="28">I36/I35*100</f>
        <v>98.123244120223731</v>
      </c>
      <c r="AD36" s="115">
        <f t="shared" ref="AD36:AD58" si="29">J36/J35*100</f>
        <v>95.251610055224063</v>
      </c>
      <c r="AE36" s="115">
        <f t="shared" ref="AE36:AE58" si="30">K36/K35*100</f>
        <v>96.216731104260575</v>
      </c>
      <c r="AF36" s="115">
        <f t="shared" ref="AF36:AF58" si="31">L36/L35*100</f>
        <v>100.44447208194261</v>
      </c>
      <c r="AG36" s="115">
        <f t="shared" ref="AG36:AG58" si="32">M36/M35*100</f>
        <v>104.71607168596235</v>
      </c>
      <c r="AH36" s="115">
        <f t="shared" ref="AH36:AH58" si="33">N36/N35*100</f>
        <v>110.77263913052251</v>
      </c>
      <c r="AI36" s="115">
        <f t="shared" ref="AI36:AI58" si="34">O36/O35*100</f>
        <v>94.429721942389818</v>
      </c>
      <c r="AJ36" s="115">
        <f t="shared" ref="AJ36:AJ58" si="35">P36/P35*100</f>
        <v>103.70983558034071</v>
      </c>
      <c r="AK36" s="115">
        <f t="shared" ref="AK36:AK58" si="36">Q36/Q35*100</f>
        <v>1425.9669393537254</v>
      </c>
      <c r="AL36" s="115">
        <f t="shared" ref="AL36:AL58" si="37">R36/R35*100</f>
        <v>96.91791466117688</v>
      </c>
      <c r="AM36" s="115">
        <f t="shared" ref="AM36:AM58" si="38">S36/S35*100</f>
        <v>112.10252187266229</v>
      </c>
      <c r="AN36" s="115">
        <f t="shared" ref="AN36:AN58" si="39">T36/T35*100</f>
        <v>109.72983787309367</v>
      </c>
      <c r="AO36" s="115">
        <f t="shared" ref="AO36:AO58" si="40">U36/U35*100</f>
        <v>110.86460491117427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15023.750948000001</v>
      </c>
      <c r="D37" s="11">
        <v>11031.074884</v>
      </c>
      <c r="E37" s="11">
        <v>18254.942771000002</v>
      </c>
      <c r="F37" s="11">
        <v>24782.520542999999</v>
      </c>
      <c r="G37" s="11">
        <v>5775.3644480000003</v>
      </c>
      <c r="H37" s="11">
        <v>12918.485532000001</v>
      </c>
      <c r="I37" s="11">
        <v>28128.802011</v>
      </c>
      <c r="J37" s="11">
        <v>5617.7814040000003</v>
      </c>
      <c r="K37" s="11">
        <v>7137.0426710000002</v>
      </c>
      <c r="L37" s="11">
        <v>15384.935438</v>
      </c>
      <c r="M37" s="11">
        <v>11902.643275</v>
      </c>
      <c r="N37" s="11">
        <v>22401.292821999999</v>
      </c>
      <c r="O37" s="13">
        <v>4326.3632539999999</v>
      </c>
      <c r="P37" s="14">
        <v>115585.760304</v>
      </c>
      <c r="Q37" s="15">
        <v>556.98431500000004</v>
      </c>
      <c r="R37" s="15">
        <v>25861.382141999999</v>
      </c>
      <c r="S37" s="15">
        <v>32070.44514</v>
      </c>
      <c r="T37" s="15">
        <v>36957.413118999997</v>
      </c>
      <c r="U37" s="15">
        <v>45570.014012</v>
      </c>
      <c r="V37" s="16">
        <f t="shared" si="0"/>
        <v>-2.1727929999833577</v>
      </c>
      <c r="W37" s="115">
        <f t="shared" si="22"/>
        <v>100.79168068861757</v>
      </c>
      <c r="X37" s="115">
        <f t="shared" si="23"/>
        <v>110.8460491856093</v>
      </c>
      <c r="Y37" s="115">
        <f t="shared" si="24"/>
        <v>99.638820484368154</v>
      </c>
      <c r="Z37" s="115">
        <f t="shared" si="25"/>
        <v>109.8414903244</v>
      </c>
      <c r="AA37" s="115">
        <f t="shared" si="26"/>
        <v>106.95967051074578</v>
      </c>
      <c r="AB37" s="115">
        <f t="shared" si="27"/>
        <v>105.80832700165664</v>
      </c>
      <c r="AC37" s="115">
        <f t="shared" si="28"/>
        <v>106.75728868654149</v>
      </c>
      <c r="AD37" s="115">
        <f t="shared" si="29"/>
        <v>107.22704330794519</v>
      </c>
      <c r="AE37" s="115">
        <f t="shared" si="30"/>
        <v>97.220330234231582</v>
      </c>
      <c r="AF37" s="115">
        <f t="shared" si="31"/>
        <v>102.18210912013529</v>
      </c>
      <c r="AG37" s="115">
        <f t="shared" si="32"/>
        <v>108.96813667457803</v>
      </c>
      <c r="AH37" s="115">
        <f t="shared" si="33"/>
        <v>103.09248485091797</v>
      </c>
      <c r="AI37" s="115">
        <f t="shared" si="34"/>
        <v>110.19527933611077</v>
      </c>
      <c r="AJ37" s="115">
        <f t="shared" si="35"/>
        <v>101.78669374297552</v>
      </c>
      <c r="AK37" s="115">
        <f t="shared" si="36"/>
        <v>113.5864172514688</v>
      </c>
      <c r="AL37" s="115">
        <f t="shared" si="37"/>
        <v>102.54899243062469</v>
      </c>
      <c r="AM37" s="115">
        <f t="shared" si="38"/>
        <v>97.03233856248174</v>
      </c>
      <c r="AN37" s="115">
        <f t="shared" si="39"/>
        <v>104.49308975202136</v>
      </c>
      <c r="AO37" s="115">
        <f t="shared" si="40"/>
        <v>123.27665684420373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15228.304743000001</v>
      </c>
      <c r="D38" s="11">
        <v>9112.8321460000006</v>
      </c>
      <c r="E38" s="11">
        <v>18405.235172000001</v>
      </c>
      <c r="F38" s="11">
        <v>24397.820616000001</v>
      </c>
      <c r="G38" s="11">
        <v>5121.2856519999996</v>
      </c>
      <c r="H38" s="11">
        <v>12736.933211</v>
      </c>
      <c r="I38" s="11">
        <v>28478.511906</v>
      </c>
      <c r="J38" s="11">
        <v>5734.7497190000004</v>
      </c>
      <c r="K38" s="11">
        <v>7511.1010999999999</v>
      </c>
      <c r="L38" s="11">
        <v>15490.912657000001</v>
      </c>
      <c r="M38" s="11">
        <v>14765.196808999999</v>
      </c>
      <c r="N38" s="11">
        <v>29868.249279</v>
      </c>
      <c r="O38" s="13">
        <v>4489.8669909999999</v>
      </c>
      <c r="P38" s="14">
        <v>126900.621237</v>
      </c>
      <c r="Q38" s="15">
        <v>1353.2659410000001</v>
      </c>
      <c r="R38" s="15">
        <v>23567.516858999999</v>
      </c>
      <c r="S38" s="15">
        <v>34549.161776000001</v>
      </c>
      <c r="T38" s="15">
        <v>37548.153961000004</v>
      </c>
      <c r="U38" s="15">
        <v>42525.279959</v>
      </c>
      <c r="V38" s="16">
        <f t="shared" si="0"/>
        <v>-6.6918100000184495</v>
      </c>
      <c r="W38" s="115">
        <f t="shared" si="22"/>
        <v>101.36153611510201</v>
      </c>
      <c r="X38" s="115">
        <f t="shared" si="23"/>
        <v>82.61055465426756</v>
      </c>
      <c r="Y38" s="115">
        <f t="shared" si="24"/>
        <v>100.82329702637445</v>
      </c>
      <c r="Z38" s="115">
        <f t="shared" si="25"/>
        <v>98.447696527346736</v>
      </c>
      <c r="AA38" s="115">
        <f t="shared" si="26"/>
        <v>88.674674959664117</v>
      </c>
      <c r="AB38" s="115">
        <f t="shared" si="27"/>
        <v>98.594631541365402</v>
      </c>
      <c r="AC38" s="115">
        <f t="shared" si="28"/>
        <v>101.2432448949061</v>
      </c>
      <c r="AD38" s="115">
        <f t="shared" si="29"/>
        <v>102.08210869359773</v>
      </c>
      <c r="AE38" s="115">
        <f t="shared" si="30"/>
        <v>105.24108438527226</v>
      </c>
      <c r="AF38" s="115">
        <f t="shared" si="31"/>
        <v>100.6888375932878</v>
      </c>
      <c r="AG38" s="115">
        <f t="shared" si="32"/>
        <v>124.0497296933399</v>
      </c>
      <c r="AH38" s="115">
        <f t="shared" si="33"/>
        <v>133.332703234283</v>
      </c>
      <c r="AI38" s="115">
        <f t="shared" si="34"/>
        <v>103.77924199612296</v>
      </c>
      <c r="AJ38" s="115">
        <f t="shared" si="35"/>
        <v>109.78914781824423</v>
      </c>
      <c r="AK38" s="115">
        <f t="shared" si="36"/>
        <v>242.96302508985374</v>
      </c>
      <c r="AL38" s="115">
        <f t="shared" si="37"/>
        <v>91.130152014285954</v>
      </c>
      <c r="AM38" s="115">
        <f t="shared" si="38"/>
        <v>107.7289748401665</v>
      </c>
      <c r="AN38" s="115">
        <f t="shared" si="39"/>
        <v>101.59843666573163</v>
      </c>
      <c r="AO38" s="115">
        <f t="shared" si="40"/>
        <v>93.318558005713527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16865.837591</v>
      </c>
      <c r="D39" s="11">
        <v>9771.0974310000001</v>
      </c>
      <c r="E39" s="11">
        <v>17841.638651000001</v>
      </c>
      <c r="F39" s="11">
        <v>21052.492346999999</v>
      </c>
      <c r="G39" s="11">
        <v>5767.0276809999996</v>
      </c>
      <c r="H39" s="11">
        <v>13088.991905000001</v>
      </c>
      <c r="I39" s="11">
        <v>29479.117912999998</v>
      </c>
      <c r="J39" s="11">
        <v>5854.2623089999997</v>
      </c>
      <c r="K39" s="11">
        <v>7992.5551100000002</v>
      </c>
      <c r="L39" s="11">
        <v>16050.217701</v>
      </c>
      <c r="M39" s="11">
        <v>12186.768899000001</v>
      </c>
      <c r="N39" s="11">
        <v>21452.748552000001</v>
      </c>
      <c r="O39" s="13">
        <v>4639.2439109999996</v>
      </c>
      <c r="P39" s="14">
        <v>116706.540712</v>
      </c>
      <c r="Q39" s="15">
        <v>234.156597</v>
      </c>
      <c r="R39" s="15">
        <v>28275.603669</v>
      </c>
      <c r="S39" s="15">
        <v>31088.056819000001</v>
      </c>
      <c r="T39" s="15">
        <v>36492.063927000003</v>
      </c>
      <c r="U39" s="15">
        <v>42216.677349999998</v>
      </c>
      <c r="V39" s="16">
        <f t="shared" si="0"/>
        <v>13.028780999993614</v>
      </c>
      <c r="W39" s="115">
        <f t="shared" si="22"/>
        <v>110.75321827107987</v>
      </c>
      <c r="X39" s="115">
        <f t="shared" si="23"/>
        <v>107.22349840810948</v>
      </c>
      <c r="Y39" s="115">
        <f t="shared" si="24"/>
        <v>96.937846673877857</v>
      </c>
      <c r="Z39" s="115">
        <f t="shared" si="25"/>
        <v>86.288413536387154</v>
      </c>
      <c r="AA39" s="115">
        <f t="shared" si="26"/>
        <v>112.60898283906154</v>
      </c>
      <c r="AB39" s="115">
        <f t="shared" si="27"/>
        <v>102.76407741304597</v>
      </c>
      <c r="AC39" s="115">
        <f t="shared" si="28"/>
        <v>103.51354737320099</v>
      </c>
      <c r="AD39" s="115">
        <f t="shared" si="29"/>
        <v>102.08400707713605</v>
      </c>
      <c r="AE39" s="115">
        <f t="shared" si="30"/>
        <v>106.40989920905206</v>
      </c>
      <c r="AF39" s="115">
        <f t="shared" si="31"/>
        <v>103.61053642470355</v>
      </c>
      <c r="AG39" s="115">
        <f t="shared" si="32"/>
        <v>82.537124676669805</v>
      </c>
      <c r="AH39" s="115">
        <f t="shared" si="33"/>
        <v>71.824593238155302</v>
      </c>
      <c r="AI39" s="115">
        <f t="shared" si="34"/>
        <v>103.32697873454666</v>
      </c>
      <c r="AJ39" s="115">
        <f t="shared" si="35"/>
        <v>91.966878943829983</v>
      </c>
      <c r="AK39" s="115">
        <f t="shared" si="36"/>
        <v>17.303073247152682</v>
      </c>
      <c r="AL39" s="115">
        <f t="shared" si="37"/>
        <v>119.97701683281949</v>
      </c>
      <c r="AM39" s="115">
        <f t="shared" si="38"/>
        <v>89.982087034585305</v>
      </c>
      <c r="AN39" s="115">
        <f t="shared" si="39"/>
        <v>97.187371621260198</v>
      </c>
      <c r="AO39" s="115">
        <f t="shared" si="40"/>
        <v>99.274307872170311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16844.172287000001</v>
      </c>
      <c r="D40" s="11">
        <v>9776.1369589999995</v>
      </c>
      <c r="E40" s="11">
        <v>15890.115234000001</v>
      </c>
      <c r="F40" s="11">
        <v>22198.804357000001</v>
      </c>
      <c r="G40" s="11">
        <v>5692.9793909999999</v>
      </c>
      <c r="H40" s="11">
        <v>13981.825783</v>
      </c>
      <c r="I40" s="11">
        <v>29041.039008</v>
      </c>
      <c r="J40" s="11">
        <v>5754.4310530000002</v>
      </c>
      <c r="K40" s="11">
        <v>7862.7339890000003</v>
      </c>
      <c r="L40" s="11">
        <v>16125.917726</v>
      </c>
      <c r="M40" s="11">
        <v>12908.667025000001</v>
      </c>
      <c r="N40" s="11">
        <v>23340.601933000002</v>
      </c>
      <c r="O40" s="13">
        <v>4130.5752560000001</v>
      </c>
      <c r="P40" s="14">
        <v>121502.79042799999</v>
      </c>
      <c r="Q40" s="15">
        <v>657.98325399999999</v>
      </c>
      <c r="R40" s="15">
        <v>27869.064350000001</v>
      </c>
      <c r="S40" s="15">
        <v>30836.913011000001</v>
      </c>
      <c r="T40" s="15">
        <v>38889.946920000002</v>
      </c>
      <c r="U40" s="15">
        <v>41574.400946000002</v>
      </c>
      <c r="V40" s="16">
        <f t="shared" si="0"/>
        <v>-3.205067999966559</v>
      </c>
      <c r="W40" s="115">
        <f t="shared" si="22"/>
        <v>99.871543266777579</v>
      </c>
      <c r="X40" s="115">
        <f t="shared" si="23"/>
        <v>100.05157586479498</v>
      </c>
      <c r="Y40" s="115">
        <f t="shared" si="24"/>
        <v>89.061972080178748</v>
      </c>
      <c r="Z40" s="115">
        <f t="shared" si="25"/>
        <v>105.44501805822222</v>
      </c>
      <c r="AA40" s="115">
        <f t="shared" si="26"/>
        <v>98.716005989637296</v>
      </c>
      <c r="AB40" s="115">
        <f t="shared" si="27"/>
        <v>106.82125777508456</v>
      </c>
      <c r="AC40" s="115">
        <f t="shared" si="28"/>
        <v>98.513934825686192</v>
      </c>
      <c r="AD40" s="115">
        <f t="shared" si="29"/>
        <v>98.294725266298286</v>
      </c>
      <c r="AE40" s="115">
        <f t="shared" si="30"/>
        <v>98.375724418370638</v>
      </c>
      <c r="AF40" s="115">
        <f t="shared" si="31"/>
        <v>100.47164484875046</v>
      </c>
      <c r="AG40" s="115">
        <f t="shared" si="32"/>
        <v>105.92362201977291</v>
      </c>
      <c r="AH40" s="115">
        <f t="shared" si="33"/>
        <v>108.80005364545234</v>
      </c>
      <c r="AI40" s="115">
        <f t="shared" si="34"/>
        <v>89.035526806557698</v>
      </c>
      <c r="AJ40" s="115">
        <f t="shared" si="35"/>
        <v>104.10966659343954</v>
      </c>
      <c r="AK40" s="115">
        <f t="shared" si="36"/>
        <v>281.00137362348153</v>
      </c>
      <c r="AL40" s="115">
        <f t="shared" si="37"/>
        <v>98.562225854630611</v>
      </c>
      <c r="AM40" s="115">
        <f t="shared" si="38"/>
        <v>99.192153406492395</v>
      </c>
      <c r="AN40" s="115">
        <f t="shared" si="39"/>
        <v>106.57097115086943</v>
      </c>
      <c r="AO40" s="115">
        <f t="shared" si="40"/>
        <v>98.478619246429162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17011.355428999999</v>
      </c>
      <c r="D41" s="11">
        <v>11713.963801</v>
      </c>
      <c r="E41" s="11">
        <v>15605.27938</v>
      </c>
      <c r="F41" s="11">
        <v>25284.019042</v>
      </c>
      <c r="G41" s="11">
        <v>6097.6301739999999</v>
      </c>
      <c r="H41" s="11">
        <v>14676.552454999999</v>
      </c>
      <c r="I41" s="11">
        <v>30552.933696</v>
      </c>
      <c r="J41" s="11">
        <v>5634.0350250000001</v>
      </c>
      <c r="K41" s="11">
        <v>7944.1808920000003</v>
      </c>
      <c r="L41" s="11">
        <v>16442.660124000002</v>
      </c>
      <c r="M41" s="11">
        <v>13617.546066000001</v>
      </c>
      <c r="N41" s="11">
        <v>24464.094302000001</v>
      </c>
      <c r="O41" s="13">
        <v>4619.7496140000003</v>
      </c>
      <c r="P41" s="14">
        <v>124019.79240400001</v>
      </c>
      <c r="Q41" s="15">
        <v>620.49681999999996</v>
      </c>
      <c r="R41" s="15">
        <v>28286.407442</v>
      </c>
      <c r="S41" s="15">
        <v>32206.928689</v>
      </c>
      <c r="T41" s="15">
        <v>39135.905910000001</v>
      </c>
      <c r="U41" s="15">
        <v>47669.567741999999</v>
      </c>
      <c r="V41" s="16">
        <f t="shared" si="0"/>
        <v>-3.2871869999798946</v>
      </c>
      <c r="W41" s="115">
        <f t="shared" si="22"/>
        <v>100.99252809310806</v>
      </c>
      <c r="X41" s="115">
        <f t="shared" si="23"/>
        <v>119.82200996290277</v>
      </c>
      <c r="Y41" s="115">
        <f t="shared" si="24"/>
        <v>98.207465145434952</v>
      </c>
      <c r="Z41" s="115">
        <f t="shared" si="25"/>
        <v>113.8981119675805</v>
      </c>
      <c r="AA41" s="115">
        <f t="shared" si="26"/>
        <v>107.10789123248384</v>
      </c>
      <c r="AB41" s="115">
        <f t="shared" si="27"/>
        <v>104.96878363943493</v>
      </c>
      <c r="AC41" s="115">
        <f t="shared" si="28"/>
        <v>105.20606266044241</v>
      </c>
      <c r="AD41" s="115">
        <f t="shared" si="29"/>
        <v>97.907768345973437</v>
      </c>
      <c r="AE41" s="115">
        <f t="shared" si="30"/>
        <v>101.0358598308673</v>
      </c>
      <c r="AF41" s="115">
        <f t="shared" si="31"/>
        <v>101.96418215311441</v>
      </c>
      <c r="AG41" s="115">
        <f t="shared" si="32"/>
        <v>105.49149683408152</v>
      </c>
      <c r="AH41" s="115">
        <f t="shared" si="33"/>
        <v>104.81346784553811</v>
      </c>
      <c r="AI41" s="115">
        <f t="shared" si="34"/>
        <v>111.84276590262905</v>
      </c>
      <c r="AJ41" s="115">
        <f t="shared" si="35"/>
        <v>102.07155898817939</v>
      </c>
      <c r="AK41" s="115">
        <f t="shared" si="36"/>
        <v>94.302828564083782</v>
      </c>
      <c r="AL41" s="115">
        <f t="shared" si="37"/>
        <v>101.49751382665274</v>
      </c>
      <c r="AM41" s="115">
        <f t="shared" si="38"/>
        <v>104.44277829467332</v>
      </c>
      <c r="AN41" s="115">
        <f t="shared" si="39"/>
        <v>100.63244876755928</v>
      </c>
      <c r="AO41" s="115">
        <f t="shared" si="40"/>
        <v>114.66086499698905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17429.634693</v>
      </c>
      <c r="D42" s="11">
        <v>10293.801810000001</v>
      </c>
      <c r="E42" s="11">
        <v>14936.966735</v>
      </c>
      <c r="F42" s="11">
        <v>25067.684254</v>
      </c>
      <c r="G42" s="11">
        <v>5389.3627550000001</v>
      </c>
      <c r="H42" s="11">
        <v>13820.629857</v>
      </c>
      <c r="I42" s="11">
        <v>31603.909383999999</v>
      </c>
      <c r="J42" s="11">
        <v>6093.2716129999999</v>
      </c>
      <c r="K42" s="11">
        <v>8039.5300079999997</v>
      </c>
      <c r="L42" s="11">
        <v>16575.204449000001</v>
      </c>
      <c r="M42" s="11">
        <v>16503.01801</v>
      </c>
      <c r="N42" s="11">
        <v>33201.555213</v>
      </c>
      <c r="O42" s="13">
        <v>4694.4312190000001</v>
      </c>
      <c r="P42" s="14">
        <v>137998.776457</v>
      </c>
      <c r="Q42" s="15">
        <v>1553.263299</v>
      </c>
      <c r="R42" s="15">
        <v>24234.824506000001</v>
      </c>
      <c r="S42" s="15">
        <v>32775.001479999999</v>
      </c>
      <c r="T42" s="15">
        <v>44567.983243000002</v>
      </c>
      <c r="U42" s="15">
        <v>51661.250043</v>
      </c>
      <c r="V42" s="16">
        <f t="shared" si="0"/>
        <v>-6.1325420000575832</v>
      </c>
      <c r="W42" s="115">
        <f t="shared" si="22"/>
        <v>102.45882384708122</v>
      </c>
      <c r="X42" s="115">
        <f t="shared" si="23"/>
        <v>87.876332767233222</v>
      </c>
      <c r="Y42" s="115">
        <f t="shared" si="24"/>
        <v>95.717393910572852</v>
      </c>
      <c r="Z42" s="115">
        <f t="shared" si="25"/>
        <v>99.144381327823552</v>
      </c>
      <c r="AA42" s="115">
        <f t="shared" si="26"/>
        <v>88.384546146796211</v>
      </c>
      <c r="AB42" s="115">
        <f t="shared" si="27"/>
        <v>94.168094989444171</v>
      </c>
      <c r="AC42" s="115">
        <f t="shared" si="28"/>
        <v>103.43985195810377</v>
      </c>
      <c r="AD42" s="115">
        <f t="shared" si="29"/>
        <v>108.15111347306544</v>
      </c>
      <c r="AE42" s="115">
        <f t="shared" si="30"/>
        <v>101.20023848016876</v>
      </c>
      <c r="AF42" s="115">
        <f t="shared" si="31"/>
        <v>100.80610025385452</v>
      </c>
      <c r="AG42" s="115">
        <f t="shared" si="32"/>
        <v>121.18936796699653</v>
      </c>
      <c r="AH42" s="115">
        <f t="shared" si="33"/>
        <v>135.71544813038793</v>
      </c>
      <c r="AI42" s="115">
        <f t="shared" si="34"/>
        <v>101.61657256864484</v>
      </c>
      <c r="AJ42" s="115">
        <f t="shared" si="35"/>
        <v>111.27157511073943</v>
      </c>
      <c r="AK42" s="115">
        <f t="shared" si="36"/>
        <v>250.32574687489938</v>
      </c>
      <c r="AL42" s="115">
        <f t="shared" si="37"/>
        <v>85.676572946537704</v>
      </c>
      <c r="AM42" s="115">
        <f t="shared" si="38"/>
        <v>101.76382168099754</v>
      </c>
      <c r="AN42" s="115">
        <f t="shared" si="39"/>
        <v>113.88003473202342</v>
      </c>
      <c r="AO42" s="115">
        <f t="shared" si="40"/>
        <v>108.37364903874105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18682.292074000001</v>
      </c>
      <c r="D43" s="11">
        <v>10720.425979</v>
      </c>
      <c r="E43" s="11">
        <v>13464.625119</v>
      </c>
      <c r="F43" s="11">
        <v>21582.755346000002</v>
      </c>
      <c r="G43" s="11">
        <v>5859.9189139999999</v>
      </c>
      <c r="H43" s="11">
        <v>13668.909208999999</v>
      </c>
      <c r="I43" s="11">
        <v>32345.780538999999</v>
      </c>
      <c r="J43" s="11">
        <v>5811.7999890000001</v>
      </c>
      <c r="K43" s="11">
        <v>8980.7799379999997</v>
      </c>
      <c r="L43" s="11">
        <v>17079.753266</v>
      </c>
      <c r="M43" s="11">
        <v>12941.399441</v>
      </c>
      <c r="N43" s="11">
        <v>23751.502053</v>
      </c>
      <c r="O43" s="13">
        <v>4765.0581330000005</v>
      </c>
      <c r="P43" s="14">
        <v>127229.56099500001</v>
      </c>
      <c r="Q43" s="15">
        <v>165.18059500000001</v>
      </c>
      <c r="R43" s="15">
        <v>31242.851052999999</v>
      </c>
      <c r="S43" s="15">
        <v>29113.863025999999</v>
      </c>
      <c r="T43" s="15">
        <v>40919.901644999998</v>
      </c>
      <c r="U43" s="15">
        <v>42811.642142999997</v>
      </c>
      <c r="V43" s="16">
        <f t="shared" si="0"/>
        <v>11.803833000005397</v>
      </c>
      <c r="W43" s="115">
        <f t="shared" si="22"/>
        <v>107.18693996210425</v>
      </c>
      <c r="X43" s="115">
        <f t="shared" si="23"/>
        <v>104.14447622826341</v>
      </c>
      <c r="Y43" s="115">
        <f t="shared" si="24"/>
        <v>90.142967831949179</v>
      </c>
      <c r="Z43" s="115">
        <f t="shared" si="25"/>
        <v>86.0979224379535</v>
      </c>
      <c r="AA43" s="115">
        <f t="shared" si="26"/>
        <v>108.7312021920113</v>
      </c>
      <c r="AB43" s="115">
        <f t="shared" si="27"/>
        <v>98.902216110482428</v>
      </c>
      <c r="AC43" s="115">
        <f t="shared" si="28"/>
        <v>102.34740312024684</v>
      </c>
      <c r="AD43" s="115">
        <f t="shared" si="29"/>
        <v>95.380615835350596</v>
      </c>
      <c r="AE43" s="115">
        <f t="shared" si="30"/>
        <v>111.70777307956283</v>
      </c>
      <c r="AF43" s="115">
        <f t="shared" si="31"/>
        <v>103.04399754797859</v>
      </c>
      <c r="AG43" s="115">
        <f t="shared" si="32"/>
        <v>78.418380402652176</v>
      </c>
      <c r="AH43" s="115">
        <f t="shared" si="33"/>
        <v>71.537317757031303</v>
      </c>
      <c r="AI43" s="115">
        <f t="shared" si="34"/>
        <v>101.50448287993119</v>
      </c>
      <c r="AJ43" s="115">
        <f t="shared" si="35"/>
        <v>92.196151488810003</v>
      </c>
      <c r="AK43" s="115">
        <f t="shared" si="36"/>
        <v>10.634423352843285</v>
      </c>
      <c r="AL43" s="115">
        <f t="shared" si="37"/>
        <v>128.9171747262497</v>
      </c>
      <c r="AM43" s="115">
        <f t="shared" si="38"/>
        <v>88.829478905640613</v>
      </c>
      <c r="AN43" s="115">
        <f t="shared" si="39"/>
        <v>91.8145688170151</v>
      </c>
      <c r="AO43" s="115">
        <f t="shared" si="40"/>
        <v>82.869930765062648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18001.637642999998</v>
      </c>
      <c r="D44" s="11">
        <v>10630.899294999999</v>
      </c>
      <c r="E44" s="11">
        <v>12232.730648000001</v>
      </c>
      <c r="F44" s="11">
        <v>23083.157287000002</v>
      </c>
      <c r="G44" s="11">
        <v>5647.2440210000004</v>
      </c>
      <c r="H44" s="11">
        <v>14806.328450000001</v>
      </c>
      <c r="I44" s="11">
        <v>31658.752348999999</v>
      </c>
      <c r="J44" s="11">
        <v>5593.2537739999998</v>
      </c>
      <c r="K44" s="11">
        <v>8664.0105110000004</v>
      </c>
      <c r="L44" s="11">
        <v>17153.871480000002</v>
      </c>
      <c r="M44" s="11">
        <v>13215.939412</v>
      </c>
      <c r="N44" s="11">
        <v>26273.146964</v>
      </c>
      <c r="O44" s="13">
        <v>4360.0281670000004</v>
      </c>
      <c r="P44" s="14">
        <v>132374.75086500001</v>
      </c>
      <c r="Q44" s="15">
        <v>597.01858900000002</v>
      </c>
      <c r="R44" s="15">
        <v>30420.748208000001</v>
      </c>
      <c r="S44" s="15">
        <v>30419.868946999999</v>
      </c>
      <c r="T44" s="15">
        <v>42448.895814000003</v>
      </c>
      <c r="U44" s="15">
        <v>39960.716179000003</v>
      </c>
      <c r="V44" s="16">
        <f t="shared" si="0"/>
        <v>-3.2069730000075651</v>
      </c>
      <c r="W44" s="115">
        <f t="shared" si="22"/>
        <v>96.356686704693672</v>
      </c>
      <c r="X44" s="115">
        <f t="shared" si="23"/>
        <v>99.16489620677973</v>
      </c>
      <c r="Y44" s="115">
        <f t="shared" si="24"/>
        <v>90.850881772700319</v>
      </c>
      <c r="Z44" s="115">
        <f t="shared" si="25"/>
        <v>106.95185539078112</v>
      </c>
      <c r="AA44" s="115">
        <f t="shared" si="26"/>
        <v>96.370685394777468</v>
      </c>
      <c r="AB44" s="115">
        <f t="shared" si="27"/>
        <v>108.321214396911</v>
      </c>
      <c r="AC44" s="115">
        <f t="shared" si="28"/>
        <v>97.875988216850615</v>
      </c>
      <c r="AD44" s="115">
        <f t="shared" si="29"/>
        <v>96.239612247261732</v>
      </c>
      <c r="AE44" s="115">
        <f t="shared" si="30"/>
        <v>96.472807159435376</v>
      </c>
      <c r="AF44" s="115">
        <f t="shared" si="31"/>
        <v>100.43395365755983</v>
      </c>
      <c r="AG44" s="115">
        <f t="shared" si="32"/>
        <v>102.12140867957619</v>
      </c>
      <c r="AH44" s="115">
        <f t="shared" si="33"/>
        <v>110.61678080558066</v>
      </c>
      <c r="AI44" s="115">
        <f t="shared" si="34"/>
        <v>91.499999481748191</v>
      </c>
      <c r="AJ44" s="115">
        <f t="shared" si="35"/>
        <v>104.04402076825701</v>
      </c>
      <c r="AK44" s="115">
        <f t="shared" si="36"/>
        <v>361.43385305035378</v>
      </c>
      <c r="AL44" s="115">
        <f t="shared" si="37"/>
        <v>97.368668936117913</v>
      </c>
      <c r="AM44" s="115">
        <f t="shared" si="38"/>
        <v>104.48585582694292</v>
      </c>
      <c r="AN44" s="115">
        <f t="shared" si="39"/>
        <v>103.73655387118173</v>
      </c>
      <c r="AO44" s="115">
        <f t="shared" si="40"/>
        <v>93.340769423239379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18543.570916000001</v>
      </c>
      <c r="D45" s="11">
        <v>14189.732248</v>
      </c>
      <c r="E45" s="11">
        <v>10869.064952000001</v>
      </c>
      <c r="F45" s="11">
        <v>27196.147033000001</v>
      </c>
      <c r="G45" s="11">
        <v>6678.0105519999997</v>
      </c>
      <c r="H45" s="11">
        <v>14724.892808000001</v>
      </c>
      <c r="I45" s="11">
        <v>34500.936865999996</v>
      </c>
      <c r="J45" s="11">
        <v>6044.2757060000004</v>
      </c>
      <c r="K45" s="11">
        <v>8739.6495209999994</v>
      </c>
      <c r="L45" s="11">
        <v>17586.082111</v>
      </c>
      <c r="M45" s="11">
        <v>14509.182113000001</v>
      </c>
      <c r="N45" s="11">
        <v>28816.435288000001</v>
      </c>
      <c r="O45" s="13">
        <v>4838.019886</v>
      </c>
      <c r="P45" s="14">
        <v>136991.82951400001</v>
      </c>
      <c r="Q45" s="15">
        <v>717.42839700000002</v>
      </c>
      <c r="R45" s="15">
        <v>30071.615981999999</v>
      </c>
      <c r="S45" s="15">
        <v>32604.226096999999</v>
      </c>
      <c r="T45" s="15">
        <v>50006.179222999999</v>
      </c>
      <c r="U45" s="15">
        <v>56859.719620000003</v>
      </c>
      <c r="V45" s="16">
        <f t="shared" si="0"/>
        <v>-2.64038700000674</v>
      </c>
      <c r="W45" s="115">
        <f t="shared" si="22"/>
        <v>103.0104665128105</v>
      </c>
      <c r="X45" s="115">
        <f t="shared" si="23"/>
        <v>133.47631140362526</v>
      </c>
      <c r="Y45" s="115">
        <f t="shared" si="24"/>
        <v>88.852319770296305</v>
      </c>
      <c r="Z45" s="115">
        <f t="shared" si="25"/>
        <v>117.81814201091268</v>
      </c>
      <c r="AA45" s="115">
        <f t="shared" si="26"/>
        <v>118.25255872009359</v>
      </c>
      <c r="AB45" s="115">
        <f t="shared" si="27"/>
        <v>99.449994356973761</v>
      </c>
      <c r="AC45" s="115">
        <f t="shared" si="28"/>
        <v>108.97756325223529</v>
      </c>
      <c r="AD45" s="115">
        <f t="shared" si="29"/>
        <v>108.06367724805472</v>
      </c>
      <c r="AE45" s="115">
        <f t="shared" si="30"/>
        <v>100.87302537207181</v>
      </c>
      <c r="AF45" s="115">
        <f t="shared" si="31"/>
        <v>102.5196098239626</v>
      </c>
      <c r="AG45" s="115">
        <f t="shared" si="32"/>
        <v>109.78547692058685</v>
      </c>
      <c r="AH45" s="115">
        <f t="shared" si="33"/>
        <v>109.68018154614241</v>
      </c>
      <c r="AI45" s="115">
        <f t="shared" si="34"/>
        <v>110.96304199632937</v>
      </c>
      <c r="AJ45" s="115">
        <f t="shared" si="35"/>
        <v>103.48788467500773</v>
      </c>
      <c r="AK45" s="115">
        <f t="shared" si="36"/>
        <v>120.16851907437005</v>
      </c>
      <c r="AL45" s="115">
        <f t="shared" si="37"/>
        <v>98.852322028331358</v>
      </c>
      <c r="AM45" s="115">
        <f t="shared" si="38"/>
        <v>107.18069217788468</v>
      </c>
      <c r="AN45" s="115">
        <f t="shared" si="39"/>
        <v>117.80325085984342</v>
      </c>
      <c r="AO45" s="115">
        <f t="shared" si="40"/>
        <v>142.28904047991188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18921.499368000001</v>
      </c>
      <c r="D46" s="11">
        <v>12582.942478000001</v>
      </c>
      <c r="E46" s="11">
        <v>11060.579281</v>
      </c>
      <c r="F46" s="11">
        <v>27926.940333999999</v>
      </c>
      <c r="G46" s="11">
        <v>6413.826513</v>
      </c>
      <c r="H46" s="11">
        <v>14841.869532999999</v>
      </c>
      <c r="I46" s="11">
        <v>36923.530247000002</v>
      </c>
      <c r="J46" s="11">
        <v>6511.6705300000003</v>
      </c>
      <c r="K46" s="11">
        <v>8311.5600300000006</v>
      </c>
      <c r="L46" s="11">
        <v>18005.293142999999</v>
      </c>
      <c r="M46" s="11">
        <v>16725.479033</v>
      </c>
      <c r="N46" s="11">
        <v>33235.915695999996</v>
      </c>
      <c r="O46" s="13">
        <v>5018.893814</v>
      </c>
      <c r="P46" s="14">
        <v>151246.858626</v>
      </c>
      <c r="Q46" s="15">
        <v>1690.3723849999999</v>
      </c>
      <c r="R46" s="15">
        <v>27452.784871</v>
      </c>
      <c r="S46" s="15">
        <v>33798.041929999999</v>
      </c>
      <c r="T46" s="15">
        <v>49375.023319</v>
      </c>
      <c r="U46" s="15">
        <v>51672.917952999996</v>
      </c>
      <c r="V46" s="16">
        <f t="shared" si="0"/>
        <v>-5.952445999981137</v>
      </c>
      <c r="W46" s="115">
        <f t="shared" si="22"/>
        <v>102.03805649792032</v>
      </c>
      <c r="X46" s="115">
        <f t="shared" si="23"/>
        <v>88.676391196694553</v>
      </c>
      <c r="Y46" s="115">
        <f t="shared" si="24"/>
        <v>101.76201292241574</v>
      </c>
      <c r="Z46" s="115">
        <f t="shared" si="25"/>
        <v>102.68712071645018</v>
      </c>
      <c r="AA46" s="115">
        <f t="shared" si="26"/>
        <v>96.043970926028578</v>
      </c>
      <c r="AB46" s="115">
        <f t="shared" si="27"/>
        <v>100.7944147813181</v>
      </c>
      <c r="AC46" s="115">
        <f t="shared" si="28"/>
        <v>107.02181911873652</v>
      </c>
      <c r="AD46" s="115">
        <f t="shared" si="29"/>
        <v>107.7328508283636</v>
      </c>
      <c r="AE46" s="115">
        <f t="shared" si="30"/>
        <v>95.101754481442683</v>
      </c>
      <c r="AF46" s="115">
        <f t="shared" si="31"/>
        <v>102.3837659198565</v>
      </c>
      <c r="AG46" s="115">
        <f t="shared" si="32"/>
        <v>115.27513337925666</v>
      </c>
      <c r="AH46" s="115">
        <f t="shared" si="33"/>
        <v>115.33666591245724</v>
      </c>
      <c r="AI46" s="115">
        <f t="shared" si="34"/>
        <v>103.73859414103283</v>
      </c>
      <c r="AJ46" s="115">
        <f t="shared" si="35"/>
        <v>110.40575132295987</v>
      </c>
      <c r="AK46" s="115">
        <f t="shared" si="36"/>
        <v>235.61548331073379</v>
      </c>
      <c r="AL46" s="115">
        <f t="shared" si="37"/>
        <v>91.291352242035956</v>
      </c>
      <c r="AM46" s="115">
        <f t="shared" si="38"/>
        <v>103.6615370947567</v>
      </c>
      <c r="AN46" s="115">
        <f t="shared" si="39"/>
        <v>98.737844174846089</v>
      </c>
      <c r="AO46" s="115">
        <f t="shared" si="40"/>
        <v>90.877897918484308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19436.763698999999</v>
      </c>
      <c r="D47" s="11">
        <v>12302.941675</v>
      </c>
      <c r="E47" s="11">
        <v>10671.551466999999</v>
      </c>
      <c r="F47" s="11">
        <v>23896.338090000001</v>
      </c>
      <c r="G47" s="11">
        <v>6996.5916719999996</v>
      </c>
      <c r="H47" s="11">
        <v>15424.593669</v>
      </c>
      <c r="I47" s="11">
        <v>37457.046149000002</v>
      </c>
      <c r="J47" s="11">
        <v>6154.7865579999998</v>
      </c>
      <c r="K47" s="11">
        <v>8807.8226890000005</v>
      </c>
      <c r="L47" s="11">
        <v>18467.08267</v>
      </c>
      <c r="M47" s="11">
        <v>13543.754457999999</v>
      </c>
      <c r="N47" s="11">
        <v>25680.326262999999</v>
      </c>
      <c r="O47" s="13">
        <v>5121.4009400000004</v>
      </c>
      <c r="P47" s="14">
        <v>140831.64980399999</v>
      </c>
      <c r="Q47" s="15">
        <v>270.71713999999997</v>
      </c>
      <c r="R47" s="15">
        <v>33520.790671000002</v>
      </c>
      <c r="S47" s="15">
        <v>29791.974204999999</v>
      </c>
      <c r="T47" s="15">
        <v>46207.001635000001</v>
      </c>
      <c r="U47" s="15">
        <v>45737.866055999999</v>
      </c>
      <c r="V47" s="16">
        <f t="shared" si="0"/>
        <v>15.003758000013477</v>
      </c>
      <c r="W47" s="115">
        <f t="shared" si="22"/>
        <v>102.72316860825212</v>
      </c>
      <c r="X47" s="115">
        <f t="shared" si="23"/>
        <v>97.774758936635422</v>
      </c>
      <c r="Y47" s="115">
        <f t="shared" si="24"/>
        <v>96.482753713738319</v>
      </c>
      <c r="Z47" s="115">
        <f t="shared" si="25"/>
        <v>85.567333206592295</v>
      </c>
      <c r="AA47" s="115">
        <f t="shared" si="26"/>
        <v>109.08607611725714</v>
      </c>
      <c r="AB47" s="115">
        <f t="shared" si="27"/>
        <v>103.92621788450806</v>
      </c>
      <c r="AC47" s="115">
        <f t="shared" si="28"/>
        <v>101.44492116119733</v>
      </c>
      <c r="AD47" s="115">
        <f t="shared" si="29"/>
        <v>94.519317733355891</v>
      </c>
      <c r="AE47" s="115">
        <f t="shared" si="30"/>
        <v>105.97075226803121</v>
      </c>
      <c r="AF47" s="115">
        <f t="shared" si="31"/>
        <v>102.56474317486763</v>
      </c>
      <c r="AG47" s="115">
        <f t="shared" si="32"/>
        <v>80.97678058295169</v>
      </c>
      <c r="AH47" s="115">
        <f t="shared" si="33"/>
        <v>77.266793242259524</v>
      </c>
      <c r="AI47" s="115">
        <f t="shared" si="34"/>
        <v>102.04242468159141</v>
      </c>
      <c r="AJ47" s="115">
        <f t="shared" si="35"/>
        <v>93.113768499645658</v>
      </c>
      <c r="AK47" s="115">
        <f t="shared" si="36"/>
        <v>16.015236784644941</v>
      </c>
      <c r="AL47" s="115">
        <f t="shared" si="37"/>
        <v>122.10342531190706</v>
      </c>
      <c r="AM47" s="115">
        <f t="shared" si="38"/>
        <v>88.147041969777206</v>
      </c>
      <c r="AN47" s="115">
        <f t="shared" si="39"/>
        <v>93.583756581678585</v>
      </c>
      <c r="AO47" s="115">
        <f t="shared" si="40"/>
        <v>88.514192478159785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18320.614289000001</v>
      </c>
      <c r="D48" s="11">
        <v>12857.989127999999</v>
      </c>
      <c r="E48" s="11">
        <v>9579.9069650000001</v>
      </c>
      <c r="F48" s="11">
        <v>26122.460133</v>
      </c>
      <c r="G48" s="11">
        <v>6473.9814409999999</v>
      </c>
      <c r="H48" s="11">
        <v>16263.199986</v>
      </c>
      <c r="I48" s="11">
        <v>36499.467990999998</v>
      </c>
      <c r="J48" s="11">
        <v>6041.2640430000001</v>
      </c>
      <c r="K48" s="11">
        <v>8306.3212399999993</v>
      </c>
      <c r="L48" s="11">
        <v>18716.687602000002</v>
      </c>
      <c r="M48" s="11">
        <v>14032.683188999999</v>
      </c>
      <c r="N48" s="11">
        <v>29449.548177000001</v>
      </c>
      <c r="O48" s="13">
        <v>4785.8758159999998</v>
      </c>
      <c r="P48" s="14">
        <v>143885.70019599999</v>
      </c>
      <c r="Q48" s="15">
        <v>773.81879600000002</v>
      </c>
      <c r="R48" s="15">
        <v>31787.502047999998</v>
      </c>
      <c r="S48" s="15">
        <v>30185.897796000001</v>
      </c>
      <c r="T48" s="15">
        <v>45728.940243999998</v>
      </c>
      <c r="U48" s="15">
        <v>46548.139769000001</v>
      </c>
      <c r="V48" s="16">
        <f t="shared" si="0"/>
        <v>-2.1183610000589397</v>
      </c>
      <c r="W48" s="115">
        <f t="shared" si="22"/>
        <v>94.257534704414695</v>
      </c>
      <c r="X48" s="115">
        <f t="shared" si="23"/>
        <v>104.51150194532642</v>
      </c>
      <c r="Y48" s="115">
        <f t="shared" si="24"/>
        <v>89.770517385632928</v>
      </c>
      <c r="Z48" s="115">
        <f t="shared" si="25"/>
        <v>109.31574551136592</v>
      </c>
      <c r="AA48" s="115">
        <f t="shared" si="26"/>
        <v>92.530502628994924</v>
      </c>
      <c r="AB48" s="115">
        <f t="shared" si="27"/>
        <v>105.43681302078909</v>
      </c>
      <c r="AC48" s="115">
        <f t="shared" si="28"/>
        <v>97.443529972462684</v>
      </c>
      <c r="AD48" s="115">
        <f t="shared" si="29"/>
        <v>98.155540993498093</v>
      </c>
      <c r="AE48" s="115">
        <f t="shared" si="30"/>
        <v>94.306181371857974</v>
      </c>
      <c r="AF48" s="115">
        <f t="shared" si="31"/>
        <v>101.35162080800933</v>
      </c>
      <c r="AG48" s="115">
        <f t="shared" si="32"/>
        <v>103.60999405678977</v>
      </c>
      <c r="AH48" s="115">
        <f t="shared" si="33"/>
        <v>114.67746895190605</v>
      </c>
      <c r="AI48" s="115">
        <f t="shared" si="34"/>
        <v>93.448567531992509</v>
      </c>
      <c r="AJ48" s="115">
        <f t="shared" si="35"/>
        <v>102.16858241471319</v>
      </c>
      <c r="AK48" s="115">
        <f t="shared" si="36"/>
        <v>285.84034095513869</v>
      </c>
      <c r="AL48" s="115">
        <f t="shared" si="37"/>
        <v>94.829213188877631</v>
      </c>
      <c r="AM48" s="115">
        <f t="shared" si="38"/>
        <v>101.32224735524204</v>
      </c>
      <c r="AN48" s="115">
        <f t="shared" si="39"/>
        <v>98.965391879836034</v>
      </c>
      <c r="AO48" s="115">
        <f t="shared" si="40"/>
        <v>101.77155994118294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19082.585168000001</v>
      </c>
      <c r="D49" s="11">
        <v>16166.376034000001</v>
      </c>
      <c r="E49" s="11">
        <v>10112.884769</v>
      </c>
      <c r="F49" s="11">
        <v>27632.288135999999</v>
      </c>
      <c r="G49" s="11">
        <v>7232.1303969999999</v>
      </c>
      <c r="H49" s="11">
        <v>16610.732005999998</v>
      </c>
      <c r="I49" s="11">
        <v>38390.728498999997</v>
      </c>
      <c r="J49" s="11">
        <v>6308.4889039999998</v>
      </c>
      <c r="K49" s="11">
        <v>8515.9810170000001</v>
      </c>
      <c r="L49" s="11">
        <v>19070.842251999999</v>
      </c>
      <c r="M49" s="11">
        <v>14745.368503</v>
      </c>
      <c r="N49" s="11">
        <v>30357.840821999998</v>
      </c>
      <c r="O49" s="13">
        <v>5236.7534949999999</v>
      </c>
      <c r="P49" s="14">
        <v>147400.78982599999</v>
      </c>
      <c r="Q49" s="15">
        <v>713.60645299999999</v>
      </c>
      <c r="R49" s="15">
        <v>32145.522787000002</v>
      </c>
      <c r="S49" s="15">
        <v>30754.062405000001</v>
      </c>
      <c r="T49" s="15">
        <v>45677.052183</v>
      </c>
      <c r="U49" s="15">
        <v>54129.965872000001</v>
      </c>
      <c r="V49" s="16">
        <f t="shared" si="0"/>
        <v>-3.8951579999629757</v>
      </c>
      <c r="W49" s="115">
        <f t="shared" si="22"/>
        <v>104.15909023016494</v>
      </c>
      <c r="X49" s="115">
        <f t="shared" si="23"/>
        <v>125.73020456826755</v>
      </c>
      <c r="Y49" s="115">
        <f t="shared" si="24"/>
        <v>105.5634966596985</v>
      </c>
      <c r="Z49" s="115">
        <f t="shared" si="25"/>
        <v>105.77980785620058</v>
      </c>
      <c r="AA49" s="115">
        <f t="shared" si="26"/>
        <v>111.71070635449479</v>
      </c>
      <c r="AB49" s="115">
        <f t="shared" si="27"/>
        <v>102.13692274767061</v>
      </c>
      <c r="AC49" s="115">
        <f t="shared" si="28"/>
        <v>105.18161116339104</v>
      </c>
      <c r="AD49" s="115">
        <f t="shared" si="29"/>
        <v>104.42332695770237</v>
      </c>
      <c r="AE49" s="115">
        <f t="shared" si="30"/>
        <v>102.52409906795275</v>
      </c>
      <c r="AF49" s="115">
        <f t="shared" si="31"/>
        <v>101.89218657452055</v>
      </c>
      <c r="AG49" s="115">
        <f t="shared" si="32"/>
        <v>105.07875296834652</v>
      </c>
      <c r="AH49" s="115">
        <f t="shared" si="33"/>
        <v>103.08423287019856</v>
      </c>
      <c r="AI49" s="115">
        <f t="shared" si="34"/>
        <v>109.42100665237989</v>
      </c>
      <c r="AJ49" s="115">
        <f t="shared" si="35"/>
        <v>102.44297357222558</v>
      </c>
      <c r="AK49" s="115">
        <f t="shared" si="36"/>
        <v>92.218805835261719</v>
      </c>
      <c r="AL49" s="115">
        <f t="shared" si="37"/>
        <v>101.12629403360913</v>
      </c>
      <c r="AM49" s="115">
        <f t="shared" si="38"/>
        <v>101.88221868648641</v>
      </c>
      <c r="AN49" s="115">
        <f t="shared" si="39"/>
        <v>99.886531240997201</v>
      </c>
      <c r="AO49" s="115">
        <f t="shared" si="40"/>
        <v>116.28813984968164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19223.036844999999</v>
      </c>
      <c r="D50" s="11">
        <v>15737.693163</v>
      </c>
      <c r="E50" s="11">
        <v>10634.656799</v>
      </c>
      <c r="F50" s="11">
        <v>28574.913640999999</v>
      </c>
      <c r="G50" s="11">
        <v>6921.2964899999997</v>
      </c>
      <c r="H50" s="11">
        <v>16026.474339</v>
      </c>
      <c r="I50" s="11">
        <v>40336.757361999997</v>
      </c>
      <c r="J50" s="11">
        <v>6617.4604950000003</v>
      </c>
      <c r="K50" s="11">
        <v>8693.8750540000001</v>
      </c>
      <c r="L50" s="11">
        <v>19390.387476</v>
      </c>
      <c r="M50" s="11">
        <v>17321.19385</v>
      </c>
      <c r="N50" s="11">
        <v>38023.284738000002</v>
      </c>
      <c r="O50" s="13">
        <v>5406.9697489999999</v>
      </c>
      <c r="P50" s="14">
        <v>160898.860174</v>
      </c>
      <c r="Q50" s="15">
        <v>1749.8575639999999</v>
      </c>
      <c r="R50" s="15">
        <v>28151.184447</v>
      </c>
      <c r="S50" s="15">
        <v>36392.065594</v>
      </c>
      <c r="T50" s="15">
        <v>47975.005938000002</v>
      </c>
      <c r="U50" s="15">
        <v>53700.025564000003</v>
      </c>
      <c r="V50" s="16">
        <f t="shared" si="0"/>
        <v>-8.987403999970411</v>
      </c>
      <c r="W50" s="115">
        <f t="shared" si="22"/>
        <v>100.73602017632038</v>
      </c>
      <c r="X50" s="115">
        <f t="shared" si="23"/>
        <v>97.348305705011285</v>
      </c>
      <c r="Y50" s="115">
        <f t="shared" si="24"/>
        <v>105.15947765566793</v>
      </c>
      <c r="Z50" s="115">
        <f t="shared" si="25"/>
        <v>103.4113190350383</v>
      </c>
      <c r="AA50" s="115">
        <f t="shared" si="26"/>
        <v>95.702042276105274</v>
      </c>
      <c r="AB50" s="115">
        <f t="shared" si="27"/>
        <v>96.482649489565205</v>
      </c>
      <c r="AC50" s="115">
        <f t="shared" si="28"/>
        <v>105.06900738560012</v>
      </c>
      <c r="AD50" s="115">
        <f t="shared" si="29"/>
        <v>104.89771157089763</v>
      </c>
      <c r="AE50" s="115">
        <f t="shared" si="30"/>
        <v>102.08894355970122</v>
      </c>
      <c r="AF50" s="115">
        <f t="shared" si="31"/>
        <v>101.6755695410699</v>
      </c>
      <c r="AG50" s="115">
        <f t="shared" si="32"/>
        <v>117.46870786224122</v>
      </c>
      <c r="AH50" s="115">
        <f t="shared" si="33"/>
        <v>125.25029352695248</v>
      </c>
      <c r="AI50" s="115">
        <f t="shared" si="34"/>
        <v>103.25041562797486</v>
      </c>
      <c r="AJ50" s="115">
        <f t="shared" si="35"/>
        <v>109.15739350103475</v>
      </c>
      <c r="AK50" s="115">
        <f t="shared" si="36"/>
        <v>245.21324837290953</v>
      </c>
      <c r="AL50" s="115">
        <f t="shared" si="37"/>
        <v>87.574200094778504</v>
      </c>
      <c r="AM50" s="115">
        <f t="shared" si="38"/>
        <v>118.33254779402208</v>
      </c>
      <c r="AN50" s="115">
        <f t="shared" si="39"/>
        <v>105.03087140079334</v>
      </c>
      <c r="AO50" s="115">
        <f t="shared" si="40"/>
        <v>99.20572588385393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20939.392363999999</v>
      </c>
      <c r="D51" s="11">
        <v>14748.809386000001</v>
      </c>
      <c r="E51" s="11">
        <v>10736.048409999999</v>
      </c>
      <c r="F51" s="11">
        <v>24675.711821000001</v>
      </c>
      <c r="G51" s="11">
        <v>7330.3356139999996</v>
      </c>
      <c r="H51" s="11">
        <v>15365.133507</v>
      </c>
      <c r="I51" s="11">
        <v>40283.875096999996</v>
      </c>
      <c r="J51" s="11">
        <v>6535.9448179999999</v>
      </c>
      <c r="K51" s="11">
        <v>9349.7778390000003</v>
      </c>
      <c r="L51" s="11">
        <v>19899.803575000002</v>
      </c>
      <c r="M51" s="11">
        <v>14302.892374999999</v>
      </c>
      <c r="N51" s="11">
        <v>28333.589210999999</v>
      </c>
      <c r="O51" s="13">
        <v>5549.6859850000001</v>
      </c>
      <c r="P51" s="14">
        <v>147509.55952499999</v>
      </c>
      <c r="Q51" s="15">
        <v>258.98420299999998</v>
      </c>
      <c r="R51" s="15">
        <v>35812.547399000003</v>
      </c>
      <c r="S51" s="15">
        <v>32484.985912</v>
      </c>
      <c r="T51" s="15">
        <v>44413.996384999999</v>
      </c>
      <c r="U51" s="15">
        <v>46388.825219999999</v>
      </c>
      <c r="V51" s="16">
        <f t="shared" si="0"/>
        <v>10.094127999960619</v>
      </c>
      <c r="W51" s="115">
        <f t="shared" si="22"/>
        <v>108.92863876212375</v>
      </c>
      <c r="X51" s="115">
        <f t="shared" si="23"/>
        <v>93.716462973589373</v>
      </c>
      <c r="Y51" s="115">
        <f t="shared" si="24"/>
        <v>100.95340745748874</v>
      </c>
      <c r="Z51" s="115">
        <f t="shared" si="25"/>
        <v>86.354458078202811</v>
      </c>
      <c r="AA51" s="115">
        <f t="shared" si="26"/>
        <v>105.90986276329855</v>
      </c>
      <c r="AB51" s="115">
        <f t="shared" si="27"/>
        <v>95.873447783891905</v>
      </c>
      <c r="AC51" s="115">
        <f t="shared" si="28"/>
        <v>99.868898075952387</v>
      </c>
      <c r="AD51" s="115">
        <f t="shared" si="29"/>
        <v>98.768172820047937</v>
      </c>
      <c r="AE51" s="115">
        <f t="shared" si="30"/>
        <v>107.54442387227803</v>
      </c>
      <c r="AF51" s="115">
        <f t="shared" si="31"/>
        <v>102.62715791332442</v>
      </c>
      <c r="AG51" s="115">
        <f t="shared" si="32"/>
        <v>82.574518239688203</v>
      </c>
      <c r="AH51" s="115">
        <f t="shared" si="33"/>
        <v>74.516416470152464</v>
      </c>
      <c r="AI51" s="115">
        <f t="shared" si="34"/>
        <v>102.63948648920025</v>
      </c>
      <c r="AJ51" s="115">
        <f t="shared" si="35"/>
        <v>91.67843660637466</v>
      </c>
      <c r="AK51" s="115">
        <f t="shared" si="36"/>
        <v>14.800301940461253</v>
      </c>
      <c r="AL51" s="115">
        <f t="shared" si="37"/>
        <v>127.21506431256554</v>
      </c>
      <c r="AM51" s="115">
        <f t="shared" si="38"/>
        <v>89.263924379592879</v>
      </c>
      <c r="AN51" s="115">
        <f t="shared" si="39"/>
        <v>92.577365060460778</v>
      </c>
      <c r="AO51" s="115">
        <f t="shared" si="40"/>
        <v>86.38510826165907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20352.452354000001</v>
      </c>
      <c r="D52" s="11">
        <v>13236.145299</v>
      </c>
      <c r="E52" s="11">
        <v>11347.281945000001</v>
      </c>
      <c r="F52" s="11">
        <v>24266.148456999999</v>
      </c>
      <c r="G52" s="11">
        <v>6989.2524199999998</v>
      </c>
      <c r="H52" s="11">
        <v>16472.206728000001</v>
      </c>
      <c r="I52" s="11">
        <v>39074.392703999998</v>
      </c>
      <c r="J52" s="11">
        <v>6509.1512659999999</v>
      </c>
      <c r="K52" s="11">
        <v>9671.2972730000001</v>
      </c>
      <c r="L52" s="11">
        <v>19979.657798</v>
      </c>
      <c r="M52" s="11">
        <v>14867.257541999999</v>
      </c>
      <c r="N52" s="11">
        <v>32387.112555</v>
      </c>
      <c r="O52" s="13">
        <v>5198.6436599999997</v>
      </c>
      <c r="P52" s="14">
        <v>152907.85642699999</v>
      </c>
      <c r="Q52" s="15">
        <v>762.53138899999999</v>
      </c>
      <c r="R52" s="15">
        <v>34390.988034000002</v>
      </c>
      <c r="S52" s="15">
        <v>32918.968807999998</v>
      </c>
      <c r="T52" s="15">
        <v>46046.01066</v>
      </c>
      <c r="U52" s="15">
        <v>45421.543618999996</v>
      </c>
      <c r="V52" s="16">
        <f t="shared" si="0"/>
        <v>-4.8776159999833908</v>
      </c>
      <c r="W52" s="115">
        <f t="shared" si="22"/>
        <v>97.19695777319167</v>
      </c>
      <c r="X52" s="115">
        <f t="shared" si="23"/>
        <v>89.743822383141875</v>
      </c>
      <c r="Y52" s="115">
        <f t="shared" si="24"/>
        <v>105.69328221760506</v>
      </c>
      <c r="Z52" s="115">
        <f t="shared" si="25"/>
        <v>98.340216618790919</v>
      </c>
      <c r="AA52" s="115">
        <f t="shared" si="26"/>
        <v>95.346963468513309</v>
      </c>
      <c r="AB52" s="115">
        <f t="shared" si="27"/>
        <v>107.20509991335672</v>
      </c>
      <c r="AC52" s="115">
        <f t="shared" si="28"/>
        <v>96.997601670426008</v>
      </c>
      <c r="AD52" s="115">
        <f t="shared" si="29"/>
        <v>99.590058472859027</v>
      </c>
      <c r="AE52" s="115">
        <f t="shared" si="30"/>
        <v>103.43879223160653</v>
      </c>
      <c r="AF52" s="115">
        <f t="shared" si="31"/>
        <v>100.40128146340257</v>
      </c>
      <c r="AG52" s="115">
        <f t="shared" si="32"/>
        <v>103.94581146388582</v>
      </c>
      <c r="AH52" s="115">
        <f t="shared" si="33"/>
        <v>114.30642377784702</v>
      </c>
      <c r="AI52" s="115">
        <f t="shared" si="34"/>
        <v>93.674555173953678</v>
      </c>
      <c r="AJ52" s="115">
        <f t="shared" si="35"/>
        <v>103.6596251248958</v>
      </c>
      <c r="AK52" s="115">
        <f t="shared" si="36"/>
        <v>294.43162176188793</v>
      </c>
      <c r="AL52" s="115">
        <f t="shared" si="37"/>
        <v>96.030555019831695</v>
      </c>
      <c r="AM52" s="115">
        <f t="shared" si="38"/>
        <v>101.33594915871484</v>
      </c>
      <c r="AN52" s="115">
        <f t="shared" si="39"/>
        <v>103.67454948402523</v>
      </c>
      <c r="AO52" s="115">
        <f t="shared" si="40"/>
        <v>97.9148391958351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21513.749131</v>
      </c>
      <c r="D53" s="11">
        <v>16466.242568999998</v>
      </c>
      <c r="E53" s="11">
        <v>12072.069094</v>
      </c>
      <c r="F53" s="11">
        <v>27896.415794</v>
      </c>
      <c r="G53" s="11">
        <v>7863.0893809999998</v>
      </c>
      <c r="H53" s="11">
        <v>16475.704784000001</v>
      </c>
      <c r="I53" s="11">
        <v>41330.627694000003</v>
      </c>
      <c r="J53" s="11">
        <v>6519.646718</v>
      </c>
      <c r="K53" s="11">
        <v>9758.5040929999996</v>
      </c>
      <c r="L53" s="11">
        <v>20363.430200999999</v>
      </c>
      <c r="M53" s="11">
        <v>15599.652447</v>
      </c>
      <c r="N53" s="11">
        <v>33144.221393</v>
      </c>
      <c r="O53" s="13">
        <v>5650.6467009999997</v>
      </c>
      <c r="P53" s="14">
        <v>156235.87091299999</v>
      </c>
      <c r="Q53" s="15">
        <v>676.35163499999999</v>
      </c>
      <c r="R53" s="15">
        <v>35317.827251000002</v>
      </c>
      <c r="S53" s="15">
        <v>34655.089674000003</v>
      </c>
      <c r="T53" s="15">
        <v>47048.087590000003</v>
      </c>
      <c r="U53" s="15">
        <v>54820.671570999999</v>
      </c>
      <c r="V53" s="16">
        <f t="shared" si="0"/>
        <v>-3.7234540000281413</v>
      </c>
      <c r="W53" s="115">
        <f t="shared" si="22"/>
        <v>105.7059304539866</v>
      </c>
      <c r="X53" s="115">
        <f t="shared" si="23"/>
        <v>124.40360994106068</v>
      </c>
      <c r="Y53" s="115">
        <f t="shared" si="24"/>
        <v>106.38731947009887</v>
      </c>
      <c r="Z53" s="115">
        <f t="shared" si="25"/>
        <v>114.96021234450491</v>
      </c>
      <c r="AA53" s="115">
        <f t="shared" si="26"/>
        <v>112.50258122742119</v>
      </c>
      <c r="AB53" s="115">
        <f t="shared" si="27"/>
        <v>100.02123611036313</v>
      </c>
      <c r="AC53" s="115">
        <f t="shared" si="28"/>
        <v>105.77420359950736</v>
      </c>
      <c r="AD53" s="115">
        <f t="shared" si="29"/>
        <v>100.1612414825082</v>
      </c>
      <c r="AE53" s="115">
        <f t="shared" si="30"/>
        <v>100.90170757384804</v>
      </c>
      <c r="AF53" s="115">
        <f t="shared" si="31"/>
        <v>101.92081569604467</v>
      </c>
      <c r="AG53" s="115">
        <f t="shared" si="32"/>
        <v>104.92622733500771</v>
      </c>
      <c r="AH53" s="115">
        <f t="shared" si="33"/>
        <v>102.33768551214399</v>
      </c>
      <c r="AI53" s="115">
        <f t="shared" si="34"/>
        <v>108.69463403460125</v>
      </c>
      <c r="AJ53" s="115">
        <f t="shared" si="35"/>
        <v>102.17648364431086</v>
      </c>
      <c r="AK53" s="115">
        <f t="shared" si="36"/>
        <v>88.698202429015026</v>
      </c>
      <c r="AL53" s="115">
        <f t="shared" si="37"/>
        <v>102.69500607567221</v>
      </c>
      <c r="AM53" s="115">
        <f t="shared" si="38"/>
        <v>105.27392238841362</v>
      </c>
      <c r="AN53" s="115">
        <f t="shared" si="39"/>
        <v>102.17625135302004</v>
      </c>
      <c r="AO53" s="115">
        <f t="shared" si="40"/>
        <v>120.69310552463988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21759.406150999999</v>
      </c>
      <c r="D54" s="11">
        <v>14363.802745999999</v>
      </c>
      <c r="E54" s="11">
        <v>13382.600551</v>
      </c>
      <c r="F54" s="11">
        <v>28183.723926999999</v>
      </c>
      <c r="G54" s="11">
        <v>7606.3225860000002</v>
      </c>
      <c r="H54" s="11">
        <v>16160.954981000001</v>
      </c>
      <c r="I54" s="11">
        <v>42363.104506000003</v>
      </c>
      <c r="J54" s="11">
        <v>7256.2571989999997</v>
      </c>
      <c r="K54" s="11">
        <v>10280.420795</v>
      </c>
      <c r="L54" s="11">
        <v>20733.108426999999</v>
      </c>
      <c r="M54" s="11">
        <v>18128.197637000001</v>
      </c>
      <c r="N54" s="11">
        <v>41370.076841000002</v>
      </c>
      <c r="O54" s="13">
        <v>5827.0236539999996</v>
      </c>
      <c r="P54" s="14">
        <v>170421.813135</v>
      </c>
      <c r="Q54" s="15">
        <v>1863.2327319999999</v>
      </c>
      <c r="R54" s="15">
        <v>31450.737267</v>
      </c>
      <c r="S54" s="15">
        <v>39349.055606000002</v>
      </c>
      <c r="T54" s="15">
        <v>47853.005364999997</v>
      </c>
      <c r="U54" s="15">
        <v>52185.055719000004</v>
      </c>
      <c r="V54" s="16">
        <f t="shared" si="0"/>
        <v>-1.88909300002706</v>
      </c>
      <c r="W54" s="115">
        <f t="shared" si="22"/>
        <v>101.14186057717862</v>
      </c>
      <c r="X54" s="115">
        <f t="shared" si="23"/>
        <v>87.231817980392591</v>
      </c>
      <c r="Y54" s="115">
        <f t="shared" si="24"/>
        <v>110.85589758305269</v>
      </c>
      <c r="Z54" s="115">
        <f t="shared" si="25"/>
        <v>101.0299105631405</v>
      </c>
      <c r="AA54" s="115">
        <f t="shared" si="26"/>
        <v>96.734530379109785</v>
      </c>
      <c r="AB54" s="115">
        <f t="shared" si="27"/>
        <v>98.08961251050296</v>
      </c>
      <c r="AC54" s="115">
        <f t="shared" si="28"/>
        <v>102.49809129356602</v>
      </c>
      <c r="AD54" s="115">
        <f t="shared" si="29"/>
        <v>111.29831895593824</v>
      </c>
      <c r="AE54" s="115">
        <f t="shared" si="30"/>
        <v>105.34832692619747</v>
      </c>
      <c r="AF54" s="115">
        <f t="shared" si="31"/>
        <v>101.81540252477623</v>
      </c>
      <c r="AG54" s="115">
        <f t="shared" si="32"/>
        <v>116.20898413340144</v>
      </c>
      <c r="AH54" s="115">
        <f t="shared" si="33"/>
        <v>124.81836984632648</v>
      </c>
      <c r="AI54" s="115">
        <f t="shared" si="34"/>
        <v>103.12135871047798</v>
      </c>
      <c r="AJ54" s="115">
        <f t="shared" si="35"/>
        <v>109.0798240756756</v>
      </c>
      <c r="AK54" s="115">
        <f t="shared" si="36"/>
        <v>275.48284584245886</v>
      </c>
      <c r="AL54" s="115">
        <f t="shared" si="37"/>
        <v>89.050600546525672</v>
      </c>
      <c r="AM54" s="115">
        <f t="shared" si="38"/>
        <v>113.54480965467432</v>
      </c>
      <c r="AN54" s="115">
        <f t="shared" si="39"/>
        <v>101.71084058084239</v>
      </c>
      <c r="AO54" s="115">
        <f t="shared" si="40"/>
        <v>95.192295576703174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23039.243957999999</v>
      </c>
      <c r="D55" s="11">
        <v>14628.429571000001</v>
      </c>
      <c r="E55" s="11">
        <v>13374.974225</v>
      </c>
      <c r="F55" s="11">
        <v>24149.486234</v>
      </c>
      <c r="G55" s="11">
        <v>7910.938118</v>
      </c>
      <c r="H55" s="11">
        <v>15486.817184</v>
      </c>
      <c r="I55" s="11">
        <v>43537.335167999998</v>
      </c>
      <c r="J55" s="11">
        <v>6832.827808</v>
      </c>
      <c r="K55" s="11">
        <v>10408.457084</v>
      </c>
      <c r="L55" s="11">
        <v>21198.902387999999</v>
      </c>
      <c r="M55" s="11">
        <v>15376.304876</v>
      </c>
      <c r="N55" s="11">
        <v>31183.322388000001</v>
      </c>
      <c r="O55" s="13">
        <v>5500.9609979999996</v>
      </c>
      <c r="P55" s="14">
        <v>157533.25991699999</v>
      </c>
      <c r="Q55" s="15">
        <v>343.38340699999998</v>
      </c>
      <c r="R55" s="15">
        <v>40541.665368000002</v>
      </c>
      <c r="S55" s="15">
        <v>35110.883456000003</v>
      </c>
      <c r="T55" s="15">
        <v>45099.924269000003</v>
      </c>
      <c r="U55" s="15">
        <v>44201.883216000002</v>
      </c>
      <c r="V55" s="16">
        <f t="shared" si="0"/>
        <v>-3.1510949999865261</v>
      </c>
      <c r="W55" s="115">
        <f t="shared" si="22"/>
        <v>105.88176808741254</v>
      </c>
      <c r="X55" s="115">
        <f t="shared" si="23"/>
        <v>101.8423173144291</v>
      </c>
      <c r="Y55" s="115">
        <f t="shared" si="24"/>
        <v>99.943013123862315</v>
      </c>
      <c r="Z55" s="115">
        <f t="shared" si="25"/>
        <v>85.685930988221187</v>
      </c>
      <c r="AA55" s="115">
        <f t="shared" si="26"/>
        <v>104.0047674622776</v>
      </c>
      <c r="AB55" s="115">
        <f t="shared" si="27"/>
        <v>95.82860172686226</v>
      </c>
      <c r="AC55" s="115">
        <f t="shared" si="28"/>
        <v>102.77182391539243</v>
      </c>
      <c r="AD55" s="115">
        <f t="shared" si="29"/>
        <v>94.164630891827343</v>
      </c>
      <c r="AE55" s="115">
        <f t="shared" si="30"/>
        <v>101.24543821262913</v>
      </c>
      <c r="AF55" s="115">
        <f t="shared" si="31"/>
        <v>102.24661903756511</v>
      </c>
      <c r="AG55" s="115">
        <f t="shared" si="32"/>
        <v>84.819821495197431</v>
      </c>
      <c r="AH55" s="115">
        <f t="shared" si="33"/>
        <v>75.37651551349218</v>
      </c>
      <c r="AI55" s="115">
        <f t="shared" si="34"/>
        <v>94.404301829525409</v>
      </c>
      <c r="AJ55" s="115">
        <f t="shared" si="35"/>
        <v>92.437263176052284</v>
      </c>
      <c r="AK55" s="115">
        <f t="shared" si="36"/>
        <v>18.429442608138981</v>
      </c>
      <c r="AL55" s="115">
        <f t="shared" si="37"/>
        <v>128.90529409159112</v>
      </c>
      <c r="AM55" s="115">
        <f t="shared" si="38"/>
        <v>89.22929131403663</v>
      </c>
      <c r="AN55" s="115">
        <f t="shared" si="39"/>
        <v>94.246795838629566</v>
      </c>
      <c r="AO55" s="115">
        <f t="shared" si="40"/>
        <v>84.702186491882173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21958.270487000002</v>
      </c>
      <c r="D56" s="11">
        <v>14447.367956</v>
      </c>
      <c r="E56" s="11">
        <v>13884.806282</v>
      </c>
      <c r="F56" s="11">
        <v>26652.705375000001</v>
      </c>
      <c r="G56" s="11">
        <v>7620.6542399999998</v>
      </c>
      <c r="H56" s="11">
        <v>15587.76791</v>
      </c>
      <c r="I56" s="11">
        <v>41483.998635000004</v>
      </c>
      <c r="J56" s="11">
        <v>6758.3794449999996</v>
      </c>
      <c r="K56" s="11">
        <v>10636.217531</v>
      </c>
      <c r="L56" s="11">
        <v>21384.637309999998</v>
      </c>
      <c r="M56" s="11">
        <v>15948.222301</v>
      </c>
      <c r="N56" s="11">
        <v>35419.054569</v>
      </c>
      <c r="O56" s="13">
        <v>5444.917958</v>
      </c>
      <c r="P56" s="14">
        <v>163297.471556</v>
      </c>
      <c r="Q56" s="15">
        <v>907.47253000000001</v>
      </c>
      <c r="R56" s="15">
        <v>38756.332626000003</v>
      </c>
      <c r="S56" s="15">
        <v>37687.853873</v>
      </c>
      <c r="T56" s="15">
        <v>49746.911754000001</v>
      </c>
      <c r="U56" s="15">
        <v>46315.956531999997</v>
      </c>
      <c r="V56" s="16">
        <f t="shared" si="0"/>
        <v>8.824635999975726</v>
      </c>
      <c r="W56" s="115">
        <f t="shared" si="22"/>
        <v>95.308120904615677</v>
      </c>
      <c r="X56" s="115">
        <f t="shared" si="23"/>
        <v>98.762262113501606</v>
      </c>
      <c r="Y56" s="115">
        <f t="shared" si="24"/>
        <v>103.81183580935087</v>
      </c>
      <c r="Z56" s="115">
        <f t="shared" si="25"/>
        <v>110.36551716564358</v>
      </c>
      <c r="AA56" s="115">
        <f t="shared" si="26"/>
        <v>96.330601078277837</v>
      </c>
      <c r="AB56" s="115">
        <f t="shared" si="27"/>
        <v>100.65184940714802</v>
      </c>
      <c r="AC56" s="115">
        <f t="shared" si="28"/>
        <v>95.283734006510343</v>
      </c>
      <c r="AD56" s="115">
        <f t="shared" si="29"/>
        <v>98.910431155416575</v>
      </c>
      <c r="AE56" s="115">
        <f t="shared" si="30"/>
        <v>102.18822487484833</v>
      </c>
      <c r="AF56" s="115">
        <f t="shared" si="31"/>
        <v>100.87615348474428</v>
      </c>
      <c r="AG56" s="115">
        <f t="shared" si="32"/>
        <v>103.71947245851423</v>
      </c>
      <c r="AH56" s="115">
        <f t="shared" si="33"/>
        <v>113.58332549783086</v>
      </c>
      <c r="AI56" s="115">
        <f t="shared" si="34"/>
        <v>98.981213645754337</v>
      </c>
      <c r="AJ56" s="115">
        <f t="shared" si="35"/>
        <v>103.65904421836825</v>
      </c>
      <c r="AK56" s="115">
        <f t="shared" si="36"/>
        <v>264.27384419305969</v>
      </c>
      <c r="AL56" s="115">
        <f t="shared" si="37"/>
        <v>95.596301420293457</v>
      </c>
      <c r="AM56" s="115">
        <f t="shared" si="38"/>
        <v>107.33952029498029</v>
      </c>
      <c r="AN56" s="115">
        <f t="shared" si="39"/>
        <v>110.30375895374654</v>
      </c>
      <c r="AO56" s="115">
        <f t="shared" si="40"/>
        <v>104.78276752524145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23024.046145</v>
      </c>
      <c r="D57" s="11">
        <v>17237.711413000001</v>
      </c>
      <c r="E57" s="11">
        <v>14955.250943999999</v>
      </c>
      <c r="F57" s="11">
        <v>29415.726725</v>
      </c>
      <c r="G57" s="11">
        <v>8715.2940990000006</v>
      </c>
      <c r="H57" s="11">
        <v>17272.784775</v>
      </c>
      <c r="I57" s="11">
        <v>43769.334647999996</v>
      </c>
      <c r="J57" s="11">
        <v>7117.6452879999997</v>
      </c>
      <c r="K57" s="11">
        <v>10678.916098</v>
      </c>
      <c r="L57" s="11">
        <v>21976.82029</v>
      </c>
      <c r="M57" s="11">
        <v>16793.422053999999</v>
      </c>
      <c r="N57" s="11">
        <v>36090.146802000003</v>
      </c>
      <c r="O57" s="13">
        <v>5861.9007190000002</v>
      </c>
      <c r="P57" s="14">
        <v>166737.53334600001</v>
      </c>
      <c r="Q57" s="15">
        <v>829.43430000000001</v>
      </c>
      <c r="R57" s="15">
        <v>39141.761685999998</v>
      </c>
      <c r="S57" s="15">
        <v>40164.084814000002</v>
      </c>
      <c r="T57" s="15">
        <v>51188.046544999997</v>
      </c>
      <c r="U57" s="15">
        <v>57225.140065</v>
      </c>
      <c r="V57" s="16">
        <f t="shared" si="0"/>
        <v>-0.90766600003553322</v>
      </c>
      <c r="W57" s="115">
        <f t="shared" si="22"/>
        <v>104.85364117648051</v>
      </c>
      <c r="X57" s="115">
        <f t="shared" si="23"/>
        <v>119.31385332953445</v>
      </c>
      <c r="Y57" s="115">
        <f t="shared" si="24"/>
        <v>107.70946774668153</v>
      </c>
      <c r="Z57" s="115">
        <f t="shared" si="25"/>
        <v>110.36675756222365</v>
      </c>
      <c r="AA57" s="115">
        <f t="shared" si="26"/>
        <v>114.36411920192302</v>
      </c>
      <c r="AB57" s="115">
        <f t="shared" si="27"/>
        <v>110.80986626647817</v>
      </c>
      <c r="AC57" s="115">
        <f t="shared" si="28"/>
        <v>105.50895788303265</v>
      </c>
      <c r="AD57" s="115">
        <f t="shared" si="29"/>
        <v>105.31585783135915</v>
      </c>
      <c r="AE57" s="115">
        <f t="shared" si="30"/>
        <v>100.40144503321365</v>
      </c>
      <c r="AF57" s="115">
        <f t="shared" si="31"/>
        <v>102.76919814638651</v>
      </c>
      <c r="AG57" s="115">
        <f t="shared" si="32"/>
        <v>105.29964868214185</v>
      </c>
      <c r="AH57" s="115">
        <f t="shared" si="33"/>
        <v>101.89472090987817</v>
      </c>
      <c r="AI57" s="115">
        <f t="shared" si="34"/>
        <v>107.65820099065668</v>
      </c>
      <c r="AJ57" s="115">
        <f t="shared" si="35"/>
        <v>102.10662281370371</v>
      </c>
      <c r="AK57" s="115">
        <f t="shared" si="36"/>
        <v>91.400485698448634</v>
      </c>
      <c r="AL57" s="115">
        <f t="shared" si="37"/>
        <v>100.99449311605252</v>
      </c>
      <c r="AM57" s="115">
        <f t="shared" si="38"/>
        <v>106.57036866398488</v>
      </c>
      <c r="AN57" s="115">
        <f t="shared" si="39"/>
        <v>102.89693317672955</v>
      </c>
      <c r="AO57" s="115">
        <f t="shared" si="40"/>
        <v>123.55383403441699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23113.439409999999</v>
      </c>
      <c r="D58" s="11">
        <v>15183.49106</v>
      </c>
      <c r="E58" s="11">
        <v>15572.96855</v>
      </c>
      <c r="F58" s="11">
        <v>29939.081665999998</v>
      </c>
      <c r="G58" s="11">
        <v>8369.1135429999995</v>
      </c>
      <c r="H58" s="11">
        <v>16762.630130000001</v>
      </c>
      <c r="I58" s="11">
        <v>44917.331550000003</v>
      </c>
      <c r="J58" s="11">
        <v>7639.1474580000004</v>
      </c>
      <c r="K58" s="11">
        <v>10903.409287</v>
      </c>
      <c r="L58" s="11">
        <v>22264.640012</v>
      </c>
      <c r="M58" s="11">
        <v>19479.050769000001</v>
      </c>
      <c r="N58" s="11">
        <v>44524.476240999997</v>
      </c>
      <c r="O58" s="13">
        <v>6358.2203239999999</v>
      </c>
      <c r="P58" s="14">
        <v>181462.73517999999</v>
      </c>
      <c r="Q58" s="15">
        <v>1755.709746</v>
      </c>
      <c r="R58" s="15">
        <v>33892.240558999998</v>
      </c>
      <c r="S58" s="15">
        <v>44093.177857000002</v>
      </c>
      <c r="T58" s="15">
        <v>57796.117431999999</v>
      </c>
      <c r="U58" s="15">
        <v>61624.017733000001</v>
      </c>
      <c r="V58" s="16">
        <f t="shared" si="0"/>
        <v>-4.763643000042066</v>
      </c>
      <c r="W58" s="115">
        <f t="shared" si="22"/>
        <v>100.38826044925824</v>
      </c>
      <c r="X58" s="115">
        <f t="shared" si="23"/>
        <v>88.082986750487137</v>
      </c>
      <c r="Y58" s="115">
        <f t="shared" si="24"/>
        <v>104.13043959150565</v>
      </c>
      <c r="Z58" s="115">
        <f t="shared" si="25"/>
        <v>101.77916713019776</v>
      </c>
      <c r="AA58" s="115">
        <f t="shared" si="26"/>
        <v>96.027895879730295</v>
      </c>
      <c r="AB58" s="115">
        <f t="shared" si="27"/>
        <v>97.046482940386198</v>
      </c>
      <c r="AC58" s="115">
        <f t="shared" si="28"/>
        <v>102.62283379729753</v>
      </c>
      <c r="AD58" s="115">
        <f t="shared" si="29"/>
        <v>107.32689181461778</v>
      </c>
      <c r="AE58" s="115">
        <f t="shared" si="30"/>
        <v>102.10220950272327</v>
      </c>
      <c r="AF58" s="115">
        <f t="shared" si="31"/>
        <v>101.30965134265108</v>
      </c>
      <c r="AG58" s="115">
        <f t="shared" si="32"/>
        <v>115.99214684395022</v>
      </c>
      <c r="AH58" s="115">
        <f t="shared" si="33"/>
        <v>123.37017215605393</v>
      </c>
      <c r="AI58" s="115">
        <f t="shared" si="34"/>
        <v>108.46687156251716</v>
      </c>
      <c r="AJ58" s="115">
        <f t="shared" si="35"/>
        <v>108.83136600290437</v>
      </c>
      <c r="AK58" s="115">
        <f t="shared" si="36"/>
        <v>211.67556562346169</v>
      </c>
      <c r="AL58" s="115">
        <f t="shared" si="37"/>
        <v>86.588439301449171</v>
      </c>
      <c r="AM58" s="115">
        <f t="shared" si="38"/>
        <v>109.78260319187065</v>
      </c>
      <c r="AN58" s="115">
        <f t="shared" si="39"/>
        <v>112.90940235664351</v>
      </c>
      <c r="AO58" s="115">
        <f t="shared" si="40"/>
        <v>107.68696706203509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28876.180780999999</v>
      </c>
      <c r="D59" s="11">
        <v>20240.807548000001</v>
      </c>
      <c r="E59" s="11">
        <v>19774.515409</v>
      </c>
      <c r="F59" s="11">
        <v>29188.933359999999</v>
      </c>
      <c r="G59" s="11">
        <v>13679.381834</v>
      </c>
      <c r="H59" s="11">
        <v>17780.185771</v>
      </c>
      <c r="I59" s="11">
        <v>49387.071748000002</v>
      </c>
      <c r="J59" s="11">
        <v>7695.1231619999999</v>
      </c>
      <c r="K59" s="11">
        <v>12422.237822999999</v>
      </c>
      <c r="L59" s="11">
        <v>27774.46473</v>
      </c>
      <c r="M59" s="11">
        <v>18371.098215999999</v>
      </c>
      <c r="N59" s="11">
        <v>39406.591423999998</v>
      </c>
      <c r="O59" s="13">
        <v>7550.3177990000004</v>
      </c>
      <c r="P59" s="23">
        <v>168530.586174</v>
      </c>
      <c r="Q59" s="15">
        <v>838.33785799999998</v>
      </c>
      <c r="R59" s="15">
        <v>36779.764096999999</v>
      </c>
      <c r="S59" s="15">
        <v>38672.056000999997</v>
      </c>
      <c r="T59" s="15">
        <v>52795.066197</v>
      </c>
      <c r="U59" s="15">
        <v>67934.978470000002</v>
      </c>
      <c r="V59" s="16">
        <f t="shared" si="0"/>
        <v>32186.253202000014</v>
      </c>
      <c r="W59" s="115">
        <f t="shared" ref="W59:AF62" si="41">C59/C58*100</f>
        <v>124.93242683954149</v>
      </c>
      <c r="X59" s="115">
        <f t="shared" si="41"/>
        <v>133.30799529578016</v>
      </c>
      <c r="Y59" s="115">
        <f t="shared" si="41"/>
        <v>126.97974278641948</v>
      </c>
      <c r="Z59" s="115">
        <f t="shared" si="41"/>
        <v>97.494417783522408</v>
      </c>
      <c r="AA59" s="115">
        <f t="shared" si="41"/>
        <v>163.45078560251528</v>
      </c>
      <c r="AB59" s="115">
        <f t="shared" si="41"/>
        <v>106.07038175458447</v>
      </c>
      <c r="AC59" s="115">
        <f t="shared" si="41"/>
        <v>109.95103681309403</v>
      </c>
      <c r="AD59" s="115">
        <f t="shared" si="41"/>
        <v>100.73274804954026</v>
      </c>
      <c r="AE59" s="115">
        <f t="shared" si="41"/>
        <v>113.92984979304481</v>
      </c>
      <c r="AF59" s="115">
        <f t="shared" si="41"/>
        <v>124.74697419329648</v>
      </c>
      <c r="AG59" s="115">
        <f t="shared" ref="AG59:AP62" si="42">M59/M58*100</f>
        <v>94.312081393805613</v>
      </c>
      <c r="AH59" s="115">
        <f t="shared" si="42"/>
        <v>88.505457561593431</v>
      </c>
      <c r="AI59" s="115">
        <f t="shared" si="42"/>
        <v>118.74891737394285</v>
      </c>
      <c r="AJ59" s="115">
        <f t="shared" si="42"/>
        <v>92.873385825926135</v>
      </c>
      <c r="AK59" s="115">
        <f t="shared" si="42"/>
        <v>47.749228476402159</v>
      </c>
      <c r="AL59" s="115">
        <f t="shared" si="42"/>
        <v>108.5197186446655</v>
      </c>
      <c r="AM59" s="115">
        <f t="shared" si="42"/>
        <v>87.705304721783904</v>
      </c>
      <c r="AN59" s="115">
        <f t="shared" si="42"/>
        <v>91.347080985355149</v>
      </c>
      <c r="AO59" s="115">
        <f t="shared" si="42"/>
        <v>110.24107315485932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24099.772323000001</v>
      </c>
      <c r="D60" s="11">
        <v>21928.885827999999</v>
      </c>
      <c r="E60" s="11">
        <v>22381.213577999999</v>
      </c>
      <c r="F60" s="11">
        <v>32314.551302</v>
      </c>
      <c r="G60" s="11">
        <v>12822.804711999999</v>
      </c>
      <c r="H60" s="11">
        <v>18029.750617999998</v>
      </c>
      <c r="I60" s="11">
        <v>49991.778280999999</v>
      </c>
      <c r="J60" s="11">
        <v>8306.7601259999992</v>
      </c>
      <c r="K60" s="11">
        <v>12903.608480000001</v>
      </c>
      <c r="L60" s="11">
        <v>28609.986717</v>
      </c>
      <c r="M60" s="11">
        <v>20732.129502</v>
      </c>
      <c r="N60" s="11">
        <v>47787.989786999999</v>
      </c>
      <c r="O60" s="13">
        <v>7794.5375119999999</v>
      </c>
      <c r="P60" s="23">
        <v>176674.30973499999</v>
      </c>
      <c r="Q60" s="15">
        <v>1491.314361</v>
      </c>
      <c r="R60" s="15">
        <v>31435.411362999999</v>
      </c>
      <c r="S60" s="15">
        <v>42421.140272999997</v>
      </c>
      <c r="T60" s="15">
        <v>57433.113712999999</v>
      </c>
      <c r="U60" s="15">
        <v>56190.625567000003</v>
      </c>
      <c r="V60" s="16">
        <f t="shared" si="0"/>
        <v>56924.081180000008</v>
      </c>
      <c r="W60" s="115">
        <f t="shared" si="41"/>
        <v>83.459002095101212</v>
      </c>
      <c r="X60" s="115">
        <f t="shared" si="41"/>
        <v>108.33997495404672</v>
      </c>
      <c r="Y60" s="115">
        <f t="shared" si="41"/>
        <v>113.18210896745215</v>
      </c>
      <c r="Z60" s="115">
        <f t="shared" si="41"/>
        <v>110.70822939451186</v>
      </c>
      <c r="AA60" s="115">
        <f t="shared" si="41"/>
        <v>93.738188374338776</v>
      </c>
      <c r="AB60" s="115">
        <f t="shared" si="41"/>
        <v>101.403612145645</v>
      </c>
      <c r="AC60" s="115">
        <f t="shared" si="41"/>
        <v>101.2244227316929</v>
      </c>
      <c r="AD60" s="115">
        <f t="shared" si="41"/>
        <v>107.9483713401805</v>
      </c>
      <c r="AE60" s="115">
        <f t="shared" si="41"/>
        <v>103.87507197864731</v>
      </c>
      <c r="AF60" s="115">
        <f t="shared" si="41"/>
        <v>103.00823794489737</v>
      </c>
      <c r="AG60" s="115">
        <f t="shared" si="42"/>
        <v>112.85187884926609</v>
      </c>
      <c r="AH60" s="115">
        <f t="shared" si="42"/>
        <v>121.26902647534097</v>
      </c>
      <c r="AI60" s="115">
        <f t="shared" si="42"/>
        <v>103.23456203436025</v>
      </c>
      <c r="AJ60" s="115">
        <f t="shared" si="42"/>
        <v>104.83219322134913</v>
      </c>
      <c r="AK60" s="115">
        <f t="shared" si="42"/>
        <v>177.88942092604387</v>
      </c>
      <c r="AL60" s="115">
        <f t="shared" si="42"/>
        <v>85.46931209263542</v>
      </c>
      <c r="AM60" s="115">
        <f t="shared" si="42"/>
        <v>109.69455637916705</v>
      </c>
      <c r="AN60" s="115">
        <f t="shared" si="42"/>
        <v>108.78500180053481</v>
      </c>
      <c r="AO60" s="115">
        <f t="shared" si="42"/>
        <v>82.712362368398644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29697.294629</v>
      </c>
      <c r="D61" s="11">
        <v>27325.201642</v>
      </c>
      <c r="E61" s="11">
        <v>22041.295394000001</v>
      </c>
      <c r="F61" s="11">
        <v>36979.947346000001</v>
      </c>
      <c r="G61" s="11">
        <v>13982.752898000001</v>
      </c>
      <c r="H61" s="11">
        <v>18196.984794</v>
      </c>
      <c r="I61" s="11">
        <v>53005.52605</v>
      </c>
      <c r="J61" s="11">
        <v>8252.1496819999993</v>
      </c>
      <c r="K61" s="11">
        <v>13328.635498</v>
      </c>
      <c r="L61" s="11">
        <v>29035.448374</v>
      </c>
      <c r="M61" s="11">
        <v>21417.18749</v>
      </c>
      <c r="N61" s="11">
        <v>48423.602897999997</v>
      </c>
      <c r="O61" s="13">
        <v>8151.708842</v>
      </c>
      <c r="P61" s="23">
        <v>181333.72371799999</v>
      </c>
      <c r="Q61" s="15">
        <v>1395.170582</v>
      </c>
      <c r="R61" s="15">
        <v>31006.857114999999</v>
      </c>
      <c r="S61" s="15">
        <v>41905.128674</v>
      </c>
      <c r="T61" s="15">
        <v>59797.137931999998</v>
      </c>
      <c r="U61" s="15">
        <v>71413.187988999998</v>
      </c>
      <c r="V61" s="16">
        <f t="shared" si="0"/>
        <v>62580.805390999958</v>
      </c>
      <c r="W61" s="115">
        <f t="shared" si="41"/>
        <v>123.22645305930095</v>
      </c>
      <c r="X61" s="115">
        <f t="shared" si="41"/>
        <v>124.608253498724</v>
      </c>
      <c r="Y61" s="115">
        <f t="shared" si="41"/>
        <v>98.481234349445074</v>
      </c>
      <c r="Z61" s="115">
        <f t="shared" si="41"/>
        <v>114.43744646304668</v>
      </c>
      <c r="AA61" s="115">
        <f t="shared" si="41"/>
        <v>109.0459787234729</v>
      </c>
      <c r="AB61" s="115">
        <f t="shared" si="41"/>
        <v>100.9275456967943</v>
      </c>
      <c r="AC61" s="115">
        <f t="shared" si="41"/>
        <v>106.028486828494</v>
      </c>
      <c r="AD61" s="115">
        <f t="shared" si="41"/>
        <v>99.342578295609258</v>
      </c>
      <c r="AE61" s="115">
        <f t="shared" si="41"/>
        <v>103.2938617027847</v>
      </c>
      <c r="AF61" s="115">
        <f t="shared" si="41"/>
        <v>101.48710889385765</v>
      </c>
      <c r="AG61" s="115">
        <f t="shared" si="42"/>
        <v>103.30433006379742</v>
      </c>
      <c r="AH61" s="115">
        <f t="shared" si="42"/>
        <v>101.33006873449384</v>
      </c>
      <c r="AI61" s="115">
        <f t="shared" si="42"/>
        <v>104.58232870712496</v>
      </c>
      <c r="AJ61" s="115">
        <f t="shared" si="42"/>
        <v>102.63729004516209</v>
      </c>
      <c r="AK61" s="115">
        <f t="shared" si="42"/>
        <v>93.553084345306587</v>
      </c>
      <c r="AL61" s="115">
        <f t="shared" si="42"/>
        <v>98.636714999364003</v>
      </c>
      <c r="AM61" s="115">
        <f t="shared" si="42"/>
        <v>98.783597999301236</v>
      </c>
      <c r="AN61" s="115">
        <f t="shared" si="42"/>
        <v>104.11613451921362</v>
      </c>
      <c r="AO61" s="115">
        <f t="shared" si="42"/>
        <v>127.09092890209786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26770.675506</v>
      </c>
      <c r="D62" s="11">
        <v>25814.694437999999</v>
      </c>
      <c r="E62" s="11">
        <v>24610.444461999999</v>
      </c>
      <c r="F62" s="11">
        <v>38585.527929999997</v>
      </c>
      <c r="G62" s="11">
        <v>16639.161712000001</v>
      </c>
      <c r="H62" s="11">
        <v>18982.985422000002</v>
      </c>
      <c r="I62" s="11">
        <v>56821.635238000003</v>
      </c>
      <c r="J62" s="11">
        <v>9389.4121610000002</v>
      </c>
      <c r="K62" s="11">
        <v>13322.511189000001</v>
      </c>
      <c r="L62" s="11">
        <v>29443.583537999999</v>
      </c>
      <c r="M62" s="11">
        <v>25405.816682000001</v>
      </c>
      <c r="N62" s="11">
        <v>59897.618828999999</v>
      </c>
      <c r="O62" s="13">
        <v>8821.7866799999993</v>
      </c>
      <c r="P62" s="23">
        <v>197255.138317</v>
      </c>
      <c r="Q62" s="15">
        <v>2312.5424790000002</v>
      </c>
      <c r="R62" s="15">
        <v>22184.31466</v>
      </c>
      <c r="S62" s="15">
        <v>45214.203054999998</v>
      </c>
      <c r="T62" s="15">
        <v>59909.139080000001</v>
      </c>
      <c r="U62" s="15">
        <v>48485.947577999999</v>
      </c>
      <c r="V62" s="16">
        <f t="shared" si="0"/>
        <v>98962.846777999948</v>
      </c>
      <c r="W62" s="115">
        <f t="shared" si="41"/>
        <v>90.145165882746454</v>
      </c>
      <c r="X62" s="115">
        <f t="shared" si="41"/>
        <v>94.47210957931857</v>
      </c>
      <c r="Y62" s="115">
        <f t="shared" si="41"/>
        <v>111.65607112501819</v>
      </c>
      <c r="Z62" s="115">
        <f t="shared" si="41"/>
        <v>104.34176005978999</v>
      </c>
      <c r="AA62" s="115">
        <f t="shared" si="41"/>
        <v>118.99775268416532</v>
      </c>
      <c r="AB62" s="115">
        <f t="shared" si="41"/>
        <v>104.31940036713756</v>
      </c>
      <c r="AC62" s="115">
        <f t="shared" si="41"/>
        <v>107.19945536320171</v>
      </c>
      <c r="AD62" s="115">
        <f t="shared" si="41"/>
        <v>113.78140875801918</v>
      </c>
      <c r="AE62" s="115">
        <f t="shared" si="41"/>
        <v>99.954051493111081</v>
      </c>
      <c r="AF62" s="115">
        <f t="shared" si="41"/>
        <v>101.40564443415127</v>
      </c>
      <c r="AG62" s="115">
        <f t="shared" si="42"/>
        <v>118.62349663727952</v>
      </c>
      <c r="AH62" s="115">
        <f t="shared" si="42"/>
        <v>123.69508926291377</v>
      </c>
      <c r="AI62" s="115">
        <f t="shared" si="42"/>
        <v>108.22009042505985</v>
      </c>
      <c r="AJ62" s="115">
        <f t="shared" si="42"/>
        <v>108.78017297199504</v>
      </c>
      <c r="AK62" s="115">
        <f t="shared" si="42"/>
        <v>165.75338591822458</v>
      </c>
      <c r="AL62" s="115">
        <f t="shared" si="42"/>
        <v>71.546479469755837</v>
      </c>
      <c r="AM62" s="115">
        <f t="shared" si="42"/>
        <v>107.89658565838771</v>
      </c>
      <c r="AN62" s="115">
        <f t="shared" si="42"/>
        <v>100.18730185402414</v>
      </c>
      <c r="AO62" s="115">
        <f t="shared" si="42"/>
        <v>67.894949019036162</v>
      </c>
    </row>
    <row r="63" spans="1:41" x14ac:dyDescent="0.25">
      <c r="V63" s="16" cm="1">
        <f t="array" ref="V63">SUM(ABS(V7:V62))</f>
        <v>250930.30435300004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7708-48C6-4E7A-9026-951F82747206}">
  <dimension ref="A1:AO63"/>
  <sheetViews>
    <sheetView topLeftCell="A31" workbookViewId="0">
      <selection activeCell="D4" sqref="D4"/>
    </sheetView>
  </sheetViews>
  <sheetFormatPr baseColWidth="10" defaultRowHeight="15" x14ac:dyDescent="0.25"/>
  <sheetData>
    <row r="1" spans="1:41" ht="183" x14ac:dyDescent="0.25">
      <c r="A1" s="130"/>
      <c r="B1" s="13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128" t="s">
        <v>12</v>
      </c>
      <c r="Q1" s="128" t="s">
        <v>13</v>
      </c>
      <c r="R1" s="128" t="s">
        <v>14</v>
      </c>
      <c r="S1" s="128" t="s">
        <v>15</v>
      </c>
      <c r="T1" s="128" t="s">
        <v>16</v>
      </c>
      <c r="U1" s="128" t="s">
        <v>17</v>
      </c>
    </row>
    <row r="2" spans="1:41" ht="19.5" x14ac:dyDescent="0.25">
      <c r="A2" s="4" t="s">
        <v>18</v>
      </c>
      <c r="B2" s="5" t="s">
        <v>19</v>
      </c>
      <c r="C2" s="5" t="s">
        <v>20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7">
        <v>12</v>
      </c>
      <c r="P2" s="129"/>
      <c r="Q2" s="129"/>
      <c r="R2" s="129"/>
      <c r="S2" s="129"/>
      <c r="T2" s="129"/>
      <c r="U2" s="129"/>
    </row>
    <row r="3" spans="1:41" x14ac:dyDescent="0.25">
      <c r="A3" s="8">
        <v>2005</v>
      </c>
      <c r="B3" s="9">
        <v>1</v>
      </c>
      <c r="C3" s="10">
        <v>6767.7891911828801</v>
      </c>
      <c r="D3" s="11">
        <v>6034.2775177868498</v>
      </c>
      <c r="E3" s="12">
        <v>5213.0313171982398</v>
      </c>
      <c r="F3" s="11">
        <v>11846.144649304801</v>
      </c>
      <c r="G3" s="11">
        <v>2851.39609514106</v>
      </c>
      <c r="H3" s="11">
        <v>4166.5295161744498</v>
      </c>
      <c r="I3" s="11">
        <v>12307.117123067599</v>
      </c>
      <c r="J3" s="11">
        <v>2724.4250845257102</v>
      </c>
      <c r="K3" s="11">
        <v>2994.0115354295399</v>
      </c>
      <c r="L3" s="11">
        <v>8032.5460506630798</v>
      </c>
      <c r="M3" s="11">
        <v>3439.1787275438101</v>
      </c>
      <c r="N3" s="11">
        <v>9496.8634132389307</v>
      </c>
      <c r="O3" s="13">
        <v>2116.6964743600101</v>
      </c>
      <c r="P3" s="14">
        <v>52940.516286040598</v>
      </c>
      <c r="Q3" s="15">
        <v>273.196784662857</v>
      </c>
      <c r="R3" s="15">
        <v>9738.5436532925796</v>
      </c>
      <c r="S3" s="15">
        <v>12857.5131072408</v>
      </c>
      <c r="T3" s="15">
        <v>14985.483754279599</v>
      </c>
      <c r="U3" s="15">
        <v>17165.720618659601</v>
      </c>
      <c r="V3" s="49">
        <f t="shared" ref="V3:V34" si="0">SUM(C3:O3)-SUM(P3:S3,U3)+T3</f>
        <v>1.1459633242338896E-10</v>
      </c>
    </row>
    <row r="4" spans="1:41" x14ac:dyDescent="0.25">
      <c r="A4" s="8">
        <v>2005</v>
      </c>
      <c r="B4" s="9">
        <v>2</v>
      </c>
      <c r="C4" s="10">
        <v>7386.7369202871696</v>
      </c>
      <c r="D4" s="11">
        <v>6055.7251218011697</v>
      </c>
      <c r="E4" s="12">
        <v>5389.8579988934398</v>
      </c>
      <c r="F4" s="11">
        <v>13380.629881082499</v>
      </c>
      <c r="G4" s="11">
        <v>2972.7982866669599</v>
      </c>
      <c r="H4" s="11">
        <v>2494.2267997828999</v>
      </c>
      <c r="I4" s="11">
        <v>13155.759046852399</v>
      </c>
      <c r="J4" s="11">
        <v>2957.7654275772902</v>
      </c>
      <c r="K4" s="11">
        <v>2905.6563472641501</v>
      </c>
      <c r="L4" s="11">
        <v>8046.0400314839799</v>
      </c>
      <c r="M4" s="11">
        <v>3831.2265235230002</v>
      </c>
      <c r="N4" s="11">
        <v>10171.4933648447</v>
      </c>
      <c r="O4" s="13">
        <v>1890.39540653513</v>
      </c>
      <c r="P4" s="14">
        <v>55278.582228470703</v>
      </c>
      <c r="Q4" s="15">
        <v>258.84761305708298</v>
      </c>
      <c r="R4" s="15">
        <v>11439.8429945511</v>
      </c>
      <c r="S4" s="15">
        <v>14686.578928364001</v>
      </c>
      <c r="T4" s="15">
        <v>16974.417813388201</v>
      </c>
      <c r="U4" s="15">
        <v>15948.8772055401</v>
      </c>
      <c r="V4" s="16">
        <f t="shared" si="0"/>
        <v>0</v>
      </c>
      <c r="W4" s="115">
        <f t="shared" ref="W4:W35" si="1">C4/C3*100</f>
        <v>109.14549362605234</v>
      </c>
      <c r="X4" s="115">
        <f t="shared" ref="X4:X35" si="2">D4/D3*100</f>
        <v>100.35542952658541</v>
      </c>
      <c r="Y4" s="115">
        <f t="shared" ref="Y4:Y35" si="3">E4/E3*100</f>
        <v>103.39201264937414</v>
      </c>
      <c r="Z4" s="115">
        <f t="shared" ref="Z4:Z35" si="4">F4/F3*100</f>
        <v>112.95345681827169</v>
      </c>
      <c r="AA4" s="115">
        <f t="shared" ref="AA4:AA35" si="5">G4/G3*100</f>
        <v>104.25764037948906</v>
      </c>
      <c r="AB4" s="115">
        <f t="shared" ref="AB4:AB35" si="6">H4/H3*100</f>
        <v>59.863413665985611</v>
      </c>
      <c r="AC4" s="115">
        <f t="shared" ref="AC4:AC35" si="7">I4/I3*100</f>
        <v>106.89553788510035</v>
      </c>
      <c r="AD4" s="115">
        <f t="shared" ref="AD4:AD35" si="8">J4/J3*100</f>
        <v>108.56475534515209</v>
      </c>
      <c r="AE4" s="115">
        <f t="shared" ref="AE4:AE35" si="9">K4/K3*100</f>
        <v>97.048936280978154</v>
      </c>
      <c r="AF4" s="115">
        <f t="shared" ref="AF4:AF35" si="10">L4/L3*100</f>
        <v>100.16799132847531</v>
      </c>
      <c r="AG4" s="115">
        <f t="shared" ref="AG4:AG35" si="11">M4/M3*100</f>
        <v>111.39945978495808</v>
      </c>
      <c r="AH4" s="115">
        <f t="shared" ref="AH4:AH35" si="12">N4/N3*100</f>
        <v>107.1037133235518</v>
      </c>
      <c r="AI4" s="115">
        <f t="shared" ref="AI4:AI35" si="13">O4/O3*100</f>
        <v>89.308761526930638</v>
      </c>
      <c r="AJ4" s="115">
        <f t="shared" ref="AJ4:AJ35" si="14">P4/P3*100</f>
        <v>104.41640185335066</v>
      </c>
      <c r="AK4" s="115">
        <f t="shared" ref="AK4:AK35" si="15">Q4/Q3*100</f>
        <v>94.747679178039434</v>
      </c>
      <c r="AL4" s="115">
        <f t="shared" ref="AL4:AL35" si="16">R4/R3*100</f>
        <v>117.46975114377922</v>
      </c>
      <c r="AM4" s="115">
        <f t="shared" ref="AM4:AM35" si="17">S4/S3*100</f>
        <v>114.22565783808649</v>
      </c>
      <c r="AN4" s="115">
        <f t="shared" ref="AN4:AN35" si="18">T4/T3*100</f>
        <v>113.27240475997711</v>
      </c>
      <c r="AO4" s="115">
        <f t="shared" ref="AO4:AO35" si="19">U4/U3*100</f>
        <v>92.911201107416602</v>
      </c>
    </row>
    <row r="5" spans="1:41" x14ac:dyDescent="0.25">
      <c r="A5" s="8">
        <v>2005</v>
      </c>
      <c r="B5" s="9">
        <v>3</v>
      </c>
      <c r="C5" s="10">
        <v>7260.5920045850498</v>
      </c>
      <c r="D5" s="11">
        <v>6748.99429241705</v>
      </c>
      <c r="E5" s="12">
        <v>5415.4869129600502</v>
      </c>
      <c r="F5" s="11">
        <v>14147.387125381199</v>
      </c>
      <c r="G5" s="11">
        <v>3067.0922580917299</v>
      </c>
      <c r="H5" s="11">
        <v>3061.1955598396999</v>
      </c>
      <c r="I5" s="11">
        <v>13717.177615910899</v>
      </c>
      <c r="J5" s="11">
        <v>2831.5350788843002</v>
      </c>
      <c r="K5" s="11">
        <v>2994.65741844793</v>
      </c>
      <c r="L5" s="11">
        <v>8121.62761395904</v>
      </c>
      <c r="M5" s="11">
        <v>4010.8832442492198</v>
      </c>
      <c r="N5" s="11">
        <v>10177.7751271987</v>
      </c>
      <c r="O5" s="13">
        <v>1927.47509560143</v>
      </c>
      <c r="P5" s="14">
        <v>56894.920750869504</v>
      </c>
      <c r="Q5" s="15">
        <v>196.13430621296899</v>
      </c>
      <c r="R5" s="15">
        <v>11402.9965023779</v>
      </c>
      <c r="S5" s="15">
        <v>15160.9180384187</v>
      </c>
      <c r="T5" s="15">
        <v>17927.079283535499</v>
      </c>
      <c r="U5" s="15">
        <v>17753.989033182701</v>
      </c>
      <c r="V5" s="16">
        <f t="shared" si="0"/>
        <v>0</v>
      </c>
      <c r="W5" s="115">
        <f t="shared" si="1"/>
        <v>98.29227821346025</v>
      </c>
      <c r="X5" s="115">
        <f t="shared" si="2"/>
        <v>111.44816114787059</v>
      </c>
      <c r="Y5" s="115">
        <f t="shared" si="3"/>
        <v>100.47550258414735</v>
      </c>
      <c r="Z5" s="115">
        <f t="shared" si="4"/>
        <v>105.73035239082982</v>
      </c>
      <c r="AA5" s="115">
        <f t="shared" si="5"/>
        <v>103.17189268601506</v>
      </c>
      <c r="AB5" s="115">
        <f t="shared" si="6"/>
        <v>122.73124320956497</v>
      </c>
      <c r="AC5" s="115">
        <f t="shared" si="7"/>
        <v>104.26747378892458</v>
      </c>
      <c r="AD5" s="115">
        <f t="shared" si="8"/>
        <v>95.732239361645881</v>
      </c>
      <c r="AE5" s="115">
        <f t="shared" si="9"/>
        <v>103.06302812676316</v>
      </c>
      <c r="AF5" s="115">
        <f t="shared" si="10"/>
        <v>100.93943830976838</v>
      </c>
      <c r="AG5" s="115">
        <f t="shared" si="11"/>
        <v>104.68927429957904</v>
      </c>
      <c r="AH5" s="115">
        <f t="shared" si="12"/>
        <v>100.06175850613745</v>
      </c>
      <c r="AI5" s="115">
        <f t="shared" si="13"/>
        <v>101.961477949963</v>
      </c>
      <c r="AJ5" s="115">
        <f t="shared" si="14"/>
        <v>102.92398693533482</v>
      </c>
      <c r="AK5" s="115">
        <f t="shared" si="15"/>
        <v>75.772113135042133</v>
      </c>
      <c r="AL5" s="115">
        <f t="shared" si="16"/>
        <v>99.677910857773583</v>
      </c>
      <c r="AM5" s="115">
        <f t="shared" si="17"/>
        <v>103.22974541837388</v>
      </c>
      <c r="AN5" s="115">
        <f t="shared" si="18"/>
        <v>105.61233663870291</v>
      </c>
      <c r="AO5" s="115">
        <f t="shared" si="19"/>
        <v>111.31811226821388</v>
      </c>
    </row>
    <row r="6" spans="1:41" x14ac:dyDescent="0.25">
      <c r="A6" s="8">
        <v>2005</v>
      </c>
      <c r="B6" s="9">
        <v>4</v>
      </c>
      <c r="C6" s="10">
        <v>8845.8818839448904</v>
      </c>
      <c r="D6" s="11">
        <v>6601.0030679947604</v>
      </c>
      <c r="E6" s="12">
        <v>6054.6237709482602</v>
      </c>
      <c r="F6" s="11">
        <v>14667.838344231601</v>
      </c>
      <c r="G6" s="11">
        <v>3143.7133601003402</v>
      </c>
      <c r="H6" s="11">
        <v>4692.04812420292</v>
      </c>
      <c r="I6" s="11">
        <v>15735.9462141693</v>
      </c>
      <c r="J6" s="11">
        <v>3759.2744090126098</v>
      </c>
      <c r="K6" s="11">
        <v>2950.67469885839</v>
      </c>
      <c r="L6" s="11">
        <v>8355.7863038938194</v>
      </c>
      <c r="M6" s="11">
        <v>5402.7115046838799</v>
      </c>
      <c r="N6" s="11">
        <v>13503.8680947178</v>
      </c>
      <c r="O6" s="13">
        <v>2134.4330235033999</v>
      </c>
      <c r="P6" s="14">
        <v>63410.980734619203</v>
      </c>
      <c r="Q6" s="15">
        <v>112.82129606703</v>
      </c>
      <c r="R6" s="15">
        <v>14584.6168497784</v>
      </c>
      <c r="S6" s="15">
        <v>14649.989925976401</v>
      </c>
      <c r="T6" s="15">
        <v>19231.019148796699</v>
      </c>
      <c r="U6" s="15">
        <v>22320.413142617501</v>
      </c>
      <c r="V6" s="16">
        <f t="shared" si="0"/>
        <v>1.3460521586239338E-10</v>
      </c>
      <c r="W6" s="115">
        <f t="shared" si="1"/>
        <v>121.8341683206925</v>
      </c>
      <c r="X6" s="115">
        <f t="shared" si="2"/>
        <v>97.807210704140502</v>
      </c>
      <c r="Y6" s="115">
        <f t="shared" si="3"/>
        <v>111.80202017400617</v>
      </c>
      <c r="Z6" s="115">
        <f t="shared" si="4"/>
        <v>103.67877979331379</v>
      </c>
      <c r="AA6" s="115">
        <f t="shared" si="5"/>
        <v>102.49816750071554</v>
      </c>
      <c r="AB6" s="115">
        <f t="shared" si="6"/>
        <v>153.27502057557604</v>
      </c>
      <c r="AC6" s="115">
        <f t="shared" si="7"/>
        <v>114.71708433604286</v>
      </c>
      <c r="AD6" s="115">
        <f t="shared" si="8"/>
        <v>132.76453599486621</v>
      </c>
      <c r="AE6" s="115">
        <f t="shared" si="9"/>
        <v>98.531293786107412</v>
      </c>
      <c r="AF6" s="115">
        <f t="shared" si="10"/>
        <v>102.88314979539717</v>
      </c>
      <c r="AG6" s="115">
        <f t="shared" si="11"/>
        <v>134.70129085483239</v>
      </c>
      <c r="AH6" s="115">
        <f t="shared" si="12"/>
        <v>132.67996124841247</v>
      </c>
      <c r="AI6" s="115">
        <f t="shared" si="13"/>
        <v>110.73725561353585</v>
      </c>
      <c r="AJ6" s="115">
        <f t="shared" si="14"/>
        <v>111.45279736355045</v>
      </c>
      <c r="AK6" s="115">
        <f t="shared" si="15"/>
        <v>57.522469294344148</v>
      </c>
      <c r="AL6" s="115">
        <f t="shared" si="16"/>
        <v>127.90161644561609</v>
      </c>
      <c r="AM6" s="115">
        <f t="shared" si="17"/>
        <v>96.629965869167179</v>
      </c>
      <c r="AN6" s="115">
        <f t="shared" si="18"/>
        <v>107.27357671954269</v>
      </c>
      <c r="AO6" s="115">
        <f t="shared" si="19"/>
        <v>125.72055272141954</v>
      </c>
    </row>
    <row r="7" spans="1:41" x14ac:dyDescent="0.25">
      <c r="A7" s="8">
        <f>A3+1</f>
        <v>2006</v>
      </c>
      <c r="B7" s="9">
        <f>B3</f>
        <v>1</v>
      </c>
      <c r="C7" s="10">
        <v>7908.1014347379996</v>
      </c>
      <c r="D7" s="11">
        <v>6094.48794516833</v>
      </c>
      <c r="E7" s="11">
        <v>6211.8779073810601</v>
      </c>
      <c r="F7" s="11">
        <v>13156.7579446779</v>
      </c>
      <c r="G7" s="11">
        <v>3089.88314581141</v>
      </c>
      <c r="H7" s="11">
        <v>4095.27731793455</v>
      </c>
      <c r="I7" s="11">
        <v>13400.4307663214</v>
      </c>
      <c r="J7" s="11">
        <v>3242.6555281876799</v>
      </c>
      <c r="K7" s="11">
        <v>3294.1263721918799</v>
      </c>
      <c r="L7" s="11">
        <v>8616.8951082580297</v>
      </c>
      <c r="M7" s="11">
        <v>3996.4998944916802</v>
      </c>
      <c r="N7" s="11">
        <v>9819.3936124117699</v>
      </c>
      <c r="O7" s="13">
        <v>2292.3982986072101</v>
      </c>
      <c r="P7" s="14">
        <v>58598.505686850898</v>
      </c>
      <c r="Q7" s="15">
        <v>54.5464482003295</v>
      </c>
      <c r="R7" s="15">
        <v>10676.7123680572</v>
      </c>
      <c r="S7" s="15">
        <v>14500.7529619037</v>
      </c>
      <c r="T7" s="15">
        <v>17615.491176686101</v>
      </c>
      <c r="U7" s="15">
        <v>19003.715509594</v>
      </c>
      <c r="V7" s="16">
        <f t="shared" si="0"/>
        <v>4.3478260875417618E-2</v>
      </c>
      <c r="W7" s="115">
        <f t="shared" si="1"/>
        <v>89.398677695335891</v>
      </c>
      <c r="X7" s="115">
        <f t="shared" si="2"/>
        <v>92.32669463096768</v>
      </c>
      <c r="Y7" s="115">
        <f t="shared" si="3"/>
        <v>102.59725694579652</v>
      </c>
      <c r="Z7" s="115">
        <f t="shared" si="4"/>
        <v>89.698002090758251</v>
      </c>
      <c r="AA7" s="115">
        <f t="shared" si="5"/>
        <v>98.287686944613426</v>
      </c>
      <c r="AB7" s="115">
        <f t="shared" si="6"/>
        <v>87.281230062623266</v>
      </c>
      <c r="AC7" s="115">
        <f t="shared" si="7"/>
        <v>85.158086993555528</v>
      </c>
      <c r="AD7" s="115">
        <f t="shared" si="8"/>
        <v>86.257484168051931</v>
      </c>
      <c r="AE7" s="115">
        <f t="shared" si="9"/>
        <v>111.63976745611338</v>
      </c>
      <c r="AF7" s="115">
        <f t="shared" si="10"/>
        <v>103.12488609531019</v>
      </c>
      <c r="AG7" s="115">
        <f t="shared" si="11"/>
        <v>73.972113651208574</v>
      </c>
      <c r="AH7" s="115">
        <f t="shared" si="12"/>
        <v>72.715414157908896</v>
      </c>
      <c r="AI7" s="115">
        <f t="shared" si="13"/>
        <v>107.40080730406478</v>
      </c>
      <c r="AJ7" s="115">
        <f t="shared" si="14"/>
        <v>92.410659806841721</v>
      </c>
      <c r="AK7" s="115">
        <f t="shared" si="15"/>
        <v>48.347652528226639</v>
      </c>
      <c r="AL7" s="115">
        <f t="shared" si="16"/>
        <v>73.205298966900344</v>
      </c>
      <c r="AM7" s="115">
        <f t="shared" si="17"/>
        <v>98.981316950886878</v>
      </c>
      <c r="AN7" s="115">
        <f t="shared" si="18"/>
        <v>91.599363717488245</v>
      </c>
      <c r="AO7" s="115">
        <f t="shared" si="19"/>
        <v>85.140518628256203</v>
      </c>
    </row>
    <row r="8" spans="1:41" x14ac:dyDescent="0.25">
      <c r="A8" s="8">
        <f t="shared" ref="A8:A62" si="20">A4+1</f>
        <v>2006</v>
      </c>
      <c r="B8" s="9">
        <f t="shared" ref="B8:B62" si="21">B4</f>
        <v>2</v>
      </c>
      <c r="C8" s="10">
        <v>8851.4737102070594</v>
      </c>
      <c r="D8" s="11">
        <v>6365.3808978408097</v>
      </c>
      <c r="E8" s="11">
        <v>6333.2355240706102</v>
      </c>
      <c r="F8" s="11">
        <v>14410.949749154801</v>
      </c>
      <c r="G8" s="11">
        <v>3240.06971748463</v>
      </c>
      <c r="H8" s="11">
        <v>3042.3732279881001</v>
      </c>
      <c r="I8" s="11">
        <v>14563.494022438501</v>
      </c>
      <c r="J8" s="11">
        <v>3552.1927822149801</v>
      </c>
      <c r="K8" s="11">
        <v>2960.2528379577002</v>
      </c>
      <c r="L8" s="11">
        <v>8863.73865319789</v>
      </c>
      <c r="M8" s="11">
        <v>4447.8553983932798</v>
      </c>
      <c r="N8" s="11">
        <v>10907.8189544459</v>
      </c>
      <c r="O8" s="13">
        <v>2130.2741416307299</v>
      </c>
      <c r="P8" s="14">
        <v>61780.824348344002</v>
      </c>
      <c r="Q8" s="15">
        <v>287.445216007878</v>
      </c>
      <c r="R8" s="15">
        <v>12414.643852781301</v>
      </c>
      <c r="S8" s="15">
        <v>17306.083468962301</v>
      </c>
      <c r="T8" s="15">
        <v>20648.172393503901</v>
      </c>
      <c r="U8" s="15">
        <v>18528.241646172501</v>
      </c>
      <c r="V8" s="16">
        <f t="shared" si="0"/>
        <v>4.3478260904521449E-2</v>
      </c>
      <c r="W8" s="115">
        <f t="shared" si="1"/>
        <v>111.92918784937555</v>
      </c>
      <c r="X8" s="115">
        <f t="shared" si="2"/>
        <v>104.44488454337237</v>
      </c>
      <c r="Y8" s="115">
        <f t="shared" si="3"/>
        <v>101.95363815095834</v>
      </c>
      <c r="Z8" s="115">
        <f t="shared" si="4"/>
        <v>109.53268130150742</v>
      </c>
      <c r="AA8" s="115">
        <f t="shared" si="5"/>
        <v>104.86059066268606</v>
      </c>
      <c r="AB8" s="115">
        <f t="shared" si="6"/>
        <v>74.289797534944924</v>
      </c>
      <c r="AC8" s="115">
        <f t="shared" si="7"/>
        <v>108.67929752706283</v>
      </c>
      <c r="AD8" s="115">
        <f t="shared" si="8"/>
        <v>109.54579514649527</v>
      </c>
      <c r="AE8" s="115">
        <f t="shared" si="9"/>
        <v>89.864580270731281</v>
      </c>
      <c r="AF8" s="115">
        <f t="shared" si="10"/>
        <v>102.86464604522453</v>
      </c>
      <c r="AG8" s="115">
        <f t="shared" si="11"/>
        <v>111.29376994413778</v>
      </c>
      <c r="AH8" s="115">
        <f t="shared" si="12"/>
        <v>111.08444558794703</v>
      </c>
      <c r="AI8" s="115">
        <f t="shared" si="13"/>
        <v>92.927749201568432</v>
      </c>
      <c r="AJ8" s="115">
        <f t="shared" si="14"/>
        <v>105.4307164051236</v>
      </c>
      <c r="AK8" s="115">
        <f t="shared" si="15"/>
        <v>526.97329613872387</v>
      </c>
      <c r="AL8" s="115">
        <f t="shared" si="16"/>
        <v>116.27777751064718</v>
      </c>
      <c r="AM8" s="115">
        <f t="shared" si="17"/>
        <v>119.346102332953</v>
      </c>
      <c r="AN8" s="115">
        <f t="shared" si="18"/>
        <v>117.2159900987122</v>
      </c>
      <c r="AO8" s="115">
        <f t="shared" si="19"/>
        <v>97.497995256867227</v>
      </c>
    </row>
    <row r="9" spans="1:41" x14ac:dyDescent="0.25">
      <c r="A9" s="8">
        <f t="shared" si="20"/>
        <v>2006</v>
      </c>
      <c r="B9" s="9">
        <f t="shared" si="21"/>
        <v>3</v>
      </c>
      <c r="C9" s="10">
        <v>8618.45158550817</v>
      </c>
      <c r="D9" s="11">
        <v>7562.3853321893203</v>
      </c>
      <c r="E9" s="11">
        <v>6707.4543961379204</v>
      </c>
      <c r="F9" s="11">
        <v>16391.250651529499</v>
      </c>
      <c r="G9" s="11">
        <v>3387.2877880193701</v>
      </c>
      <c r="H9" s="11">
        <v>4317.0002268273802</v>
      </c>
      <c r="I9" s="11">
        <v>15975.2899249075</v>
      </c>
      <c r="J9" s="11">
        <v>3317.0139224171398</v>
      </c>
      <c r="K9" s="11">
        <v>2996.4261018378402</v>
      </c>
      <c r="L9" s="11">
        <v>9091.5745026245804</v>
      </c>
      <c r="M9" s="11">
        <v>4748.92606475312</v>
      </c>
      <c r="N9" s="11">
        <v>11457.995073223799</v>
      </c>
      <c r="O9" s="13">
        <v>2098.2553443695701</v>
      </c>
      <c r="P9" s="14">
        <v>64554.231830110599</v>
      </c>
      <c r="Q9" s="15">
        <v>426.45498218058901</v>
      </c>
      <c r="R9" s="15">
        <v>12901.5741562598</v>
      </c>
      <c r="S9" s="15">
        <v>18407.490370622701</v>
      </c>
      <c r="T9" s="15">
        <v>22596.765491747701</v>
      </c>
      <c r="U9" s="15">
        <v>22976.281588658301</v>
      </c>
      <c r="V9" s="16">
        <f t="shared" si="0"/>
        <v>4.3478260933625279E-2</v>
      </c>
      <c r="W9" s="115">
        <f t="shared" si="1"/>
        <v>97.367420021479816</v>
      </c>
      <c r="X9" s="115">
        <f t="shared" si="2"/>
        <v>118.80491448287948</v>
      </c>
      <c r="Y9" s="115">
        <f t="shared" si="3"/>
        <v>105.908810285754</v>
      </c>
      <c r="Z9" s="115">
        <f t="shared" si="4"/>
        <v>113.74164046676273</v>
      </c>
      <c r="AA9" s="115">
        <f t="shared" si="5"/>
        <v>104.54366983958082</v>
      </c>
      <c r="AB9" s="115">
        <f t="shared" si="6"/>
        <v>141.89581301575487</v>
      </c>
      <c r="AC9" s="115">
        <f t="shared" si="7"/>
        <v>109.69407410264181</v>
      </c>
      <c r="AD9" s="115">
        <f t="shared" si="8"/>
        <v>93.379332873617471</v>
      </c>
      <c r="AE9" s="115">
        <f t="shared" si="9"/>
        <v>101.22196534756458</v>
      </c>
      <c r="AF9" s="115">
        <f t="shared" si="10"/>
        <v>102.57042607347738</v>
      </c>
      <c r="AG9" s="115">
        <f t="shared" si="11"/>
        <v>106.76889510546133</v>
      </c>
      <c r="AH9" s="115">
        <f t="shared" si="12"/>
        <v>105.04386918297406</v>
      </c>
      <c r="AI9" s="115">
        <f t="shared" si="13"/>
        <v>98.496963529930966</v>
      </c>
      <c r="AJ9" s="115">
        <f t="shared" si="14"/>
        <v>104.48910727725007</v>
      </c>
      <c r="AK9" s="115">
        <f t="shared" si="15"/>
        <v>148.36043824396131</v>
      </c>
      <c r="AL9" s="115">
        <f t="shared" si="16"/>
        <v>103.92222531111442</v>
      </c>
      <c r="AM9" s="115">
        <f t="shared" si="17"/>
        <v>106.36427591277786</v>
      </c>
      <c r="AN9" s="115">
        <f t="shared" si="18"/>
        <v>109.43712141253164</v>
      </c>
      <c r="AO9" s="115">
        <f t="shared" si="19"/>
        <v>124.00681093990731</v>
      </c>
    </row>
    <row r="10" spans="1:41" x14ac:dyDescent="0.25">
      <c r="A10" s="8">
        <f t="shared" si="20"/>
        <v>2006</v>
      </c>
      <c r="B10" s="9">
        <f t="shared" si="21"/>
        <v>4</v>
      </c>
      <c r="C10" s="10">
        <v>10450.9297912857</v>
      </c>
      <c r="D10" s="11">
        <v>7402.7023465406801</v>
      </c>
      <c r="E10" s="11">
        <v>6874.3886941494302</v>
      </c>
      <c r="F10" s="11">
        <v>17015.998176377099</v>
      </c>
      <c r="G10" s="11">
        <v>3573.7158704236499</v>
      </c>
      <c r="H10" s="11">
        <v>6121.3057489891098</v>
      </c>
      <c r="I10" s="11">
        <v>18211.7418080719</v>
      </c>
      <c r="J10" s="11">
        <v>3894.0942889193698</v>
      </c>
      <c r="K10" s="11">
        <v>3229.1512097517798</v>
      </c>
      <c r="L10" s="11">
        <v>9348.7482576585207</v>
      </c>
      <c r="M10" s="11">
        <v>6250.6751641010696</v>
      </c>
      <c r="N10" s="11">
        <v>15340.748881657601</v>
      </c>
      <c r="O10" s="13">
        <v>2333.0287371315399</v>
      </c>
      <c r="P10" s="14">
        <v>71137.481612955395</v>
      </c>
      <c r="Q10" s="15">
        <v>226.59683187219801</v>
      </c>
      <c r="R10" s="15">
        <v>16976.1131011625</v>
      </c>
      <c r="S10" s="15">
        <v>17438.716676772201</v>
      </c>
      <c r="T10" s="15">
        <v>22759.527459801498</v>
      </c>
      <c r="U10" s="15">
        <v>27027.804733836001</v>
      </c>
      <c r="V10" s="16">
        <f t="shared" si="0"/>
        <v>4.3478260664414847E-2</v>
      </c>
      <c r="W10" s="115">
        <f t="shared" si="1"/>
        <v>121.26226721350761</v>
      </c>
      <c r="X10" s="115">
        <f t="shared" si="2"/>
        <v>97.888457429312041</v>
      </c>
      <c r="Y10" s="115">
        <f t="shared" si="3"/>
        <v>102.48878767044064</v>
      </c>
      <c r="Z10" s="115">
        <f t="shared" si="4"/>
        <v>103.81146953414017</v>
      </c>
      <c r="AA10" s="115">
        <f t="shared" si="5"/>
        <v>105.50375681285968</v>
      </c>
      <c r="AB10" s="115">
        <f t="shared" si="6"/>
        <v>141.79535388831187</v>
      </c>
      <c r="AC10" s="115">
        <f t="shared" si="7"/>
        <v>113.99944472793253</v>
      </c>
      <c r="AD10" s="115">
        <f t="shared" si="8"/>
        <v>117.39758650399953</v>
      </c>
      <c r="AE10" s="115">
        <f t="shared" si="9"/>
        <v>107.76675612894972</v>
      </c>
      <c r="AF10" s="115">
        <f t="shared" si="10"/>
        <v>102.82870425754855</v>
      </c>
      <c r="AG10" s="115">
        <f t="shared" si="11"/>
        <v>131.62292019018872</v>
      </c>
      <c r="AH10" s="115">
        <f t="shared" si="12"/>
        <v>133.88685178882136</v>
      </c>
      <c r="AI10" s="115">
        <f t="shared" si="13"/>
        <v>111.18898104522681</v>
      </c>
      <c r="AJ10" s="115">
        <f t="shared" si="14"/>
        <v>110.19801428381975</v>
      </c>
      <c r="AK10" s="115">
        <f t="shared" si="15"/>
        <v>53.134994627930524</v>
      </c>
      <c r="AL10" s="115">
        <f t="shared" si="16"/>
        <v>131.58171937434278</v>
      </c>
      <c r="AM10" s="115">
        <f t="shared" si="17"/>
        <v>94.737068039450904</v>
      </c>
      <c r="AN10" s="115">
        <f t="shared" si="18"/>
        <v>100.72028878696484</v>
      </c>
      <c r="AO10" s="115">
        <f t="shared" si="19"/>
        <v>117.63350231213062</v>
      </c>
    </row>
    <row r="11" spans="1:41" x14ac:dyDescent="0.25">
      <c r="A11" s="8">
        <f t="shared" si="20"/>
        <v>2007</v>
      </c>
      <c r="B11" s="9">
        <f t="shared" si="21"/>
        <v>1</v>
      </c>
      <c r="C11" s="10">
        <v>9145.4140059701695</v>
      </c>
      <c r="D11" s="11">
        <v>6710.6602818371503</v>
      </c>
      <c r="E11" s="11">
        <v>5823.3451948711099</v>
      </c>
      <c r="F11" s="11">
        <v>15414.7817560494</v>
      </c>
      <c r="G11" s="11">
        <v>3507.5647735290299</v>
      </c>
      <c r="H11" s="11">
        <v>4849.5494482292897</v>
      </c>
      <c r="I11" s="11">
        <v>15801.8868621366</v>
      </c>
      <c r="J11" s="11">
        <v>3576.2271790987902</v>
      </c>
      <c r="K11" s="11">
        <v>3617.4906601146599</v>
      </c>
      <c r="L11" s="11">
        <v>9493.6023136796193</v>
      </c>
      <c r="M11" s="11">
        <v>4791.9275085789004</v>
      </c>
      <c r="N11" s="11">
        <v>10932.665740930701</v>
      </c>
      <c r="O11" s="13">
        <v>2575.05521446491</v>
      </c>
      <c r="P11" s="14">
        <v>66044.404685610207</v>
      </c>
      <c r="Q11" s="15">
        <v>89.360186752016006</v>
      </c>
      <c r="R11" s="15">
        <v>11659.2365539619</v>
      </c>
      <c r="S11" s="15">
        <v>15903.1696217934</v>
      </c>
      <c r="T11" s="15">
        <v>21473.839412652698</v>
      </c>
      <c r="U11" s="15">
        <v>24017.9262605474</v>
      </c>
      <c r="V11" s="16">
        <f t="shared" si="0"/>
        <v>-8.6956521903630346E-2</v>
      </c>
      <c r="W11" s="115">
        <f t="shared" si="1"/>
        <v>87.508137444343859</v>
      </c>
      <c r="X11" s="115">
        <f t="shared" si="2"/>
        <v>90.651494112458479</v>
      </c>
      <c r="Y11" s="115">
        <f t="shared" si="3"/>
        <v>84.710735077101049</v>
      </c>
      <c r="Z11" s="115">
        <f t="shared" si="4"/>
        <v>90.58993540237546</v>
      </c>
      <c r="AA11" s="115">
        <f t="shared" si="5"/>
        <v>98.14895477723644</v>
      </c>
      <c r="AB11" s="115">
        <f t="shared" si="6"/>
        <v>79.224100985809415</v>
      </c>
      <c r="AC11" s="115">
        <f t="shared" si="7"/>
        <v>86.767575713888107</v>
      </c>
      <c r="AD11" s="115">
        <f t="shared" si="8"/>
        <v>91.837200482662453</v>
      </c>
      <c r="AE11" s="115">
        <f t="shared" si="9"/>
        <v>112.02605344680441</v>
      </c>
      <c r="AF11" s="115">
        <f t="shared" si="10"/>
        <v>101.54944867514679</v>
      </c>
      <c r="AG11" s="115">
        <f t="shared" si="11"/>
        <v>76.662558568071788</v>
      </c>
      <c r="AH11" s="115">
        <f t="shared" si="12"/>
        <v>71.265528334164372</v>
      </c>
      <c r="AI11" s="115">
        <f t="shared" si="13"/>
        <v>110.3739175382358</v>
      </c>
      <c r="AJ11" s="115">
        <f t="shared" si="14"/>
        <v>92.840515559637623</v>
      </c>
      <c r="AK11" s="115">
        <f t="shared" si="15"/>
        <v>39.435761750815516</v>
      </c>
      <c r="AL11" s="115">
        <f t="shared" si="16"/>
        <v>68.68024785463696</v>
      </c>
      <c r="AM11" s="115">
        <f t="shared" si="17"/>
        <v>91.194609767219291</v>
      </c>
      <c r="AN11" s="115">
        <f t="shared" si="18"/>
        <v>94.350989714441042</v>
      </c>
      <c r="AO11" s="115">
        <f t="shared" si="19"/>
        <v>88.863770095539635</v>
      </c>
    </row>
    <row r="12" spans="1:41" x14ac:dyDescent="0.25">
      <c r="A12" s="8">
        <f t="shared" si="20"/>
        <v>2007</v>
      </c>
      <c r="B12" s="9">
        <f t="shared" si="21"/>
        <v>2</v>
      </c>
      <c r="C12" s="10">
        <v>9821.9892558729807</v>
      </c>
      <c r="D12" s="11">
        <v>6832.7483861295204</v>
      </c>
      <c r="E12" s="11">
        <v>5954.1667556824004</v>
      </c>
      <c r="F12" s="11">
        <v>16504.597771272402</v>
      </c>
      <c r="G12" s="11">
        <v>3574.3185736724499</v>
      </c>
      <c r="H12" s="11">
        <v>4491.6657029872104</v>
      </c>
      <c r="I12" s="11">
        <v>16875.562041380799</v>
      </c>
      <c r="J12" s="11">
        <v>3760.7834684233899</v>
      </c>
      <c r="K12" s="11">
        <v>3596.4024836249801</v>
      </c>
      <c r="L12" s="11">
        <v>9650.3124412920006</v>
      </c>
      <c r="M12" s="11">
        <v>5279.3167574139297</v>
      </c>
      <c r="N12" s="11">
        <v>12039.3421571377</v>
      </c>
      <c r="O12" s="13">
        <v>2349.9778135588399</v>
      </c>
      <c r="P12" s="14">
        <v>69322.202179796499</v>
      </c>
      <c r="Q12" s="15">
        <v>354.01214116241101</v>
      </c>
      <c r="R12" s="15">
        <v>13666.8006972648</v>
      </c>
      <c r="S12" s="15">
        <v>15751.9436392844</v>
      </c>
      <c r="T12" s="15">
        <v>20769.053640803799</v>
      </c>
      <c r="U12" s="15">
        <v>22405.365548266</v>
      </c>
      <c r="V12" s="16">
        <f t="shared" si="0"/>
        <v>-8.6956521718093427E-2</v>
      </c>
      <c r="W12" s="115">
        <f t="shared" si="1"/>
        <v>107.39797290162194</v>
      </c>
      <c r="X12" s="115">
        <f t="shared" si="2"/>
        <v>101.81931582236116</v>
      </c>
      <c r="Y12" s="115">
        <f t="shared" si="3"/>
        <v>102.24650190626706</v>
      </c>
      <c r="Z12" s="115">
        <f t="shared" si="4"/>
        <v>107.06994125813887</v>
      </c>
      <c r="AA12" s="115">
        <f t="shared" si="5"/>
        <v>101.90313805883784</v>
      </c>
      <c r="AB12" s="115">
        <f t="shared" si="6"/>
        <v>92.620268149389574</v>
      </c>
      <c r="AC12" s="115">
        <f t="shared" si="7"/>
        <v>106.79460110435841</v>
      </c>
      <c r="AD12" s="115">
        <f t="shared" si="8"/>
        <v>105.1606422098472</v>
      </c>
      <c r="AE12" s="115">
        <f t="shared" si="9"/>
        <v>99.417049594013008</v>
      </c>
      <c r="AF12" s="115">
        <f t="shared" si="10"/>
        <v>101.65069193373071</v>
      </c>
      <c r="AG12" s="115">
        <f t="shared" si="11"/>
        <v>110.17104803781912</v>
      </c>
      <c r="AH12" s="115">
        <f t="shared" si="12"/>
        <v>110.12265848450598</v>
      </c>
      <c r="AI12" s="115">
        <f t="shared" si="13"/>
        <v>91.259317484078082</v>
      </c>
      <c r="AJ12" s="115">
        <f t="shared" si="14"/>
        <v>104.96302072793225</v>
      </c>
      <c r="AK12" s="115">
        <f t="shared" si="15"/>
        <v>396.16316172752886</v>
      </c>
      <c r="AL12" s="115">
        <f t="shared" si="16"/>
        <v>117.21865864897229</v>
      </c>
      <c r="AM12" s="115">
        <f t="shared" si="17"/>
        <v>99.049082754536158</v>
      </c>
      <c r="AN12" s="115">
        <f t="shared" si="18"/>
        <v>96.717933117104209</v>
      </c>
      <c r="AO12" s="115">
        <f t="shared" si="19"/>
        <v>93.286011894664512</v>
      </c>
    </row>
    <row r="13" spans="1:41" x14ac:dyDescent="0.25">
      <c r="A13" s="8">
        <f t="shared" si="20"/>
        <v>2007</v>
      </c>
      <c r="B13" s="9">
        <f t="shared" si="21"/>
        <v>3</v>
      </c>
      <c r="C13" s="10">
        <v>10245.811065432999</v>
      </c>
      <c r="D13" s="11">
        <v>8232.9224441155002</v>
      </c>
      <c r="E13" s="11">
        <v>6607.8164212749698</v>
      </c>
      <c r="F13" s="11">
        <v>18081.435169535602</v>
      </c>
      <c r="G13" s="11">
        <v>3731.8965942598402</v>
      </c>
      <c r="H13" s="11">
        <v>4948.0760172402597</v>
      </c>
      <c r="I13" s="11">
        <v>18107.877324387198</v>
      </c>
      <c r="J13" s="11">
        <v>4162.4927339129499</v>
      </c>
      <c r="K13" s="11">
        <v>3612.6168177823301</v>
      </c>
      <c r="L13" s="11">
        <v>9832.8557494486504</v>
      </c>
      <c r="M13" s="11">
        <v>5711.66702902215</v>
      </c>
      <c r="N13" s="11">
        <v>12784.989968203199</v>
      </c>
      <c r="O13" s="13">
        <v>2375.16311405958</v>
      </c>
      <c r="P13" s="14">
        <v>71824.398035960301</v>
      </c>
      <c r="Q13" s="15">
        <v>385.92553885266699</v>
      </c>
      <c r="R13" s="15">
        <v>14463.521796344499</v>
      </c>
      <c r="S13" s="15">
        <v>18281.138915341999</v>
      </c>
      <c r="T13" s="15">
        <v>22411.857791999399</v>
      </c>
      <c r="U13" s="15">
        <v>25892.580910696801</v>
      </c>
      <c r="V13" s="16">
        <f t="shared" si="0"/>
        <v>-8.6956521641695872E-2</v>
      </c>
      <c r="W13" s="115">
        <f t="shared" si="1"/>
        <v>104.31503027053913</v>
      </c>
      <c r="X13" s="115">
        <f t="shared" si="2"/>
        <v>120.49210623397654</v>
      </c>
      <c r="Y13" s="115">
        <f t="shared" si="3"/>
        <v>110.97802081153931</v>
      </c>
      <c r="Z13" s="115">
        <f t="shared" si="4"/>
        <v>109.55392806365639</v>
      </c>
      <c r="AA13" s="115">
        <f t="shared" si="5"/>
        <v>104.40861712070297</v>
      </c>
      <c r="AB13" s="115">
        <f t="shared" si="6"/>
        <v>110.161270771988</v>
      </c>
      <c r="AC13" s="115">
        <f t="shared" si="7"/>
        <v>107.30236587074624</v>
      </c>
      <c r="AD13" s="115">
        <f t="shared" si="8"/>
        <v>110.68153135809136</v>
      </c>
      <c r="AE13" s="115">
        <f t="shared" si="9"/>
        <v>100.45084870870757</v>
      </c>
      <c r="AF13" s="115">
        <f t="shared" si="10"/>
        <v>101.89157925473562</v>
      </c>
      <c r="AG13" s="115">
        <f t="shared" si="11"/>
        <v>108.18951185304529</v>
      </c>
      <c r="AH13" s="115">
        <f t="shared" si="12"/>
        <v>106.19342652890242</v>
      </c>
      <c r="AI13" s="115">
        <f t="shared" si="13"/>
        <v>101.07172503312272</v>
      </c>
      <c r="AJ13" s="115">
        <f t="shared" si="14"/>
        <v>103.60951582246913</v>
      </c>
      <c r="AK13" s="115">
        <f t="shared" si="15"/>
        <v>109.01477491293583</v>
      </c>
      <c r="AL13" s="115">
        <f t="shared" si="16"/>
        <v>105.82960940697079</v>
      </c>
      <c r="AM13" s="115">
        <f t="shared" si="17"/>
        <v>116.0564012541915</v>
      </c>
      <c r="AN13" s="115">
        <f t="shared" si="18"/>
        <v>107.90986522355585</v>
      </c>
      <c r="AO13" s="115">
        <f t="shared" si="19"/>
        <v>115.56419757989926</v>
      </c>
    </row>
    <row r="14" spans="1:41" x14ac:dyDescent="0.25">
      <c r="A14" s="8">
        <f t="shared" si="20"/>
        <v>2007</v>
      </c>
      <c r="B14" s="9">
        <f t="shared" si="21"/>
        <v>4</v>
      </c>
      <c r="C14" s="10">
        <v>11629.872629245399</v>
      </c>
      <c r="D14" s="11">
        <v>7938.75584443956</v>
      </c>
      <c r="E14" s="11">
        <v>8057.7585846933198</v>
      </c>
      <c r="F14" s="11">
        <v>19221.2722596647</v>
      </c>
      <c r="G14" s="11">
        <v>3943.3070150604899</v>
      </c>
      <c r="H14" s="11">
        <v>6321.7957880648601</v>
      </c>
      <c r="I14" s="11">
        <v>20606.760728617301</v>
      </c>
      <c r="J14" s="11">
        <v>4425.5835750864799</v>
      </c>
      <c r="K14" s="11">
        <v>4067.5769949997002</v>
      </c>
      <c r="L14" s="11">
        <v>10079.3164521013</v>
      </c>
      <c r="M14" s="11">
        <v>7285.1756615067598</v>
      </c>
      <c r="N14" s="11">
        <v>16865.089090250101</v>
      </c>
      <c r="O14" s="13">
        <v>2655.89081443841</v>
      </c>
      <c r="P14" s="14">
        <v>78969.908142111293</v>
      </c>
      <c r="Q14" s="15">
        <v>315.615176711164</v>
      </c>
      <c r="R14" s="15">
        <v>19044.353995907</v>
      </c>
      <c r="S14" s="15">
        <v>20480.660867058501</v>
      </c>
      <c r="T14" s="15">
        <v>23899.336111065801</v>
      </c>
      <c r="U14" s="15">
        <v>28187.0403239681</v>
      </c>
      <c r="V14" s="16">
        <f t="shared" si="0"/>
        <v>-8.6956521874526516E-2</v>
      </c>
      <c r="W14" s="115">
        <f t="shared" si="1"/>
        <v>113.50856027866749</v>
      </c>
      <c r="X14" s="115">
        <f t="shared" si="2"/>
        <v>96.426948004518181</v>
      </c>
      <c r="Y14" s="115">
        <f t="shared" si="3"/>
        <v>121.9428336227686</v>
      </c>
      <c r="Z14" s="115">
        <f t="shared" si="4"/>
        <v>106.30390828737724</v>
      </c>
      <c r="AA14" s="115">
        <f t="shared" si="5"/>
        <v>105.66495923616499</v>
      </c>
      <c r="AB14" s="115">
        <f t="shared" si="6"/>
        <v>127.76270546447222</v>
      </c>
      <c r="AC14" s="115">
        <f t="shared" si="7"/>
        <v>113.79997975171101</v>
      </c>
      <c r="AD14" s="115">
        <f t="shared" si="8"/>
        <v>106.32051172197991</v>
      </c>
      <c r="AE14" s="115">
        <f t="shared" si="9"/>
        <v>112.59364610655429</v>
      </c>
      <c r="AF14" s="115">
        <f t="shared" si="10"/>
        <v>102.50650176238445</v>
      </c>
      <c r="AG14" s="115">
        <f t="shared" si="11"/>
        <v>127.54902595843367</v>
      </c>
      <c r="AH14" s="115">
        <f t="shared" si="12"/>
        <v>131.91319768098589</v>
      </c>
      <c r="AI14" s="115">
        <f t="shared" si="13"/>
        <v>111.81930195518302</v>
      </c>
      <c r="AJ14" s="115">
        <f t="shared" si="14"/>
        <v>109.94858335265609</v>
      </c>
      <c r="AK14" s="115">
        <f t="shared" si="15"/>
        <v>81.78136581721661</v>
      </c>
      <c r="AL14" s="115">
        <f t="shared" si="16"/>
        <v>131.67162371698612</v>
      </c>
      <c r="AM14" s="115">
        <f t="shared" si="17"/>
        <v>112.03164617862298</v>
      </c>
      <c r="AN14" s="115">
        <f t="shared" si="18"/>
        <v>106.63701480203665</v>
      </c>
      <c r="AO14" s="115">
        <f t="shared" si="19"/>
        <v>108.86145502908676</v>
      </c>
    </row>
    <row r="15" spans="1:41" x14ac:dyDescent="0.25">
      <c r="A15" s="8">
        <f t="shared" si="20"/>
        <v>2008</v>
      </c>
      <c r="B15" s="9">
        <f t="shared" si="21"/>
        <v>1</v>
      </c>
      <c r="C15" s="10">
        <v>10222.6203263303</v>
      </c>
      <c r="D15" s="11">
        <v>7380.1915213906404</v>
      </c>
      <c r="E15" s="11">
        <v>8881.9198046938509</v>
      </c>
      <c r="F15" s="11">
        <v>17007.017607056001</v>
      </c>
      <c r="G15" s="11">
        <v>3722.0054676026298</v>
      </c>
      <c r="H15" s="11">
        <v>5206.6502956453496</v>
      </c>
      <c r="I15" s="11">
        <v>17378.843219906299</v>
      </c>
      <c r="J15" s="11">
        <v>3906.7279836882599</v>
      </c>
      <c r="K15" s="11">
        <v>4388.6343807212497</v>
      </c>
      <c r="L15" s="11">
        <v>10213.2244212613</v>
      </c>
      <c r="M15" s="11">
        <v>5638.4791811587802</v>
      </c>
      <c r="N15" s="11">
        <v>12238.919999030801</v>
      </c>
      <c r="O15" s="13">
        <v>2807.8011749441898</v>
      </c>
      <c r="P15" s="14">
        <v>73103.654542523596</v>
      </c>
      <c r="Q15" s="15">
        <v>164.84774332325</v>
      </c>
      <c r="R15" s="15">
        <v>12659.8880277031</v>
      </c>
      <c r="S15" s="15">
        <v>19771.645351166499</v>
      </c>
      <c r="T15" s="15">
        <v>21875.357628903301</v>
      </c>
      <c r="U15" s="15">
        <v>25168.400825877299</v>
      </c>
      <c r="V15" s="16">
        <f t="shared" si="0"/>
        <v>-4.3478260784468148E-2</v>
      </c>
      <c r="W15" s="115">
        <f t="shared" si="1"/>
        <v>87.899675707743256</v>
      </c>
      <c r="X15" s="115">
        <f t="shared" si="2"/>
        <v>92.964082357563029</v>
      </c>
      <c r="Y15" s="115">
        <f t="shared" si="3"/>
        <v>110.22816967445668</v>
      </c>
      <c r="Z15" s="115">
        <f t="shared" si="4"/>
        <v>88.480186833130446</v>
      </c>
      <c r="AA15" s="115">
        <f t="shared" si="5"/>
        <v>94.38791992069973</v>
      </c>
      <c r="AB15" s="115">
        <f t="shared" si="6"/>
        <v>82.36030504932107</v>
      </c>
      <c r="AC15" s="115">
        <f t="shared" si="7"/>
        <v>84.335638428468357</v>
      </c>
      <c r="AD15" s="115">
        <f t="shared" si="8"/>
        <v>88.275996089666407</v>
      </c>
      <c r="AE15" s="115">
        <f t="shared" si="9"/>
        <v>107.89308687005132</v>
      </c>
      <c r="AF15" s="115">
        <f t="shared" si="10"/>
        <v>101.32854216648872</v>
      </c>
      <c r="AG15" s="115">
        <f t="shared" si="11"/>
        <v>77.396612561468416</v>
      </c>
      <c r="AH15" s="115">
        <f t="shared" si="12"/>
        <v>72.569554382646331</v>
      </c>
      <c r="AI15" s="115">
        <f t="shared" si="13"/>
        <v>105.7197517187054</v>
      </c>
      <c r="AJ15" s="115">
        <f t="shared" si="14"/>
        <v>92.571532957805886</v>
      </c>
      <c r="AK15" s="115">
        <f t="shared" si="15"/>
        <v>52.230613572208163</v>
      </c>
      <c r="AL15" s="115">
        <f t="shared" si="16"/>
        <v>66.475807110201558</v>
      </c>
      <c r="AM15" s="115">
        <f t="shared" si="17"/>
        <v>96.538121887304925</v>
      </c>
      <c r="AN15" s="115">
        <f t="shared" si="18"/>
        <v>91.53123554245775</v>
      </c>
      <c r="AO15" s="115">
        <f t="shared" si="19"/>
        <v>89.29068301107165</v>
      </c>
    </row>
    <row r="16" spans="1:41" x14ac:dyDescent="0.25">
      <c r="A16" s="8">
        <f t="shared" si="20"/>
        <v>2008</v>
      </c>
      <c r="B16" s="9">
        <f t="shared" si="21"/>
        <v>2</v>
      </c>
      <c r="C16" s="10">
        <v>10839.497878685601</v>
      </c>
      <c r="D16" s="11">
        <v>7554.8114695481199</v>
      </c>
      <c r="E16" s="11">
        <v>9655.3229719793908</v>
      </c>
      <c r="F16" s="11">
        <v>18046.071847119401</v>
      </c>
      <c r="G16" s="11">
        <v>3921.97276950685</v>
      </c>
      <c r="H16" s="11">
        <v>6176.2019925572904</v>
      </c>
      <c r="I16" s="11">
        <v>18013.098448310098</v>
      </c>
      <c r="J16" s="11">
        <v>4106.0606726366996</v>
      </c>
      <c r="K16" s="11">
        <v>4243.4397431268599</v>
      </c>
      <c r="L16" s="11">
        <v>10445.6083462065</v>
      </c>
      <c r="M16" s="11">
        <v>6115.4925281867099</v>
      </c>
      <c r="N16" s="11">
        <v>13559.9881090664</v>
      </c>
      <c r="O16" s="13">
        <v>2705.8509634974798</v>
      </c>
      <c r="P16" s="14">
        <v>75205.164404338793</v>
      </c>
      <c r="Q16" s="15">
        <v>187.380373888002</v>
      </c>
      <c r="R16" s="15">
        <v>14996.9495418855</v>
      </c>
      <c r="S16" s="15">
        <v>20873.167116789798</v>
      </c>
      <c r="T16" s="15">
        <v>22431.8361344396</v>
      </c>
      <c r="U16" s="15">
        <v>26552.635916225499</v>
      </c>
      <c r="V16" s="16">
        <f t="shared" si="0"/>
        <v>-4.3478260628035059E-2</v>
      </c>
      <c r="W16" s="115">
        <f t="shared" si="1"/>
        <v>106.03443669688501</v>
      </c>
      <c r="X16" s="115">
        <f t="shared" si="2"/>
        <v>102.36606255611882</v>
      </c>
      <c r="Y16" s="115">
        <f t="shared" si="3"/>
        <v>108.70761259155725</v>
      </c>
      <c r="Z16" s="115">
        <f t="shared" si="4"/>
        <v>106.1095617354586</v>
      </c>
      <c r="AA16" s="115">
        <f t="shared" si="5"/>
        <v>105.37256873061555</v>
      </c>
      <c r="AB16" s="115">
        <f t="shared" si="6"/>
        <v>118.62140996338543</v>
      </c>
      <c r="AC16" s="115">
        <f t="shared" si="7"/>
        <v>103.64958254343017</v>
      </c>
      <c r="AD16" s="115">
        <f t="shared" si="8"/>
        <v>105.10229250105748</v>
      </c>
      <c r="AE16" s="115">
        <f t="shared" si="9"/>
        <v>96.691575898137856</v>
      </c>
      <c r="AF16" s="115">
        <f t="shared" si="10"/>
        <v>102.27532378962943</v>
      </c>
      <c r="AG16" s="115">
        <f t="shared" si="11"/>
        <v>108.45996467667895</v>
      </c>
      <c r="AH16" s="115">
        <f t="shared" si="12"/>
        <v>110.79399252662992</v>
      </c>
      <c r="AI16" s="115">
        <f t="shared" si="13"/>
        <v>96.369037367870732</v>
      </c>
      <c r="AJ16" s="115">
        <f t="shared" si="14"/>
        <v>102.87469877527499</v>
      </c>
      <c r="AK16" s="115">
        <f t="shared" si="15"/>
        <v>113.66875282033297</v>
      </c>
      <c r="AL16" s="115">
        <f t="shared" si="16"/>
        <v>118.46036480787434</v>
      </c>
      <c r="AM16" s="115">
        <f t="shared" si="17"/>
        <v>105.57121952199245</v>
      </c>
      <c r="AN16" s="115">
        <f t="shared" si="18"/>
        <v>102.54386015066122</v>
      </c>
      <c r="AO16" s="115">
        <f t="shared" si="19"/>
        <v>105.49989290112138</v>
      </c>
    </row>
    <row r="17" spans="1:41" x14ac:dyDescent="0.25">
      <c r="A17" s="8">
        <f t="shared" si="20"/>
        <v>2008</v>
      </c>
      <c r="B17" s="9">
        <f t="shared" si="21"/>
        <v>3</v>
      </c>
      <c r="C17" s="10">
        <v>10781.731992560701</v>
      </c>
      <c r="D17" s="11">
        <v>8804.3838908896196</v>
      </c>
      <c r="E17" s="11">
        <v>10128.472285411701</v>
      </c>
      <c r="F17" s="11">
        <v>19051.738181770201</v>
      </c>
      <c r="G17" s="11">
        <v>4068.3067926459498</v>
      </c>
      <c r="H17" s="11">
        <v>7106.3752536354104</v>
      </c>
      <c r="I17" s="11">
        <v>18948.6375948147</v>
      </c>
      <c r="J17" s="11">
        <v>4432.8952791613101</v>
      </c>
      <c r="K17" s="11">
        <v>4427.7589434644897</v>
      </c>
      <c r="L17" s="11">
        <v>10659.712614369701</v>
      </c>
      <c r="M17" s="11">
        <v>6500.47294835511</v>
      </c>
      <c r="N17" s="11">
        <v>13827.868139582301</v>
      </c>
      <c r="O17" s="13">
        <v>2671.9216069854701</v>
      </c>
      <c r="P17" s="14">
        <v>78681.044697472506</v>
      </c>
      <c r="Q17" s="15">
        <v>379.70843306815402</v>
      </c>
      <c r="R17" s="15">
        <v>15042.4296222905</v>
      </c>
      <c r="S17" s="15">
        <v>23750.047997579401</v>
      </c>
      <c r="T17" s="15">
        <v>25567.954688452799</v>
      </c>
      <c r="U17" s="15">
        <v>29125.042939949701</v>
      </c>
      <c r="V17" s="16">
        <f t="shared" si="0"/>
        <v>-4.3478260802658042E-2</v>
      </c>
      <c r="W17" s="115">
        <f t="shared" si="1"/>
        <v>99.467079686057332</v>
      </c>
      <c r="X17" s="115">
        <f t="shared" si="2"/>
        <v>116.54008741817405</v>
      </c>
      <c r="Y17" s="115">
        <f t="shared" si="3"/>
        <v>104.90039861748211</v>
      </c>
      <c r="Z17" s="115">
        <f t="shared" si="4"/>
        <v>105.57277142178356</v>
      </c>
      <c r="AA17" s="115">
        <f t="shared" si="5"/>
        <v>103.73113307356033</v>
      </c>
      <c r="AB17" s="115">
        <f t="shared" si="6"/>
        <v>115.06060297572904</v>
      </c>
      <c r="AC17" s="115">
        <f t="shared" si="7"/>
        <v>105.19366031995661</v>
      </c>
      <c r="AD17" s="115">
        <f t="shared" si="8"/>
        <v>107.95980947633524</v>
      </c>
      <c r="AE17" s="115">
        <f t="shared" si="9"/>
        <v>104.34362713966125</v>
      </c>
      <c r="AF17" s="115">
        <f t="shared" si="10"/>
        <v>102.04970606849295</v>
      </c>
      <c r="AG17" s="115">
        <f t="shared" si="11"/>
        <v>106.29516622568009</v>
      </c>
      <c r="AH17" s="115">
        <f t="shared" si="12"/>
        <v>101.9755181815889</v>
      </c>
      <c r="AI17" s="115">
        <f t="shared" si="13"/>
        <v>98.746074452372866</v>
      </c>
      <c r="AJ17" s="115">
        <f t="shared" si="14"/>
        <v>104.62186383164556</v>
      </c>
      <c r="AK17" s="115">
        <f t="shared" si="15"/>
        <v>202.64045011197771</v>
      </c>
      <c r="AL17" s="115">
        <f t="shared" si="16"/>
        <v>100.30326220861102</v>
      </c>
      <c r="AM17" s="115">
        <f t="shared" si="17"/>
        <v>113.78267545453377</v>
      </c>
      <c r="AN17" s="115">
        <f t="shared" si="18"/>
        <v>113.98065916324308</v>
      </c>
      <c r="AO17" s="115">
        <f t="shared" si="19"/>
        <v>109.68795351181042</v>
      </c>
    </row>
    <row r="18" spans="1:41" x14ac:dyDescent="0.25">
      <c r="A18" s="8">
        <f t="shared" si="20"/>
        <v>2008</v>
      </c>
      <c r="B18" s="9">
        <f t="shared" si="21"/>
        <v>4</v>
      </c>
      <c r="C18" s="10">
        <v>11856.1932806843</v>
      </c>
      <c r="D18" s="11">
        <v>8129.6565964326201</v>
      </c>
      <c r="E18" s="11">
        <v>10009.3284161758</v>
      </c>
      <c r="F18" s="11">
        <v>19159.215842315502</v>
      </c>
      <c r="G18" s="11">
        <v>4183.7584485054704</v>
      </c>
      <c r="H18" s="11">
        <v>6798.8159364227704</v>
      </c>
      <c r="I18" s="11">
        <v>21293.464215229898</v>
      </c>
      <c r="J18" s="11">
        <v>4678.3595427745504</v>
      </c>
      <c r="K18" s="11">
        <v>4924.2104109482698</v>
      </c>
      <c r="L18" s="11">
        <v>10917.4980964233</v>
      </c>
      <c r="M18" s="11">
        <v>8156.5988205603298</v>
      </c>
      <c r="N18" s="11">
        <v>17862.267230581299</v>
      </c>
      <c r="O18" s="13">
        <v>2797.4697328338598</v>
      </c>
      <c r="P18" s="14">
        <v>86769.092877404197</v>
      </c>
      <c r="Q18" s="15">
        <v>433.01997145965402</v>
      </c>
      <c r="R18" s="15">
        <v>19938.689329860099</v>
      </c>
      <c r="S18" s="15">
        <v>21907.0960562035</v>
      </c>
      <c r="T18" s="15">
        <v>30477.895026465099</v>
      </c>
      <c r="U18" s="15">
        <v>32196.8768396866</v>
      </c>
      <c r="V18" s="16">
        <f t="shared" si="0"/>
        <v>-4.3478260959091131E-2</v>
      </c>
      <c r="W18" s="115">
        <f t="shared" si="1"/>
        <v>109.96557221849854</v>
      </c>
      <c r="X18" s="115">
        <f t="shared" si="2"/>
        <v>92.33646212138504</v>
      </c>
      <c r="Y18" s="115">
        <f t="shared" si="3"/>
        <v>98.823673838674495</v>
      </c>
      <c r="Z18" s="115">
        <f t="shared" si="4"/>
        <v>100.56413572095033</v>
      </c>
      <c r="AA18" s="115">
        <f t="shared" si="5"/>
        <v>102.83783061956429</v>
      </c>
      <c r="AB18" s="115">
        <f t="shared" si="6"/>
        <v>95.672064783585682</v>
      </c>
      <c r="AC18" s="115">
        <f t="shared" si="7"/>
        <v>112.37464492464018</v>
      </c>
      <c r="AD18" s="115">
        <f t="shared" si="8"/>
        <v>105.53733504076102</v>
      </c>
      <c r="AE18" s="115">
        <f t="shared" si="9"/>
        <v>111.21225147580715</v>
      </c>
      <c r="AF18" s="115">
        <f t="shared" si="10"/>
        <v>102.41831549666823</v>
      </c>
      <c r="AG18" s="115">
        <f t="shared" si="11"/>
        <v>125.47700583269543</v>
      </c>
      <c r="AH18" s="115">
        <f t="shared" si="12"/>
        <v>129.17585740820397</v>
      </c>
      <c r="AI18" s="115">
        <f t="shared" si="13"/>
        <v>104.69879526106442</v>
      </c>
      <c r="AJ18" s="115">
        <f t="shared" si="14"/>
        <v>110.27953837042979</v>
      </c>
      <c r="AK18" s="115">
        <f t="shared" si="15"/>
        <v>114.04012493500008</v>
      </c>
      <c r="AL18" s="115">
        <f t="shared" si="16"/>
        <v>132.54966006498123</v>
      </c>
      <c r="AM18" s="115">
        <f t="shared" si="17"/>
        <v>92.240218034238353</v>
      </c>
      <c r="AN18" s="115">
        <f t="shared" si="18"/>
        <v>119.20349280120466</v>
      </c>
      <c r="AO18" s="115">
        <f t="shared" si="19"/>
        <v>110.54705363377639</v>
      </c>
    </row>
    <row r="19" spans="1:41" x14ac:dyDescent="0.25">
      <c r="A19" s="8">
        <f t="shared" si="20"/>
        <v>2009</v>
      </c>
      <c r="B19" s="9">
        <f t="shared" si="21"/>
        <v>1</v>
      </c>
      <c r="C19" s="10">
        <v>10116.6168205675</v>
      </c>
      <c r="D19" s="11">
        <v>7614.1904036633396</v>
      </c>
      <c r="E19" s="11">
        <v>9074.2594491842192</v>
      </c>
      <c r="F19" s="11">
        <v>17296.225678876999</v>
      </c>
      <c r="G19" s="11">
        <v>3788.4389425071299</v>
      </c>
      <c r="H19" s="11">
        <v>5785.6833286868396</v>
      </c>
      <c r="I19" s="11">
        <v>18017.892821107402</v>
      </c>
      <c r="J19" s="11">
        <v>4249.1959829145599</v>
      </c>
      <c r="K19" s="11">
        <v>4941.8562202898102</v>
      </c>
      <c r="L19" s="11">
        <v>11105.340719137101</v>
      </c>
      <c r="M19" s="11">
        <v>6424.5981764792396</v>
      </c>
      <c r="N19" s="11">
        <v>13511.8650628507</v>
      </c>
      <c r="O19" s="13">
        <v>2897.6854566297998</v>
      </c>
      <c r="P19" s="14">
        <v>78892.243759160105</v>
      </c>
      <c r="Q19" s="15">
        <v>332.90256751442399</v>
      </c>
      <c r="R19" s="15">
        <v>13933.8692275249</v>
      </c>
      <c r="S19" s="15">
        <v>20795.243918086901</v>
      </c>
      <c r="T19" s="15">
        <v>25029.5150823394</v>
      </c>
      <c r="U19" s="15">
        <v>25899.1046729478</v>
      </c>
      <c r="V19" s="16">
        <f t="shared" si="0"/>
        <v>-9.4587448984384537E-11</v>
      </c>
      <c r="W19" s="115">
        <f t="shared" si="1"/>
        <v>85.327698200139352</v>
      </c>
      <c r="X19" s="115">
        <f t="shared" si="2"/>
        <v>93.659434606432541</v>
      </c>
      <c r="Y19" s="115">
        <f t="shared" si="3"/>
        <v>90.658024913235522</v>
      </c>
      <c r="Z19" s="115">
        <f t="shared" si="4"/>
        <v>90.276271331920285</v>
      </c>
      <c r="AA19" s="115">
        <f t="shared" si="5"/>
        <v>90.551091539724112</v>
      </c>
      <c r="AB19" s="115">
        <f t="shared" si="6"/>
        <v>85.098396291207806</v>
      </c>
      <c r="AC19" s="115">
        <f t="shared" si="7"/>
        <v>84.617010360485708</v>
      </c>
      <c r="AD19" s="115">
        <f t="shared" si="8"/>
        <v>90.8266229661034</v>
      </c>
      <c r="AE19" s="115">
        <f t="shared" si="9"/>
        <v>100.35834799630632</v>
      </c>
      <c r="AF19" s="115">
        <f t="shared" si="10"/>
        <v>101.72056473978539</v>
      </c>
      <c r="AG19" s="115">
        <f t="shared" si="11"/>
        <v>78.765651196240796</v>
      </c>
      <c r="AH19" s="115">
        <f t="shared" si="12"/>
        <v>75.644736966635222</v>
      </c>
      <c r="AI19" s="115">
        <f t="shared" si="13"/>
        <v>103.58237026194455</v>
      </c>
      <c r="AJ19" s="115">
        <f t="shared" si="14"/>
        <v>90.922056625193406</v>
      </c>
      <c r="AK19" s="115">
        <f t="shared" si="15"/>
        <v>76.879264111595759</v>
      </c>
      <c r="AL19" s="115">
        <f t="shared" si="16"/>
        <v>69.883576583229043</v>
      </c>
      <c r="AM19" s="115">
        <f t="shared" si="17"/>
        <v>94.924694102476664</v>
      </c>
      <c r="AN19" s="115">
        <f t="shared" si="18"/>
        <v>82.12350315074363</v>
      </c>
      <c r="AO19" s="115">
        <f t="shared" si="19"/>
        <v>80.439804152134343</v>
      </c>
    </row>
    <row r="20" spans="1:41" x14ac:dyDescent="0.25">
      <c r="A20" s="8">
        <f t="shared" si="20"/>
        <v>2009</v>
      </c>
      <c r="B20" s="9">
        <f t="shared" si="21"/>
        <v>2</v>
      </c>
      <c r="C20" s="10">
        <v>10512.490855371299</v>
      </c>
      <c r="D20" s="11">
        <v>7735.6433845048396</v>
      </c>
      <c r="E20" s="11">
        <v>8968.3699289742308</v>
      </c>
      <c r="F20" s="11">
        <v>17806.789541669001</v>
      </c>
      <c r="G20" s="11">
        <v>3921.6258645706698</v>
      </c>
      <c r="H20" s="11">
        <v>7605.8791991695298</v>
      </c>
      <c r="I20" s="11">
        <v>19039.348198660598</v>
      </c>
      <c r="J20" s="11">
        <v>4346.59050098222</v>
      </c>
      <c r="K20" s="11">
        <v>4683.8937434040499</v>
      </c>
      <c r="L20" s="11">
        <v>11340.100847621399</v>
      </c>
      <c r="M20" s="11">
        <v>7036.5131611235802</v>
      </c>
      <c r="N20" s="11">
        <v>15059.133297996999</v>
      </c>
      <c r="O20" s="13">
        <v>2832.8747162700502</v>
      </c>
      <c r="P20" s="14">
        <v>80869.764959352397</v>
      </c>
      <c r="Q20" s="15">
        <v>391.44895858834599</v>
      </c>
      <c r="R20" s="15">
        <v>16524.1076977782</v>
      </c>
      <c r="S20" s="15">
        <v>20152.764966908999</v>
      </c>
      <c r="T20" s="15">
        <v>22607.9824294053</v>
      </c>
      <c r="U20" s="15">
        <v>25559.1490870954</v>
      </c>
      <c r="V20" s="16">
        <f t="shared" si="0"/>
        <v>4.1109160520136356E-10</v>
      </c>
      <c r="W20" s="115">
        <f t="shared" si="1"/>
        <v>103.9131069390606</v>
      </c>
      <c r="X20" s="115">
        <f t="shared" si="2"/>
        <v>101.59508725685487</v>
      </c>
      <c r="Y20" s="115">
        <f t="shared" si="3"/>
        <v>98.833078106230388</v>
      </c>
      <c r="Z20" s="115">
        <f t="shared" si="4"/>
        <v>102.95188020942354</v>
      </c>
      <c r="AA20" s="115">
        <f t="shared" si="5"/>
        <v>103.51561485046395</v>
      </c>
      <c r="AB20" s="115">
        <f t="shared" si="6"/>
        <v>131.46034387083913</v>
      </c>
      <c r="AC20" s="115">
        <f t="shared" si="7"/>
        <v>105.66911673687275</v>
      </c>
      <c r="AD20" s="115">
        <f t="shared" si="8"/>
        <v>102.29206933404038</v>
      </c>
      <c r="AE20" s="115">
        <f t="shared" si="9"/>
        <v>94.780048925206657</v>
      </c>
      <c r="AF20" s="115">
        <f t="shared" si="10"/>
        <v>102.11393899945594</v>
      </c>
      <c r="AG20" s="115">
        <f t="shared" si="11"/>
        <v>109.52456430480883</v>
      </c>
      <c r="AH20" s="115">
        <f t="shared" si="12"/>
        <v>111.45118181649352</v>
      </c>
      <c r="AI20" s="115">
        <f t="shared" si="13"/>
        <v>97.763361782022784</v>
      </c>
      <c r="AJ20" s="115">
        <f t="shared" si="14"/>
        <v>102.50661041689879</v>
      </c>
      <c r="AK20" s="115">
        <f t="shared" si="15"/>
        <v>117.58664449813392</v>
      </c>
      <c r="AL20" s="115">
        <f t="shared" si="16"/>
        <v>118.58951327845502</v>
      </c>
      <c r="AM20" s="115">
        <f t="shared" si="17"/>
        <v>96.910452439468159</v>
      </c>
      <c r="AN20" s="115">
        <f t="shared" si="18"/>
        <v>90.325291381123435</v>
      </c>
      <c r="AO20" s="115">
        <f t="shared" si="19"/>
        <v>98.687384795168271</v>
      </c>
    </row>
    <row r="21" spans="1:41" x14ac:dyDescent="0.25">
      <c r="A21" s="8">
        <f t="shared" si="20"/>
        <v>2009</v>
      </c>
      <c r="B21" s="9">
        <f t="shared" si="21"/>
        <v>3</v>
      </c>
      <c r="C21" s="10">
        <v>10255.856977081599</v>
      </c>
      <c r="D21" s="11">
        <v>9431.2128895117094</v>
      </c>
      <c r="E21" s="11">
        <v>9078.0165781198502</v>
      </c>
      <c r="F21" s="11">
        <v>19272.160204075699</v>
      </c>
      <c r="G21" s="11">
        <v>4179.5003345945797</v>
      </c>
      <c r="H21" s="11">
        <v>7505.2089488927304</v>
      </c>
      <c r="I21" s="11">
        <v>20133.854184320298</v>
      </c>
      <c r="J21" s="11">
        <v>4248.8410269148799</v>
      </c>
      <c r="K21" s="11">
        <v>4854.4311870400097</v>
      </c>
      <c r="L21" s="11">
        <v>11562.236422353601</v>
      </c>
      <c r="M21" s="11">
        <v>7371.5817044198002</v>
      </c>
      <c r="N21" s="11">
        <v>15538.6292227831</v>
      </c>
      <c r="O21" s="13">
        <v>2925.4841065199198</v>
      </c>
      <c r="P21" s="14">
        <v>82416.296467098</v>
      </c>
      <c r="Q21" s="15">
        <v>403.59765846636401</v>
      </c>
      <c r="R21" s="15">
        <v>16896.329474928702</v>
      </c>
      <c r="S21" s="15">
        <v>20327.296459554</v>
      </c>
      <c r="T21" s="15">
        <v>22329.450356557099</v>
      </c>
      <c r="U21" s="15">
        <v>28642.9440831375</v>
      </c>
      <c r="V21" s="16">
        <f t="shared" si="0"/>
        <v>2.9831426218152046E-10</v>
      </c>
      <c r="W21" s="115">
        <f t="shared" si="1"/>
        <v>97.558771923605775</v>
      </c>
      <c r="X21" s="115">
        <f t="shared" si="2"/>
        <v>121.91892025947372</v>
      </c>
      <c r="Y21" s="115">
        <f t="shared" si="3"/>
        <v>101.22259284590149</v>
      </c>
      <c r="Z21" s="115">
        <f t="shared" si="4"/>
        <v>108.22928051672447</v>
      </c>
      <c r="AA21" s="115">
        <f t="shared" si="5"/>
        <v>106.57570301016315</v>
      </c>
      <c r="AB21" s="115">
        <f t="shared" si="6"/>
        <v>98.6764153408091</v>
      </c>
      <c r="AC21" s="115">
        <f t="shared" si="7"/>
        <v>105.74865260217625</v>
      </c>
      <c r="AD21" s="115">
        <f t="shared" si="8"/>
        <v>97.751122999848945</v>
      </c>
      <c r="AE21" s="115">
        <f t="shared" si="9"/>
        <v>103.64093322731998</v>
      </c>
      <c r="AF21" s="115">
        <f t="shared" si="10"/>
        <v>101.95885008182088</v>
      </c>
      <c r="AG21" s="115">
        <f t="shared" si="11"/>
        <v>104.76185485088637</v>
      </c>
      <c r="AH21" s="115">
        <f t="shared" si="12"/>
        <v>103.18408712704522</v>
      </c>
      <c r="AI21" s="115">
        <f t="shared" si="13"/>
        <v>103.26909586639981</v>
      </c>
      <c r="AJ21" s="115">
        <f t="shared" si="14"/>
        <v>101.91237294744573</v>
      </c>
      <c r="AK21" s="115">
        <f t="shared" si="15"/>
        <v>103.10352080685794</v>
      </c>
      <c r="AL21" s="115">
        <f t="shared" si="16"/>
        <v>102.25259834877831</v>
      </c>
      <c r="AM21" s="115">
        <f t="shared" si="17"/>
        <v>100.86604241617259</v>
      </c>
      <c r="AN21" s="115">
        <f t="shared" si="18"/>
        <v>98.767992350852481</v>
      </c>
      <c r="AO21" s="115">
        <f t="shared" si="19"/>
        <v>112.06532731404224</v>
      </c>
    </row>
    <row r="22" spans="1:41" x14ac:dyDescent="0.25">
      <c r="A22" s="8">
        <f t="shared" si="20"/>
        <v>2009</v>
      </c>
      <c r="B22" s="9">
        <f t="shared" si="21"/>
        <v>4</v>
      </c>
      <c r="C22" s="10">
        <v>12166.035346979501</v>
      </c>
      <c r="D22" s="11">
        <v>8773.9533223201306</v>
      </c>
      <c r="E22" s="11">
        <v>10113.3540437216</v>
      </c>
      <c r="F22" s="11">
        <v>19760.8245753786</v>
      </c>
      <c r="G22" s="11">
        <v>4450.4348583278797</v>
      </c>
      <c r="H22" s="11">
        <v>8121.2285232508402</v>
      </c>
      <c r="I22" s="11">
        <v>22508.9047959118</v>
      </c>
      <c r="J22" s="11">
        <v>4735.3724891883903</v>
      </c>
      <c r="K22" s="11">
        <v>5071.8188492661202</v>
      </c>
      <c r="L22" s="11">
        <v>11850.3220108881</v>
      </c>
      <c r="M22" s="11">
        <v>9008.3069579773492</v>
      </c>
      <c r="N22" s="11">
        <v>19712.3724163693</v>
      </c>
      <c r="O22" s="13">
        <v>3230.9557205802298</v>
      </c>
      <c r="P22" s="14">
        <v>90019.694814389499</v>
      </c>
      <c r="Q22" s="15">
        <v>298.05081543088897</v>
      </c>
      <c r="R22" s="15">
        <v>21883.693599768099</v>
      </c>
      <c r="S22" s="15">
        <v>21105.694655450101</v>
      </c>
      <c r="T22" s="15">
        <v>23986.052131698299</v>
      </c>
      <c r="U22" s="15">
        <v>30182.8021568193</v>
      </c>
      <c r="V22" s="16">
        <f t="shared" si="0"/>
        <v>2.6921043172478676E-10</v>
      </c>
      <c r="W22" s="115">
        <f t="shared" si="1"/>
        <v>118.62524384033932</v>
      </c>
      <c r="X22" s="115">
        <f t="shared" si="2"/>
        <v>93.031017591358733</v>
      </c>
      <c r="Y22" s="115">
        <f t="shared" si="3"/>
        <v>111.40488626223876</v>
      </c>
      <c r="Z22" s="115">
        <f t="shared" si="4"/>
        <v>102.53559728711448</v>
      </c>
      <c r="AA22" s="115">
        <f t="shared" si="5"/>
        <v>106.4824620658771</v>
      </c>
      <c r="AB22" s="115">
        <f t="shared" si="6"/>
        <v>108.20789372491745</v>
      </c>
      <c r="AC22" s="115">
        <f t="shared" si="7"/>
        <v>111.79630382662215</v>
      </c>
      <c r="AD22" s="115">
        <f t="shared" si="8"/>
        <v>111.4509217735262</v>
      </c>
      <c r="AE22" s="115">
        <f t="shared" si="9"/>
        <v>104.47812841196462</v>
      </c>
      <c r="AF22" s="115">
        <f t="shared" si="10"/>
        <v>102.49160783442844</v>
      </c>
      <c r="AG22" s="115">
        <f t="shared" si="11"/>
        <v>122.20317591509856</v>
      </c>
      <c r="AH22" s="115">
        <f t="shared" si="12"/>
        <v>126.86043365695707</v>
      </c>
      <c r="AI22" s="115">
        <f t="shared" si="13"/>
        <v>110.44174580813879</v>
      </c>
      <c r="AJ22" s="115">
        <f t="shared" si="14"/>
        <v>109.22560060718926</v>
      </c>
      <c r="AK22" s="115">
        <f t="shared" si="15"/>
        <v>73.848499657668015</v>
      </c>
      <c r="AL22" s="115">
        <f t="shared" si="16"/>
        <v>129.51744124213371</v>
      </c>
      <c r="AM22" s="115">
        <f t="shared" si="17"/>
        <v>103.82932475769668</v>
      </c>
      <c r="AN22" s="115">
        <f t="shared" si="18"/>
        <v>107.41890977470807</v>
      </c>
      <c r="AO22" s="115">
        <f t="shared" si="19"/>
        <v>105.37604678210553</v>
      </c>
    </row>
    <row r="23" spans="1:41" x14ac:dyDescent="0.25">
      <c r="A23" s="8">
        <f t="shared" si="20"/>
        <v>2010</v>
      </c>
      <c r="B23" s="9">
        <f t="shared" si="21"/>
        <v>1</v>
      </c>
      <c r="C23" s="10">
        <v>10856.088246450199</v>
      </c>
      <c r="D23" s="11">
        <v>7759.0927712724897</v>
      </c>
      <c r="E23" s="11">
        <v>10147.254472803401</v>
      </c>
      <c r="F23" s="11">
        <v>17705.0248918783</v>
      </c>
      <c r="G23" s="11">
        <v>4277.57082245322</v>
      </c>
      <c r="H23" s="11">
        <v>6385.3814999487404</v>
      </c>
      <c r="I23" s="11">
        <v>19346.849144494601</v>
      </c>
      <c r="J23" s="11">
        <v>4330.5657803600698</v>
      </c>
      <c r="K23" s="11">
        <v>5035.6244531920402</v>
      </c>
      <c r="L23" s="11">
        <v>11999.656740963899</v>
      </c>
      <c r="M23" s="11">
        <v>7283.0905648301105</v>
      </c>
      <c r="N23" s="11">
        <v>15082.778565869299</v>
      </c>
      <c r="O23" s="13">
        <v>3263.8667675247102</v>
      </c>
      <c r="P23" s="14">
        <v>83479.554341626193</v>
      </c>
      <c r="Q23" s="15">
        <v>332.431953229903</v>
      </c>
      <c r="R23" s="15">
        <v>14921.5371793308</v>
      </c>
      <c r="S23" s="15">
        <v>20771.551162309199</v>
      </c>
      <c r="T23" s="15">
        <v>21945.1956243405</v>
      </c>
      <c r="U23" s="15">
        <v>25912.965709885098</v>
      </c>
      <c r="V23" s="16">
        <f t="shared" si="0"/>
        <v>3.7834979593753815E-10</v>
      </c>
      <c r="W23" s="115">
        <f t="shared" si="1"/>
        <v>89.232752797693237</v>
      </c>
      <c r="X23" s="115">
        <f t="shared" si="2"/>
        <v>88.433257919597892</v>
      </c>
      <c r="Y23" s="115">
        <f t="shared" si="3"/>
        <v>100.33520461100487</v>
      </c>
      <c r="Z23" s="115">
        <f t="shared" si="4"/>
        <v>89.596589577229651</v>
      </c>
      <c r="AA23" s="115">
        <f t="shared" si="5"/>
        <v>96.115794492504762</v>
      </c>
      <c r="AB23" s="115">
        <f t="shared" si="6"/>
        <v>78.625807433783933</v>
      </c>
      <c r="AC23" s="115">
        <f t="shared" si="7"/>
        <v>85.951979094107188</v>
      </c>
      <c r="AD23" s="115">
        <f t="shared" si="8"/>
        <v>91.451428377544559</v>
      </c>
      <c r="AE23" s="115">
        <f t="shared" si="9"/>
        <v>99.286362601863871</v>
      </c>
      <c r="AF23" s="115">
        <f t="shared" si="10"/>
        <v>101.26017444874992</v>
      </c>
      <c r="AG23" s="115">
        <f t="shared" si="11"/>
        <v>80.848605612628859</v>
      </c>
      <c r="AH23" s="115">
        <f t="shared" si="12"/>
        <v>76.51427361094521</v>
      </c>
      <c r="AI23" s="115">
        <f t="shared" si="13"/>
        <v>101.01861646493163</v>
      </c>
      <c r="AJ23" s="115">
        <f t="shared" si="14"/>
        <v>92.734767112632028</v>
      </c>
      <c r="AK23" s="115">
        <f t="shared" si="15"/>
        <v>111.5353275411475</v>
      </c>
      <c r="AL23" s="115">
        <f t="shared" si="16"/>
        <v>68.18564293684372</v>
      </c>
      <c r="AM23" s="115">
        <f t="shared" si="17"/>
        <v>98.416808834791809</v>
      </c>
      <c r="AN23" s="115">
        <f t="shared" si="18"/>
        <v>91.491486401546069</v>
      </c>
      <c r="AO23" s="115">
        <f t="shared" si="19"/>
        <v>85.85341273235791</v>
      </c>
    </row>
    <row r="24" spans="1:41" x14ac:dyDescent="0.25">
      <c r="A24" s="8">
        <f t="shared" si="20"/>
        <v>2010</v>
      </c>
      <c r="B24" s="9">
        <f t="shared" si="21"/>
        <v>2</v>
      </c>
      <c r="C24" s="10">
        <v>11817.496525246201</v>
      </c>
      <c r="D24" s="11">
        <v>8071.7718298078498</v>
      </c>
      <c r="E24" s="11">
        <v>11333.9708435257</v>
      </c>
      <c r="F24" s="11">
        <v>18589.250599933999</v>
      </c>
      <c r="G24" s="11">
        <v>4367.5267651952699</v>
      </c>
      <c r="H24" s="11">
        <v>7071.2931308280504</v>
      </c>
      <c r="I24" s="11">
        <v>20111.529264839599</v>
      </c>
      <c r="J24" s="11">
        <v>4595.4735253054296</v>
      </c>
      <c r="K24" s="11">
        <v>5223.79573790415</v>
      </c>
      <c r="L24" s="11">
        <v>12211.7972554034</v>
      </c>
      <c r="M24" s="11">
        <v>7945.8858679311998</v>
      </c>
      <c r="N24" s="11">
        <v>16486.084981086598</v>
      </c>
      <c r="O24" s="13">
        <v>3143.1247135451999</v>
      </c>
      <c r="P24" s="14">
        <v>86026.868641259105</v>
      </c>
      <c r="Q24" s="15">
        <v>362.05319325436301</v>
      </c>
      <c r="R24" s="15">
        <v>17831.792839888702</v>
      </c>
      <c r="S24" s="15">
        <v>22287.8653406142</v>
      </c>
      <c r="T24" s="15">
        <v>23871.881474953199</v>
      </c>
      <c r="U24" s="15">
        <v>28332.302500489201</v>
      </c>
      <c r="V24" s="16">
        <f t="shared" si="0"/>
        <v>2.8740032576024532E-10</v>
      </c>
      <c r="W24" s="115">
        <f t="shared" si="1"/>
        <v>108.85593647518819</v>
      </c>
      <c r="X24" s="115">
        <f t="shared" si="2"/>
        <v>104.02984044337029</v>
      </c>
      <c r="Y24" s="115">
        <f t="shared" si="3"/>
        <v>111.69495033265331</v>
      </c>
      <c r="Z24" s="115">
        <f t="shared" si="4"/>
        <v>104.99420765266088</v>
      </c>
      <c r="AA24" s="115">
        <f t="shared" si="5"/>
        <v>102.1029679338064</v>
      </c>
      <c r="AB24" s="115">
        <f t="shared" si="6"/>
        <v>110.74190525475755</v>
      </c>
      <c r="AC24" s="115">
        <f t="shared" si="7"/>
        <v>103.95247884879795</v>
      </c>
      <c r="AD24" s="115">
        <f t="shared" si="8"/>
        <v>106.11716247670839</v>
      </c>
      <c r="AE24" s="115">
        <f t="shared" si="9"/>
        <v>103.73680139297976</v>
      </c>
      <c r="AF24" s="115">
        <f t="shared" si="10"/>
        <v>101.76788819062888</v>
      </c>
      <c r="AG24" s="115">
        <f t="shared" si="11"/>
        <v>109.10046768197164</v>
      </c>
      <c r="AH24" s="115">
        <f t="shared" si="12"/>
        <v>109.30403114445259</v>
      </c>
      <c r="AI24" s="115">
        <f t="shared" si="13"/>
        <v>96.300643911666768</v>
      </c>
      <c r="AJ24" s="115">
        <f t="shared" si="14"/>
        <v>103.05142297383196</v>
      </c>
      <c r="AK24" s="115">
        <f t="shared" si="15"/>
        <v>108.91046716077098</v>
      </c>
      <c r="AL24" s="115">
        <f t="shared" si="16"/>
        <v>119.50372555844424</v>
      </c>
      <c r="AM24" s="115">
        <f t="shared" si="17"/>
        <v>107.29995639929103</v>
      </c>
      <c r="AN24" s="115">
        <f t="shared" si="18"/>
        <v>108.77953372389042</v>
      </c>
      <c r="AO24" s="115">
        <f t="shared" si="19"/>
        <v>109.33639482909973</v>
      </c>
    </row>
    <row r="25" spans="1:41" x14ac:dyDescent="0.25">
      <c r="A25" s="8">
        <f t="shared" si="20"/>
        <v>2010</v>
      </c>
      <c r="B25" s="9">
        <f t="shared" si="21"/>
        <v>3</v>
      </c>
      <c r="C25" s="10">
        <v>11821.948887524301</v>
      </c>
      <c r="D25" s="11">
        <v>9279.0649389856007</v>
      </c>
      <c r="E25" s="11">
        <v>11909.038269731</v>
      </c>
      <c r="F25" s="11">
        <v>19431.0778285704</v>
      </c>
      <c r="G25" s="11">
        <v>4533.0553335878703</v>
      </c>
      <c r="H25" s="11">
        <v>7388.9159657252103</v>
      </c>
      <c r="I25" s="11">
        <v>21271.526155907199</v>
      </c>
      <c r="J25" s="11">
        <v>4623.6774281308399</v>
      </c>
      <c r="K25" s="11">
        <v>5399.8648530977298</v>
      </c>
      <c r="L25" s="11">
        <v>12437.612425257599</v>
      </c>
      <c r="M25" s="11">
        <v>8284.4038964780702</v>
      </c>
      <c r="N25" s="11">
        <v>16657.533984911199</v>
      </c>
      <c r="O25" s="13">
        <v>3195.0156747916099</v>
      </c>
      <c r="P25" s="14">
        <v>89161.164641032898</v>
      </c>
      <c r="Q25" s="15">
        <v>504.07552817775399</v>
      </c>
      <c r="R25" s="15">
        <v>18094.773594669099</v>
      </c>
      <c r="S25" s="15">
        <v>21839.161928139602</v>
      </c>
      <c r="T25" s="15">
        <v>24546.585467725501</v>
      </c>
      <c r="U25" s="15">
        <v>31180.1454184045</v>
      </c>
      <c r="V25" s="16">
        <f t="shared" si="0"/>
        <v>2.9467628337442875E-10</v>
      </c>
      <c r="W25" s="115">
        <f t="shared" si="1"/>
        <v>100.03767601935476</v>
      </c>
      <c r="X25" s="115">
        <f t="shared" si="2"/>
        <v>114.95697765785941</v>
      </c>
      <c r="Y25" s="115">
        <f t="shared" si="3"/>
        <v>105.07383894086684</v>
      </c>
      <c r="Z25" s="115">
        <f t="shared" si="4"/>
        <v>104.52857001475569</v>
      </c>
      <c r="AA25" s="115">
        <f t="shared" si="5"/>
        <v>103.78998406401752</v>
      </c>
      <c r="AB25" s="115">
        <f t="shared" si="6"/>
        <v>104.49172207997502</v>
      </c>
      <c r="AC25" s="115">
        <f t="shared" si="7"/>
        <v>105.76782041679739</v>
      </c>
      <c r="AD25" s="115">
        <f t="shared" si="8"/>
        <v>100.61373224478616</v>
      </c>
      <c r="AE25" s="115">
        <f t="shared" si="9"/>
        <v>103.37052067170262</v>
      </c>
      <c r="AF25" s="115">
        <f t="shared" si="10"/>
        <v>101.84915590335632</v>
      </c>
      <c r="AG25" s="115">
        <f t="shared" si="11"/>
        <v>104.26029311486961</v>
      </c>
      <c r="AH25" s="115">
        <f t="shared" si="12"/>
        <v>101.03996190739824</v>
      </c>
      <c r="AI25" s="115">
        <f t="shared" si="13"/>
        <v>101.65093548540366</v>
      </c>
      <c r="AJ25" s="115">
        <f t="shared" si="14"/>
        <v>103.64339194170154</v>
      </c>
      <c r="AK25" s="115">
        <f t="shared" si="15"/>
        <v>139.22692509539951</v>
      </c>
      <c r="AL25" s="115">
        <f t="shared" si="16"/>
        <v>101.4747858341654</v>
      </c>
      <c r="AM25" s="115">
        <f t="shared" si="17"/>
        <v>97.986781570970166</v>
      </c>
      <c r="AN25" s="115">
        <f t="shared" si="18"/>
        <v>102.82635448521395</v>
      </c>
      <c r="AO25" s="115">
        <f t="shared" si="19"/>
        <v>110.05157599833662</v>
      </c>
    </row>
    <row r="26" spans="1:41" x14ac:dyDescent="0.25">
      <c r="A26" s="8">
        <f t="shared" si="20"/>
        <v>2010</v>
      </c>
      <c r="B26" s="9">
        <f t="shared" si="21"/>
        <v>4</v>
      </c>
      <c r="C26" s="10">
        <v>13951.4663407793</v>
      </c>
      <c r="D26" s="11">
        <v>9301.0704599339606</v>
      </c>
      <c r="E26" s="11">
        <v>13714.73641394</v>
      </c>
      <c r="F26" s="11">
        <v>20263.646679617501</v>
      </c>
      <c r="G26" s="11">
        <v>4631.8470787637998</v>
      </c>
      <c r="H26" s="11">
        <v>8930.4094034979807</v>
      </c>
      <c r="I26" s="11">
        <v>24194.095434758801</v>
      </c>
      <c r="J26" s="11">
        <v>5022.2832662035498</v>
      </c>
      <c r="K26" s="11">
        <v>5736.7149558061301</v>
      </c>
      <c r="L26" s="11">
        <v>12705.933578375299</v>
      </c>
      <c r="M26" s="11">
        <v>10054.6196707608</v>
      </c>
      <c r="N26" s="11">
        <v>21393.6024681329</v>
      </c>
      <c r="O26" s="13">
        <v>3484.99284413859</v>
      </c>
      <c r="P26" s="14">
        <v>98508.412376081702</v>
      </c>
      <c r="Q26" s="15">
        <v>345.439325337968</v>
      </c>
      <c r="R26" s="15">
        <v>24015.896386111501</v>
      </c>
      <c r="S26" s="15">
        <v>24005.421568936901</v>
      </c>
      <c r="T26" s="15">
        <v>27152.337432980901</v>
      </c>
      <c r="U26" s="15">
        <v>33662.586371221201</v>
      </c>
      <c r="V26" s="16">
        <f t="shared" si="0"/>
        <v>2.1827872842550278E-10</v>
      </c>
      <c r="W26" s="115">
        <f t="shared" si="1"/>
        <v>118.01325207472584</v>
      </c>
      <c r="X26" s="115">
        <f t="shared" si="2"/>
        <v>100.23715235417639</v>
      </c>
      <c r="Y26" s="115">
        <f t="shared" si="3"/>
        <v>115.1624178486227</v>
      </c>
      <c r="Z26" s="115">
        <f t="shared" si="4"/>
        <v>104.2847280958493</v>
      </c>
      <c r="AA26" s="115">
        <f t="shared" si="5"/>
        <v>102.17936331912667</v>
      </c>
      <c r="AB26" s="115">
        <f t="shared" si="6"/>
        <v>120.86224075254421</v>
      </c>
      <c r="AC26" s="115">
        <f t="shared" si="7"/>
        <v>113.73934929459676</v>
      </c>
      <c r="AD26" s="115">
        <f t="shared" si="8"/>
        <v>108.62096987232628</v>
      </c>
      <c r="AE26" s="115">
        <f t="shared" si="9"/>
        <v>106.2381209876977</v>
      </c>
      <c r="AF26" s="115">
        <f t="shared" si="10"/>
        <v>102.1573365043343</v>
      </c>
      <c r="AG26" s="115">
        <f t="shared" si="11"/>
        <v>121.36805250448131</v>
      </c>
      <c r="AH26" s="115">
        <f t="shared" si="12"/>
        <v>128.43199051859506</v>
      </c>
      <c r="AI26" s="115">
        <f t="shared" si="13"/>
        <v>109.07592321486477</v>
      </c>
      <c r="AJ26" s="115">
        <f t="shared" si="14"/>
        <v>110.48354154264501</v>
      </c>
      <c r="AK26" s="115">
        <f t="shared" si="15"/>
        <v>68.529279052038106</v>
      </c>
      <c r="AL26" s="115">
        <f t="shared" si="16"/>
        <v>132.7228343613364</v>
      </c>
      <c r="AM26" s="115">
        <f t="shared" si="17"/>
        <v>109.91915187920324</v>
      </c>
      <c r="AN26" s="115">
        <f t="shared" si="18"/>
        <v>110.61553741835708</v>
      </c>
      <c r="AO26" s="115">
        <f t="shared" si="19"/>
        <v>107.96160800248033</v>
      </c>
    </row>
    <row r="27" spans="1:41" x14ac:dyDescent="0.25">
      <c r="A27" s="8">
        <f t="shared" si="20"/>
        <v>2011</v>
      </c>
      <c r="B27" s="9">
        <f t="shared" si="21"/>
        <v>1</v>
      </c>
      <c r="C27" s="10">
        <v>12775.528491328099</v>
      </c>
      <c r="D27" s="11">
        <v>9002.7264375818904</v>
      </c>
      <c r="E27" s="11">
        <v>15463.298611436199</v>
      </c>
      <c r="F27" s="11">
        <v>18905.273781059299</v>
      </c>
      <c r="G27" s="11">
        <v>4629.0913295311002</v>
      </c>
      <c r="H27" s="11">
        <v>7040.3377704802997</v>
      </c>
      <c r="I27" s="11">
        <v>21037.598379408799</v>
      </c>
      <c r="J27" s="11">
        <v>4562.5478917891396</v>
      </c>
      <c r="K27" s="11">
        <v>5849.6701722914704</v>
      </c>
      <c r="L27" s="11">
        <v>12865.10855743</v>
      </c>
      <c r="M27" s="11">
        <v>8297.9040802663294</v>
      </c>
      <c r="N27" s="11">
        <v>16361.3026519431</v>
      </c>
      <c r="O27" s="13">
        <v>3555.1096768559501</v>
      </c>
      <c r="P27" s="14">
        <v>91479.454740364497</v>
      </c>
      <c r="Q27" s="15">
        <v>377.38563487102903</v>
      </c>
      <c r="R27" s="15">
        <v>16236.2255906058</v>
      </c>
      <c r="S27" s="15">
        <v>26742.7020557248</v>
      </c>
      <c r="T27" s="15">
        <v>27128.289067251098</v>
      </c>
      <c r="U27" s="15">
        <v>32638.105833607999</v>
      </c>
      <c r="V27" s="16">
        <f t="shared" si="0"/>
        <v>-8.6956521336105652E-2</v>
      </c>
      <c r="W27" s="115">
        <f t="shared" si="1"/>
        <v>91.571223979417809</v>
      </c>
      <c r="X27" s="115">
        <f t="shared" si="2"/>
        <v>96.792368968311322</v>
      </c>
      <c r="Y27" s="115">
        <f t="shared" si="3"/>
        <v>112.74951369622326</v>
      </c>
      <c r="Z27" s="115">
        <f t="shared" si="4"/>
        <v>93.296503240334616</v>
      </c>
      <c r="AA27" s="115">
        <f t="shared" si="5"/>
        <v>99.940504313164098</v>
      </c>
      <c r="AB27" s="115">
        <f t="shared" si="6"/>
        <v>78.835554478864623</v>
      </c>
      <c r="AC27" s="115">
        <f t="shared" si="7"/>
        <v>86.953440504267931</v>
      </c>
      <c r="AD27" s="115">
        <f t="shared" si="8"/>
        <v>90.846088321857366</v>
      </c>
      <c r="AE27" s="115">
        <f t="shared" si="9"/>
        <v>101.96898778055929</v>
      </c>
      <c r="AF27" s="115">
        <f t="shared" si="10"/>
        <v>101.25276098818591</v>
      </c>
      <c r="AG27" s="115">
        <f t="shared" si="11"/>
        <v>82.528274086755729</v>
      </c>
      <c r="AH27" s="115">
        <f t="shared" si="12"/>
        <v>76.477548259178306</v>
      </c>
      <c r="AI27" s="115">
        <f t="shared" si="13"/>
        <v>102.0119648978703</v>
      </c>
      <c r="AJ27" s="115">
        <f t="shared" si="14"/>
        <v>92.864611796927235</v>
      </c>
      <c r="AK27" s="115">
        <f t="shared" si="15"/>
        <v>109.24802336902599</v>
      </c>
      <c r="AL27" s="115">
        <f t="shared" si="16"/>
        <v>67.606161059202776</v>
      </c>
      <c r="AM27" s="115">
        <f t="shared" si="17"/>
        <v>111.40275949300531</v>
      </c>
      <c r="AN27" s="115">
        <f t="shared" si="18"/>
        <v>99.911431692431037</v>
      </c>
      <c r="AO27" s="115">
        <f t="shared" si="19"/>
        <v>96.956619653892517</v>
      </c>
    </row>
    <row r="28" spans="1:41" x14ac:dyDescent="0.25">
      <c r="A28" s="8">
        <f t="shared" si="20"/>
        <v>2011</v>
      </c>
      <c r="B28" s="9">
        <f t="shared" si="21"/>
        <v>2</v>
      </c>
      <c r="C28" s="10">
        <v>13892.676786165101</v>
      </c>
      <c r="D28" s="11">
        <v>8979.9895718239804</v>
      </c>
      <c r="E28" s="11">
        <v>17431.470368430098</v>
      </c>
      <c r="F28" s="11">
        <v>19710.6760883647</v>
      </c>
      <c r="G28" s="11">
        <v>4716.3492533785402</v>
      </c>
      <c r="H28" s="11">
        <v>8265.3589474618693</v>
      </c>
      <c r="I28" s="11">
        <v>22317.918960251602</v>
      </c>
      <c r="J28" s="11">
        <v>4664.2934024383603</v>
      </c>
      <c r="K28" s="11">
        <v>5896.0515166415598</v>
      </c>
      <c r="L28" s="11">
        <v>13094.528515321799</v>
      </c>
      <c r="M28" s="11">
        <v>8982.4982700378605</v>
      </c>
      <c r="N28" s="11">
        <v>17723.142192156702</v>
      </c>
      <c r="O28" s="13">
        <v>3485.4246195505498</v>
      </c>
      <c r="P28" s="14">
        <v>96249.484249507906</v>
      </c>
      <c r="Q28" s="15">
        <v>469.96849930675899</v>
      </c>
      <c r="R28" s="15">
        <v>19778.2795300691</v>
      </c>
      <c r="S28" s="15">
        <v>29792.743411997799</v>
      </c>
      <c r="T28" s="15">
        <v>30668.2593159059</v>
      </c>
      <c r="U28" s="15">
        <v>33538.249073568702</v>
      </c>
      <c r="V28" s="16">
        <f t="shared" si="0"/>
        <v>-8.6956521659885766E-2</v>
      </c>
      <c r="W28" s="115">
        <f t="shared" si="1"/>
        <v>108.74443899205666</v>
      </c>
      <c r="X28" s="115">
        <f t="shared" si="2"/>
        <v>99.74744466672901</v>
      </c>
      <c r="Y28" s="115">
        <f t="shared" si="3"/>
        <v>112.72802011039416</v>
      </c>
      <c r="Z28" s="115">
        <f t="shared" si="4"/>
        <v>104.2601991202704</v>
      </c>
      <c r="AA28" s="115">
        <f t="shared" si="5"/>
        <v>101.88499032824825</v>
      </c>
      <c r="AB28" s="115">
        <f t="shared" si="6"/>
        <v>117.4000341591281</v>
      </c>
      <c r="AC28" s="115">
        <f t="shared" si="7"/>
        <v>106.08586853761766</v>
      </c>
      <c r="AD28" s="115">
        <f t="shared" si="8"/>
        <v>102.23001518148061</v>
      </c>
      <c r="AE28" s="115">
        <f t="shared" si="9"/>
        <v>100.79288819683863</v>
      </c>
      <c r="AF28" s="115">
        <f t="shared" si="10"/>
        <v>101.78327261575497</v>
      </c>
      <c r="AG28" s="115">
        <f t="shared" si="11"/>
        <v>108.2502061140909</v>
      </c>
      <c r="AH28" s="115">
        <f t="shared" si="12"/>
        <v>108.32353981332817</v>
      </c>
      <c r="AI28" s="115">
        <f t="shared" si="13"/>
        <v>98.039861955341195</v>
      </c>
      <c r="AJ28" s="115">
        <f t="shared" si="14"/>
        <v>105.21431781888253</v>
      </c>
      <c r="AK28" s="115">
        <f t="shared" si="15"/>
        <v>124.53269437968142</v>
      </c>
      <c r="AL28" s="115">
        <f t="shared" si="16"/>
        <v>121.81574726032824</v>
      </c>
      <c r="AM28" s="115">
        <f t="shared" si="17"/>
        <v>111.40513531473937</v>
      </c>
      <c r="AN28" s="115">
        <f t="shared" si="18"/>
        <v>113.04899929324405</v>
      </c>
      <c r="AO28" s="115">
        <f t="shared" si="19"/>
        <v>102.75795183871796</v>
      </c>
    </row>
    <row r="29" spans="1:41" x14ac:dyDescent="0.25">
      <c r="A29" s="8">
        <f t="shared" si="20"/>
        <v>2011</v>
      </c>
      <c r="B29" s="9">
        <f t="shared" si="21"/>
        <v>3</v>
      </c>
      <c r="C29" s="10">
        <v>13931.064977628699</v>
      </c>
      <c r="D29" s="11">
        <v>9956.2474717120094</v>
      </c>
      <c r="E29" s="11">
        <v>18364.109253592898</v>
      </c>
      <c r="F29" s="11">
        <v>21418.183775350899</v>
      </c>
      <c r="G29" s="11">
        <v>4912.6195398674299</v>
      </c>
      <c r="H29" s="11">
        <v>8982.5141356966906</v>
      </c>
      <c r="I29" s="11">
        <v>23542.203551923201</v>
      </c>
      <c r="J29" s="11">
        <v>4940.8425765868196</v>
      </c>
      <c r="K29" s="11">
        <v>5989.4163516749504</v>
      </c>
      <c r="L29" s="11">
        <v>13329.3992288477</v>
      </c>
      <c r="M29" s="11">
        <v>9504.7423239152704</v>
      </c>
      <c r="N29" s="11">
        <v>18083.8471114165</v>
      </c>
      <c r="O29" s="13">
        <v>3507.3913421536099</v>
      </c>
      <c r="P29" s="14">
        <v>99931.427176689598</v>
      </c>
      <c r="Q29" s="15">
        <v>791.44361903775405</v>
      </c>
      <c r="R29" s="15">
        <v>20093.284378039501</v>
      </c>
      <c r="S29" s="15">
        <v>29907.685751619301</v>
      </c>
      <c r="T29" s="15">
        <v>31410.317534027701</v>
      </c>
      <c r="U29" s="15">
        <v>37149.145205530003</v>
      </c>
      <c r="V29" s="16">
        <f t="shared" si="0"/>
        <v>-8.6956521765387151E-2</v>
      </c>
      <c r="W29" s="115">
        <f t="shared" si="1"/>
        <v>100.27631961827419</v>
      </c>
      <c r="X29" s="115">
        <f t="shared" si="2"/>
        <v>110.87148144304287</v>
      </c>
      <c r="Y29" s="115">
        <f t="shared" si="3"/>
        <v>105.35031678596599</v>
      </c>
      <c r="Z29" s="115">
        <f t="shared" si="4"/>
        <v>108.66285701886274</v>
      </c>
      <c r="AA29" s="115">
        <f t="shared" si="5"/>
        <v>104.16148753929306</v>
      </c>
      <c r="AB29" s="115">
        <f t="shared" si="6"/>
        <v>108.67663694696581</v>
      </c>
      <c r="AC29" s="115">
        <f t="shared" si="7"/>
        <v>105.48565748380061</v>
      </c>
      <c r="AD29" s="115">
        <f t="shared" si="8"/>
        <v>105.92906899904469</v>
      </c>
      <c r="AE29" s="115">
        <f t="shared" si="9"/>
        <v>101.58351457360691</v>
      </c>
      <c r="AF29" s="115">
        <f t="shared" si="10"/>
        <v>101.79365536720991</v>
      </c>
      <c r="AG29" s="115">
        <f t="shared" si="11"/>
        <v>105.81401786203972</v>
      </c>
      <c r="AH29" s="115">
        <f t="shared" si="12"/>
        <v>102.03521991387862</v>
      </c>
      <c r="AI29" s="115">
        <f t="shared" si="13"/>
        <v>100.63024523554014</v>
      </c>
      <c r="AJ29" s="115">
        <f t="shared" si="14"/>
        <v>103.82541574730621</v>
      </c>
      <c r="AK29" s="115">
        <f t="shared" si="15"/>
        <v>168.40354623877909</v>
      </c>
      <c r="AL29" s="115">
        <f t="shared" si="16"/>
        <v>101.59268073591284</v>
      </c>
      <c r="AM29" s="115">
        <f t="shared" si="17"/>
        <v>100.38580649667601</v>
      </c>
      <c r="AN29" s="115">
        <f t="shared" si="18"/>
        <v>102.41962939754113</v>
      </c>
      <c r="AO29" s="115">
        <f t="shared" si="19"/>
        <v>110.76650162636852</v>
      </c>
    </row>
    <row r="30" spans="1:41" x14ac:dyDescent="0.25">
      <c r="A30" s="8">
        <f t="shared" si="20"/>
        <v>2011</v>
      </c>
      <c r="B30" s="9">
        <f t="shared" si="21"/>
        <v>4</v>
      </c>
      <c r="C30" s="10">
        <v>16140.816701400099</v>
      </c>
      <c r="D30" s="11">
        <v>9770.1234754039106</v>
      </c>
      <c r="E30" s="11">
        <v>19289.208723062598</v>
      </c>
      <c r="F30" s="11">
        <v>21781.9533117471</v>
      </c>
      <c r="G30" s="11">
        <v>5061.0268337446696</v>
      </c>
      <c r="H30" s="11">
        <v>10176.876102882899</v>
      </c>
      <c r="I30" s="11">
        <v>26124.3660649382</v>
      </c>
      <c r="J30" s="11">
        <v>5444.4030857073703</v>
      </c>
      <c r="K30" s="11">
        <v>6620.9489159138402</v>
      </c>
      <c r="L30" s="11">
        <v>13677.050654922199</v>
      </c>
      <c r="M30" s="11">
        <v>11490.9422823023</v>
      </c>
      <c r="N30" s="11">
        <v>23513.795001005499</v>
      </c>
      <c r="O30" s="13">
        <v>3962.1613179616402</v>
      </c>
      <c r="P30" s="14">
        <v>110228.54687691601</v>
      </c>
      <c r="Q30" s="15">
        <v>191.11529026274701</v>
      </c>
      <c r="R30" s="15">
        <v>26527.123544763901</v>
      </c>
      <c r="S30" s="15">
        <v>32882.7818241364</v>
      </c>
      <c r="T30" s="15">
        <v>35798.221039337099</v>
      </c>
      <c r="U30" s="15">
        <v>39022.412930771599</v>
      </c>
      <c r="V30" s="16">
        <f t="shared" si="0"/>
        <v>-8.6956521183310542E-2</v>
      </c>
      <c r="W30" s="115">
        <f t="shared" si="1"/>
        <v>115.86204448346157</v>
      </c>
      <c r="X30" s="115">
        <f t="shared" si="2"/>
        <v>98.130580855518915</v>
      </c>
      <c r="Y30" s="115">
        <f t="shared" si="3"/>
        <v>105.03754065440832</v>
      </c>
      <c r="Z30" s="115">
        <f t="shared" si="4"/>
        <v>101.69841448841636</v>
      </c>
      <c r="AA30" s="115">
        <f t="shared" si="5"/>
        <v>103.02094010482328</v>
      </c>
      <c r="AB30" s="115">
        <f t="shared" si="6"/>
        <v>113.2965219886467</v>
      </c>
      <c r="AC30" s="115">
        <f t="shared" si="7"/>
        <v>110.96822779278051</v>
      </c>
      <c r="AD30" s="115">
        <f t="shared" si="8"/>
        <v>110.19179423984835</v>
      </c>
      <c r="AE30" s="115">
        <f t="shared" si="9"/>
        <v>110.54414198575928</v>
      </c>
      <c r="AF30" s="115">
        <f t="shared" si="10"/>
        <v>102.6081552522045</v>
      </c>
      <c r="AG30" s="115">
        <f t="shared" si="11"/>
        <v>120.8969363997325</v>
      </c>
      <c r="AH30" s="115">
        <f t="shared" si="12"/>
        <v>130.02650849752553</v>
      </c>
      <c r="AI30" s="115">
        <f t="shared" si="13"/>
        <v>112.96604602806575</v>
      </c>
      <c r="AJ30" s="115">
        <f t="shared" si="14"/>
        <v>110.30418557119172</v>
      </c>
      <c r="AK30" s="115">
        <f t="shared" si="15"/>
        <v>24.14768224363311</v>
      </c>
      <c r="AL30" s="115">
        <f t="shared" si="16"/>
        <v>132.01984825216587</v>
      </c>
      <c r="AM30" s="115">
        <f t="shared" si="17"/>
        <v>109.94759707329082</v>
      </c>
      <c r="AN30" s="115">
        <f t="shared" si="18"/>
        <v>113.96962479145859</v>
      </c>
      <c r="AO30" s="115">
        <f t="shared" si="19"/>
        <v>105.04255943138831</v>
      </c>
    </row>
    <row r="31" spans="1:41" x14ac:dyDescent="0.25">
      <c r="A31" s="8">
        <f t="shared" si="20"/>
        <v>2012</v>
      </c>
      <c r="B31" s="9">
        <f t="shared" si="21"/>
        <v>1</v>
      </c>
      <c r="C31" s="10">
        <v>14269.717758463899</v>
      </c>
      <c r="D31" s="11">
        <v>9139.5779794892605</v>
      </c>
      <c r="E31" s="11">
        <v>18644.064056826399</v>
      </c>
      <c r="F31" s="11">
        <v>20587.256269490699</v>
      </c>
      <c r="G31" s="11">
        <v>4929.1658317777401</v>
      </c>
      <c r="H31" s="11">
        <v>8958.1627938610509</v>
      </c>
      <c r="I31" s="11">
        <v>22727.171513842499</v>
      </c>
      <c r="J31" s="11">
        <v>4871.0695689591203</v>
      </c>
      <c r="K31" s="11">
        <v>6697.7442994266603</v>
      </c>
      <c r="L31" s="11">
        <v>13835.2933259736</v>
      </c>
      <c r="M31" s="11">
        <v>9522.1259731391401</v>
      </c>
      <c r="N31" s="11">
        <v>18076.6256984297</v>
      </c>
      <c r="O31" s="13">
        <v>3843.8699543634498</v>
      </c>
      <c r="P31" s="14">
        <v>102751.62740376301</v>
      </c>
      <c r="Q31" s="15">
        <v>474.53052136597802</v>
      </c>
      <c r="R31" s="15">
        <v>17480.6378580075</v>
      </c>
      <c r="S31" s="15">
        <v>31594.389202965001</v>
      </c>
      <c r="T31" s="15">
        <v>31439.604638185199</v>
      </c>
      <c r="U31" s="15">
        <v>35240.308154388302</v>
      </c>
      <c r="V31" s="16">
        <f t="shared" si="0"/>
        <v>-4.3478261366544757E-2</v>
      </c>
      <c r="W31" s="115">
        <f t="shared" si="1"/>
        <v>88.407656331455058</v>
      </c>
      <c r="X31" s="115">
        <f t="shared" si="2"/>
        <v>93.546187031289463</v>
      </c>
      <c r="Y31" s="115">
        <f t="shared" si="3"/>
        <v>96.65541145052336</v>
      </c>
      <c r="Z31" s="115">
        <f t="shared" si="4"/>
        <v>94.515197855960437</v>
      </c>
      <c r="AA31" s="115">
        <f t="shared" si="5"/>
        <v>97.394580066484949</v>
      </c>
      <c r="AB31" s="115">
        <f t="shared" si="6"/>
        <v>88.024681673420275</v>
      </c>
      <c r="AC31" s="115">
        <f t="shared" si="7"/>
        <v>86.99606894708495</v>
      </c>
      <c r="AD31" s="115">
        <f t="shared" si="8"/>
        <v>89.469304389798694</v>
      </c>
      <c r="AE31" s="115">
        <f t="shared" si="9"/>
        <v>101.15988485167493</v>
      </c>
      <c r="AF31" s="115">
        <f t="shared" si="10"/>
        <v>101.15699411403767</v>
      </c>
      <c r="AG31" s="115">
        <f t="shared" si="11"/>
        <v>82.866363255558085</v>
      </c>
      <c r="AH31" s="115">
        <f t="shared" si="12"/>
        <v>76.876683230659722</v>
      </c>
      <c r="AI31" s="115">
        <f t="shared" si="13"/>
        <v>97.0144738160473</v>
      </c>
      <c r="AJ31" s="115">
        <f t="shared" si="14"/>
        <v>93.216893731256462</v>
      </c>
      <c r="AK31" s="115">
        <f t="shared" si="15"/>
        <v>248.29542456471651</v>
      </c>
      <c r="AL31" s="115">
        <f t="shared" si="16"/>
        <v>65.897223377835644</v>
      </c>
      <c r="AM31" s="115">
        <f t="shared" si="17"/>
        <v>96.081862452933649</v>
      </c>
      <c r="AN31" s="115">
        <f t="shared" si="18"/>
        <v>87.824488830429843</v>
      </c>
      <c r="AO31" s="115">
        <f t="shared" si="19"/>
        <v>90.307865423153075</v>
      </c>
    </row>
    <row r="32" spans="1:41" x14ac:dyDescent="0.25">
      <c r="A32" s="8">
        <f t="shared" si="20"/>
        <v>2012</v>
      </c>
      <c r="B32" s="9">
        <f t="shared" si="21"/>
        <v>2</v>
      </c>
      <c r="C32" s="10">
        <v>14794.494291591</v>
      </c>
      <c r="D32" s="11">
        <v>9060.6607574421396</v>
      </c>
      <c r="E32" s="11">
        <v>18675.371719646701</v>
      </c>
      <c r="F32" s="11">
        <v>21202.9065061293</v>
      </c>
      <c r="G32" s="11">
        <v>5008.0208192569698</v>
      </c>
      <c r="H32" s="11">
        <v>10685.4901381457</v>
      </c>
      <c r="I32" s="11">
        <v>23556.741055213501</v>
      </c>
      <c r="J32" s="11">
        <v>4959.5111610748099</v>
      </c>
      <c r="K32" s="11">
        <v>6785.81940692437</v>
      </c>
      <c r="L32" s="11">
        <v>14066.7298592487</v>
      </c>
      <c r="M32" s="11">
        <v>10227.1638496833</v>
      </c>
      <c r="N32" s="11">
        <v>19716.907211006001</v>
      </c>
      <c r="O32" s="13">
        <v>3610.8272570363702</v>
      </c>
      <c r="P32" s="14">
        <v>105583.939893755</v>
      </c>
      <c r="Q32" s="15">
        <v>733.71179751817203</v>
      </c>
      <c r="R32" s="15">
        <v>21400.1345078173</v>
      </c>
      <c r="S32" s="15">
        <v>31470.678094552099</v>
      </c>
      <c r="T32" s="15">
        <v>32920.315354105704</v>
      </c>
      <c r="U32" s="15">
        <v>36082.538571122997</v>
      </c>
      <c r="V32" s="16">
        <f t="shared" si="0"/>
        <v>-4.3478261002746876E-2</v>
      </c>
      <c r="W32" s="115">
        <f t="shared" si="1"/>
        <v>103.6775536980459</v>
      </c>
      <c r="X32" s="115">
        <f t="shared" si="2"/>
        <v>99.136533194155959</v>
      </c>
      <c r="Y32" s="115">
        <f t="shared" si="3"/>
        <v>100.16792295244683</v>
      </c>
      <c r="Z32" s="115">
        <f t="shared" si="4"/>
        <v>102.99044335281803</v>
      </c>
      <c r="AA32" s="115">
        <f t="shared" si="5"/>
        <v>101.59976333055911</v>
      </c>
      <c r="AB32" s="115">
        <f t="shared" si="6"/>
        <v>119.28216068442484</v>
      </c>
      <c r="AC32" s="115">
        <f t="shared" si="7"/>
        <v>103.65012223745367</v>
      </c>
      <c r="AD32" s="115">
        <f t="shared" si="8"/>
        <v>101.81565035899473</v>
      </c>
      <c r="AE32" s="115">
        <f t="shared" si="9"/>
        <v>101.31499656541456</v>
      </c>
      <c r="AF32" s="115">
        <f t="shared" si="10"/>
        <v>101.67279816786115</v>
      </c>
      <c r="AG32" s="115">
        <f t="shared" si="11"/>
        <v>107.40420656619114</v>
      </c>
      <c r="AH32" s="115">
        <f t="shared" si="12"/>
        <v>109.0740470037989</v>
      </c>
      <c r="AI32" s="115">
        <f t="shared" si="13"/>
        <v>93.937289760218448</v>
      </c>
      <c r="AJ32" s="115">
        <f t="shared" si="14"/>
        <v>102.7564648478631</v>
      </c>
      <c r="AK32" s="115">
        <f t="shared" si="15"/>
        <v>154.61846277160799</v>
      </c>
      <c r="AL32" s="115">
        <f t="shared" si="16"/>
        <v>122.42193152016112</v>
      </c>
      <c r="AM32" s="115">
        <f t="shared" si="17"/>
        <v>99.608439626358418</v>
      </c>
      <c r="AN32" s="115">
        <f t="shared" si="18"/>
        <v>104.7096989067162</v>
      </c>
      <c r="AO32" s="115">
        <f t="shared" si="19"/>
        <v>102.38996325754269</v>
      </c>
    </row>
    <row r="33" spans="1:41" x14ac:dyDescent="0.25">
      <c r="A33" s="8">
        <f t="shared" si="20"/>
        <v>2012</v>
      </c>
      <c r="B33" s="9">
        <f t="shared" si="21"/>
        <v>3</v>
      </c>
      <c r="C33" s="10">
        <v>14473.7887067921</v>
      </c>
      <c r="D33" s="11">
        <v>9728.4524605571696</v>
      </c>
      <c r="E33" s="11">
        <v>18339.085067838099</v>
      </c>
      <c r="F33" s="11">
        <v>22685.160446978902</v>
      </c>
      <c r="G33" s="11">
        <v>5216.7780402448998</v>
      </c>
      <c r="H33" s="11">
        <v>9523.5478191176608</v>
      </c>
      <c r="I33" s="11">
        <v>24600.2239797367</v>
      </c>
      <c r="J33" s="11">
        <v>5104.8008240093604</v>
      </c>
      <c r="K33" s="11">
        <v>6791.3470199190797</v>
      </c>
      <c r="L33" s="11">
        <v>14344.7563404461</v>
      </c>
      <c r="M33" s="11">
        <v>10645.0847195649</v>
      </c>
      <c r="N33" s="11">
        <v>20359.2318664263</v>
      </c>
      <c r="O33" s="13">
        <v>3898.1696114556898</v>
      </c>
      <c r="P33" s="14">
        <v>108629.822692553</v>
      </c>
      <c r="Q33" s="15">
        <v>785.08048880584101</v>
      </c>
      <c r="R33" s="15">
        <v>21531.678910452501</v>
      </c>
      <c r="S33" s="15">
        <v>30978.560893350899</v>
      </c>
      <c r="T33" s="15">
        <v>34008.433708158896</v>
      </c>
      <c r="U33" s="15">
        <v>37793.761104344099</v>
      </c>
      <c r="V33" s="16">
        <f t="shared" si="0"/>
        <v>-4.3478260464326013E-2</v>
      </c>
      <c r="W33" s="115">
        <f t="shared" si="1"/>
        <v>97.83226395929475</v>
      </c>
      <c r="X33" s="115">
        <f t="shared" si="2"/>
        <v>107.37023182957741</v>
      </c>
      <c r="Y33" s="115">
        <f t="shared" si="3"/>
        <v>98.199304105658982</v>
      </c>
      <c r="Z33" s="115">
        <f t="shared" si="4"/>
        <v>106.9908054370806</v>
      </c>
      <c r="AA33" s="115">
        <f t="shared" si="5"/>
        <v>104.16845753087149</v>
      </c>
      <c r="AB33" s="115">
        <f t="shared" si="6"/>
        <v>89.125980146852896</v>
      </c>
      <c r="AC33" s="115">
        <f t="shared" si="7"/>
        <v>104.42965740497563</v>
      </c>
      <c r="AD33" s="115">
        <f t="shared" si="8"/>
        <v>102.92951579734047</v>
      </c>
      <c r="AE33" s="115">
        <f t="shared" si="9"/>
        <v>100.08145829800701</v>
      </c>
      <c r="AF33" s="115">
        <f t="shared" si="10"/>
        <v>101.97648269341435</v>
      </c>
      <c r="AG33" s="115">
        <f t="shared" si="11"/>
        <v>104.08638089722734</v>
      </c>
      <c r="AH33" s="115">
        <f t="shared" si="12"/>
        <v>103.25773534635165</v>
      </c>
      <c r="AI33" s="115">
        <f t="shared" si="13"/>
        <v>107.95779842027555</v>
      </c>
      <c r="AJ33" s="115">
        <f t="shared" si="14"/>
        <v>102.88479744349657</v>
      </c>
      <c r="AK33" s="115">
        <f t="shared" si="15"/>
        <v>107.00120830296405</v>
      </c>
      <c r="AL33" s="115">
        <f t="shared" si="16"/>
        <v>100.6146896066805</v>
      </c>
      <c r="AM33" s="115">
        <f t="shared" si="17"/>
        <v>98.436267563976031</v>
      </c>
      <c r="AN33" s="115">
        <f t="shared" si="18"/>
        <v>103.3053096312988</v>
      </c>
      <c r="AO33" s="115">
        <f t="shared" si="19"/>
        <v>104.74252256350556</v>
      </c>
    </row>
    <row r="34" spans="1:41" x14ac:dyDescent="0.25">
      <c r="A34" s="8">
        <f t="shared" si="20"/>
        <v>2012</v>
      </c>
      <c r="B34" s="9">
        <f t="shared" si="21"/>
        <v>4</v>
      </c>
      <c r="C34" s="10">
        <v>16611.0427214138</v>
      </c>
      <c r="D34" s="11">
        <v>9280.3522807722493</v>
      </c>
      <c r="E34" s="11">
        <v>18899.5226339496</v>
      </c>
      <c r="F34" s="11">
        <v>22765.7202556628</v>
      </c>
      <c r="G34" s="11">
        <v>5312.0787869812002</v>
      </c>
      <c r="H34" s="11">
        <v>11217.8427271365</v>
      </c>
      <c r="I34" s="11">
        <v>27624.906929468099</v>
      </c>
      <c r="J34" s="11">
        <v>5766.6619242175802</v>
      </c>
      <c r="K34" s="11">
        <v>7258.13275199079</v>
      </c>
      <c r="L34" s="11">
        <v>14681.263952592501</v>
      </c>
      <c r="M34" s="11">
        <v>12683.6689358733</v>
      </c>
      <c r="N34" s="11">
        <v>26010.278702398999</v>
      </c>
      <c r="O34" s="13">
        <v>4232.1766554052401</v>
      </c>
      <c r="P34" s="14">
        <v>118279.566531669</v>
      </c>
      <c r="Q34" s="15">
        <v>207.633714049199</v>
      </c>
      <c r="R34" s="15">
        <v>29402.5052454617</v>
      </c>
      <c r="S34" s="15">
        <v>31334.328330871202</v>
      </c>
      <c r="T34" s="15">
        <v>35092.689777811102</v>
      </c>
      <c r="U34" s="15">
        <v>38212.348691883803</v>
      </c>
      <c r="V34" s="16">
        <f t="shared" si="0"/>
        <v>-4.3478261140990071E-2</v>
      </c>
      <c r="W34" s="115">
        <f t="shared" si="1"/>
        <v>114.76637567341821</v>
      </c>
      <c r="X34" s="115">
        <f t="shared" si="2"/>
        <v>95.393921267522373</v>
      </c>
      <c r="Y34" s="115">
        <f t="shared" si="3"/>
        <v>103.05597342527386</v>
      </c>
      <c r="Z34" s="115">
        <f t="shared" si="4"/>
        <v>100.35512117656027</v>
      </c>
      <c r="AA34" s="115">
        <f t="shared" si="5"/>
        <v>101.82681237348228</v>
      </c>
      <c r="AB34" s="115">
        <f t="shared" si="6"/>
        <v>117.79058540156322</v>
      </c>
      <c r="AC34" s="115">
        <f t="shared" si="7"/>
        <v>112.29534719774439</v>
      </c>
      <c r="AD34" s="115">
        <f t="shared" si="8"/>
        <v>112.96546374728852</v>
      </c>
      <c r="AE34" s="115">
        <f t="shared" si="9"/>
        <v>106.8732422404955</v>
      </c>
      <c r="AF34" s="115">
        <f t="shared" si="10"/>
        <v>102.34585798573373</v>
      </c>
      <c r="AG34" s="115">
        <f t="shared" si="11"/>
        <v>119.1504743270068</v>
      </c>
      <c r="AH34" s="115">
        <f t="shared" si="12"/>
        <v>127.75667998207555</v>
      </c>
      <c r="AI34" s="115">
        <f t="shared" si="13"/>
        <v>108.56830454395808</v>
      </c>
      <c r="AJ34" s="115">
        <f t="shared" si="14"/>
        <v>108.88314424154677</v>
      </c>
      <c r="AK34" s="115">
        <f t="shared" si="15"/>
        <v>26.447442906780616</v>
      </c>
      <c r="AL34" s="115">
        <f t="shared" si="16"/>
        <v>136.55463360633863</v>
      </c>
      <c r="AM34" s="115">
        <f t="shared" si="17"/>
        <v>101.14843113192087</v>
      </c>
      <c r="AN34" s="115">
        <f t="shared" si="18"/>
        <v>103.18819760697207</v>
      </c>
      <c r="AO34" s="115">
        <f t="shared" si="19"/>
        <v>101.10755737272095</v>
      </c>
    </row>
    <row r="35" spans="1:41" x14ac:dyDescent="0.25">
      <c r="A35" s="8">
        <f t="shared" si="20"/>
        <v>2013</v>
      </c>
      <c r="B35" s="9">
        <f t="shared" si="21"/>
        <v>1</v>
      </c>
      <c r="C35" s="10">
        <v>14103.359729592599</v>
      </c>
      <c r="D35" s="11">
        <v>8871.17174740464</v>
      </c>
      <c r="E35" s="11">
        <v>18165.627898076498</v>
      </c>
      <c r="F35" s="11">
        <v>20514.616033019902</v>
      </c>
      <c r="G35" s="11">
        <v>5187.3629115590002</v>
      </c>
      <c r="H35" s="11">
        <v>10373.528284755699</v>
      </c>
      <c r="I35" s="11">
        <v>24637.736176515398</v>
      </c>
      <c r="J35" s="11">
        <v>5191.2859658749203</v>
      </c>
      <c r="K35" s="11">
        <v>7392.9998373404997</v>
      </c>
      <c r="L35" s="11">
        <v>14814.9196728073</v>
      </c>
      <c r="M35" s="11">
        <v>10405.078654105901</v>
      </c>
      <c r="N35" s="11">
        <v>20168.400756790601</v>
      </c>
      <c r="O35" s="13">
        <v>4095.2855008188499</v>
      </c>
      <c r="P35" s="14">
        <v>109700.000566163</v>
      </c>
      <c r="Q35" s="15">
        <v>576.39429880510602</v>
      </c>
      <c r="R35" s="15">
        <v>19356.135403685701</v>
      </c>
      <c r="S35" s="15">
        <v>29688.235513389802</v>
      </c>
      <c r="T35" s="15">
        <v>32027.252761249802</v>
      </c>
      <c r="U35" s="15">
        <v>36627.860147867803</v>
      </c>
      <c r="V35" s="16">
        <f t="shared" ref="V35:V62" si="22">SUM(C35:O35)-SUM(P35:S35,U35)+T35</f>
        <v>1.673470251262188E-10</v>
      </c>
      <c r="W35" s="115">
        <f t="shared" si="1"/>
        <v>84.903518497436224</v>
      </c>
      <c r="X35" s="115">
        <f t="shared" si="2"/>
        <v>95.590894386462239</v>
      </c>
      <c r="Y35" s="115">
        <f t="shared" si="3"/>
        <v>96.116860991214708</v>
      </c>
      <c r="Z35" s="115">
        <f t="shared" si="4"/>
        <v>90.111869084910893</v>
      </c>
      <c r="AA35" s="115">
        <f t="shared" si="5"/>
        <v>97.652220902147519</v>
      </c>
      <c r="AB35" s="115">
        <f t="shared" si="6"/>
        <v>92.4734687148148</v>
      </c>
      <c r="AC35" s="115">
        <f t="shared" si="7"/>
        <v>89.186675775670324</v>
      </c>
      <c r="AD35" s="115">
        <f t="shared" si="8"/>
        <v>90.022374019771817</v>
      </c>
      <c r="AE35" s="115">
        <f t="shared" si="9"/>
        <v>101.85815126228874</v>
      </c>
      <c r="AF35" s="115">
        <f t="shared" si="10"/>
        <v>100.91038292511045</v>
      </c>
      <c r="AG35" s="115">
        <f t="shared" si="11"/>
        <v>82.035243167512448</v>
      </c>
      <c r="AH35" s="115">
        <f t="shared" si="12"/>
        <v>77.540117841683937</v>
      </c>
      <c r="AI35" s="115">
        <f t="shared" si="13"/>
        <v>96.765466904327923</v>
      </c>
      <c r="AJ35" s="115">
        <f t="shared" si="14"/>
        <v>92.746366750330594</v>
      </c>
      <c r="AK35" s="115">
        <f t="shared" si="15"/>
        <v>277.60149715788873</v>
      </c>
      <c r="AL35" s="115">
        <f t="shared" si="16"/>
        <v>65.831585581209396</v>
      </c>
      <c r="AM35" s="115">
        <f t="shared" si="17"/>
        <v>94.746679105102643</v>
      </c>
      <c r="AN35" s="115">
        <f t="shared" si="18"/>
        <v>91.264741927820083</v>
      </c>
      <c r="AO35" s="115">
        <f t="shared" si="19"/>
        <v>95.853464656694769</v>
      </c>
    </row>
    <row r="36" spans="1:41" x14ac:dyDescent="0.25">
      <c r="A36" s="8">
        <f t="shared" si="20"/>
        <v>2013</v>
      </c>
      <c r="B36" s="9">
        <f t="shared" si="21"/>
        <v>2</v>
      </c>
      <c r="C36" s="10">
        <v>14836.789826829399</v>
      </c>
      <c r="D36" s="11">
        <v>9627.5882509009007</v>
      </c>
      <c r="E36" s="11">
        <v>18363.608602529101</v>
      </c>
      <c r="F36" s="11">
        <v>22544.991452740302</v>
      </c>
      <c r="G36" s="11">
        <v>5393.7214482012196</v>
      </c>
      <c r="H36" s="11">
        <v>12040.3533647531</v>
      </c>
      <c r="I36" s="11">
        <v>26439.3351813093</v>
      </c>
      <c r="J36" s="11">
        <v>5300.6231309695604</v>
      </c>
      <c r="K36" s="11">
        <v>7280.7888183620698</v>
      </c>
      <c r="L36" s="11">
        <v>15066.3664685441</v>
      </c>
      <c r="M36" s="11">
        <v>11298.5217268778</v>
      </c>
      <c r="N36" s="11">
        <v>22248.578964195</v>
      </c>
      <c r="O36" s="13">
        <v>3911.4185961868902</v>
      </c>
      <c r="P36" s="14">
        <v>113703.26569593301</v>
      </c>
      <c r="Q36" s="15">
        <v>780.52977872128804</v>
      </c>
      <c r="R36" s="15">
        <v>24224.264197367698</v>
      </c>
      <c r="S36" s="15">
        <v>33197.524270870003</v>
      </c>
      <c r="T36" s="15">
        <v>35221.987453447997</v>
      </c>
      <c r="U36" s="15">
        <v>37669.089342954299</v>
      </c>
      <c r="V36" s="16">
        <f t="shared" si="22"/>
        <v>4.2928149923682213E-10</v>
      </c>
      <c r="W36" s="115">
        <f t="shared" ref="W36:W58" si="23">C36/C35*100</f>
        <v>105.20039275250043</v>
      </c>
      <c r="X36" s="115">
        <f t="shared" ref="X36:X58" si="24">D36/D35*100</f>
        <v>108.52668086059272</v>
      </c>
      <c r="Y36" s="115">
        <f t="shared" ref="Y36:Y58" si="25">E36/E35*100</f>
        <v>101.08986436121796</v>
      </c>
      <c r="Z36" s="115">
        <f t="shared" ref="Z36:Z58" si="26">F36/F35*100</f>
        <v>109.89721385207673</v>
      </c>
      <c r="AA36" s="115">
        <f t="shared" ref="AA36:AA58" si="27">G36/G35*100</f>
        <v>103.97810101511098</v>
      </c>
      <c r="AB36" s="115">
        <f t="shared" ref="AB36:AB58" si="28">H36/H35*100</f>
        <v>116.06806319164198</v>
      </c>
      <c r="AC36" s="115">
        <f t="shared" ref="AC36:AC58" si="29">I36/I35*100</f>
        <v>107.31235610238889</v>
      </c>
      <c r="AD36" s="115">
        <f t="shared" ref="AD36:AD58" si="30">J36/J35*100</f>
        <v>102.10616725438304</v>
      </c>
      <c r="AE36" s="115">
        <f t="shared" ref="AE36:AE58" si="31">K36/K35*100</f>
        <v>98.482199087687306</v>
      </c>
      <c r="AF36" s="115">
        <f t="shared" ref="AF36:AF58" si="32">L36/L35*100</f>
        <v>101.69725385820571</v>
      </c>
      <c r="AG36" s="115">
        <f t="shared" ref="AG36:AG58" si="33">M36/M35*100</f>
        <v>108.5866056612589</v>
      </c>
      <c r="AH36" s="115">
        <f t="shared" ref="AH36:AH58" si="34">N36/N35*100</f>
        <v>110.31404637625526</v>
      </c>
      <c r="AI36" s="115">
        <f t="shared" ref="AI36:AI58" si="35">O36/O35*100</f>
        <v>95.510278719390982</v>
      </c>
      <c r="AJ36" s="115">
        <f t="shared" ref="AJ36:AJ58" si="36">P36/P35*100</f>
        <v>103.64928451149417</v>
      </c>
      <c r="AK36" s="115">
        <f t="shared" ref="AK36:AK58" si="37">Q36/Q35*100</f>
        <v>135.41594362389861</v>
      </c>
      <c r="AL36" s="115">
        <f t="shared" ref="AL36:AL58" si="38">R36/R35*100</f>
        <v>125.15031380052773</v>
      </c>
      <c r="AM36" s="115">
        <f t="shared" ref="AM36:AM58" si="39">S36/S35*100</f>
        <v>111.82046927611262</v>
      </c>
      <c r="AN36" s="115">
        <f t="shared" ref="AN36:AN58" si="40">T36/T35*100</f>
        <v>109.97505067329267</v>
      </c>
      <c r="AO36" s="115">
        <f t="shared" ref="AO36:AO58" si="41">U36/U35*100</f>
        <v>102.84272461149251</v>
      </c>
    </row>
    <row r="37" spans="1:41" x14ac:dyDescent="0.25">
      <c r="A37" s="8">
        <f t="shared" si="20"/>
        <v>2013</v>
      </c>
      <c r="B37" s="9">
        <f t="shared" si="21"/>
        <v>3</v>
      </c>
      <c r="C37" s="10">
        <v>14462.4831564902</v>
      </c>
      <c r="D37" s="11">
        <v>10033.119986145301</v>
      </c>
      <c r="E37" s="11">
        <v>18122.461342051902</v>
      </c>
      <c r="F37" s="11">
        <v>23509.993208615098</v>
      </c>
      <c r="G37" s="11">
        <v>5527.4518292551602</v>
      </c>
      <c r="H37" s="11">
        <v>12551.2283973133</v>
      </c>
      <c r="I37" s="11">
        <v>27670.7083820062</v>
      </c>
      <c r="J37" s="11">
        <v>5546.0147917808399</v>
      </c>
      <c r="K37" s="11">
        <v>7048.1430100348198</v>
      </c>
      <c r="L37" s="11">
        <v>15322.1729331062</v>
      </c>
      <c r="M37" s="11">
        <v>11925.324154121299</v>
      </c>
      <c r="N37" s="11">
        <v>22733.585827346498</v>
      </c>
      <c r="O37" s="13">
        <v>4058.0697976147299</v>
      </c>
      <c r="P37" s="14">
        <v>116448.867715859</v>
      </c>
      <c r="Q37" s="15">
        <v>1039.1840498256099</v>
      </c>
      <c r="R37" s="15">
        <v>24443.5195669237</v>
      </c>
      <c r="S37" s="15">
        <v>32933.126878354298</v>
      </c>
      <c r="T37" s="15">
        <v>36094.384846058303</v>
      </c>
      <c r="U37" s="15">
        <v>39740.443450977102</v>
      </c>
      <c r="V37" s="16">
        <f t="shared" si="22"/>
        <v>1.8189894035458565E-10</v>
      </c>
      <c r="W37" s="115">
        <f t="shared" si="23"/>
        <v>97.477172119387035</v>
      </c>
      <c r="X37" s="115">
        <f t="shared" si="24"/>
        <v>104.21218403483815</v>
      </c>
      <c r="Y37" s="115">
        <f t="shared" si="25"/>
        <v>98.68681986369505</v>
      </c>
      <c r="Z37" s="115">
        <f t="shared" si="26"/>
        <v>104.28033764349686</v>
      </c>
      <c r="AA37" s="115">
        <f t="shared" si="27"/>
        <v>102.47937129008653</v>
      </c>
      <c r="AB37" s="115">
        <f t="shared" si="28"/>
        <v>104.24302358148169</v>
      </c>
      <c r="AC37" s="115">
        <f t="shared" si="29"/>
        <v>104.65735311516981</v>
      </c>
      <c r="AD37" s="115">
        <f t="shared" si="30"/>
        <v>104.62948703856244</v>
      </c>
      <c r="AE37" s="115">
        <f t="shared" si="31"/>
        <v>96.804662047874274</v>
      </c>
      <c r="AF37" s="115">
        <f t="shared" si="32"/>
        <v>101.69786434636498</v>
      </c>
      <c r="AG37" s="115">
        <f t="shared" si="33"/>
        <v>105.54764988195238</v>
      </c>
      <c r="AH37" s="115">
        <f t="shared" si="34"/>
        <v>102.17994535260895</v>
      </c>
      <c r="AI37" s="115">
        <f t="shared" si="35"/>
        <v>103.74930981743566</v>
      </c>
      <c r="AJ37" s="115">
        <f t="shared" si="36"/>
        <v>102.41470814679002</v>
      </c>
      <c r="AK37" s="115">
        <f t="shared" si="37"/>
        <v>133.13829634124471</v>
      </c>
      <c r="AL37" s="115">
        <f t="shared" si="38"/>
        <v>100.90510641631718</v>
      </c>
      <c r="AM37" s="115">
        <f t="shared" si="39"/>
        <v>99.203562921263668</v>
      </c>
      <c r="AN37" s="115">
        <f t="shared" si="40"/>
        <v>102.47685453230977</v>
      </c>
      <c r="AO37" s="115">
        <f t="shared" si="41"/>
        <v>105.4988165207934</v>
      </c>
    </row>
    <row r="38" spans="1:41" x14ac:dyDescent="0.25">
      <c r="A38" s="8">
        <f t="shared" si="20"/>
        <v>2013</v>
      </c>
      <c r="B38" s="9">
        <f t="shared" si="21"/>
        <v>4</v>
      </c>
      <c r="C38" s="10">
        <v>17356.367287087902</v>
      </c>
      <c r="D38" s="11">
        <v>9977.1200155492897</v>
      </c>
      <c r="E38" s="11">
        <v>18688.302157342401</v>
      </c>
      <c r="F38" s="11">
        <v>23851.3993056252</v>
      </c>
      <c r="G38" s="11">
        <v>5658.4638109846901</v>
      </c>
      <c r="H38" s="11">
        <v>13353.889953177901</v>
      </c>
      <c r="I38" s="11">
        <v>31060.220260169201</v>
      </c>
      <c r="J38" s="11">
        <v>6054.0761113746303</v>
      </c>
      <c r="K38" s="11">
        <v>7897.0683342626498</v>
      </c>
      <c r="L38" s="11">
        <v>15718.5409255425</v>
      </c>
      <c r="M38" s="11">
        <v>14393.075464894901</v>
      </c>
      <c r="N38" s="11">
        <v>28464.434451667901</v>
      </c>
      <c r="O38" s="13">
        <v>4835.22610537951</v>
      </c>
      <c r="P38" s="14">
        <v>125685.866022045</v>
      </c>
      <c r="Q38" s="15">
        <v>38.891872647902098</v>
      </c>
      <c r="R38" s="15">
        <v>32644.080832022799</v>
      </c>
      <c r="S38" s="15">
        <v>33335.113337385897</v>
      </c>
      <c r="T38" s="15">
        <v>38762.374939243899</v>
      </c>
      <c r="U38" s="15">
        <v>44366.607058200803</v>
      </c>
      <c r="V38" s="16">
        <f t="shared" si="22"/>
        <v>1.8189894035458565E-10</v>
      </c>
      <c r="W38" s="115">
        <f t="shared" si="23"/>
        <v>120.00959378334031</v>
      </c>
      <c r="X38" s="115">
        <f t="shared" si="24"/>
        <v>99.441848889743753</v>
      </c>
      <c r="Y38" s="115">
        <f t="shared" si="25"/>
        <v>103.12231768417408</v>
      </c>
      <c r="Z38" s="115">
        <f t="shared" si="26"/>
        <v>101.45217437529925</v>
      </c>
      <c r="AA38" s="115">
        <f t="shared" si="27"/>
        <v>102.37020576165172</v>
      </c>
      <c r="AB38" s="115">
        <f t="shared" si="28"/>
        <v>106.39508365600628</v>
      </c>
      <c r="AC38" s="115">
        <f t="shared" si="29"/>
        <v>112.24945827685113</v>
      </c>
      <c r="AD38" s="115">
        <f t="shared" si="30"/>
        <v>109.16083599969359</v>
      </c>
      <c r="AE38" s="115">
        <f t="shared" si="31"/>
        <v>112.04466655996011</v>
      </c>
      <c r="AF38" s="115">
        <f t="shared" si="32"/>
        <v>102.58689152097924</v>
      </c>
      <c r="AG38" s="115">
        <f t="shared" si="33"/>
        <v>120.69336882486976</v>
      </c>
      <c r="AH38" s="115">
        <f t="shared" si="34"/>
        <v>125.2087315562321</v>
      </c>
      <c r="AI38" s="115">
        <f t="shared" si="35"/>
        <v>119.15088568022118</v>
      </c>
      <c r="AJ38" s="115">
        <f t="shared" si="36"/>
        <v>107.93223539856542</v>
      </c>
      <c r="AK38" s="115">
        <f t="shared" si="37"/>
        <v>3.7425394139208272</v>
      </c>
      <c r="AL38" s="115">
        <f t="shared" si="38"/>
        <v>133.54901998726842</v>
      </c>
      <c r="AM38" s="115">
        <f t="shared" si="39"/>
        <v>101.22061430885813</v>
      </c>
      <c r="AN38" s="115">
        <f t="shared" si="40"/>
        <v>107.39170401314362</v>
      </c>
      <c r="AO38" s="115">
        <f t="shared" si="41"/>
        <v>111.64094611307101</v>
      </c>
    </row>
    <row r="39" spans="1:41" x14ac:dyDescent="0.25">
      <c r="A39" s="8">
        <f t="shared" si="20"/>
        <v>2014</v>
      </c>
      <c r="B39" s="9">
        <f t="shared" si="21"/>
        <v>1</v>
      </c>
      <c r="C39" s="10">
        <v>15342.4969179408</v>
      </c>
      <c r="D39" s="11">
        <v>9634.7653623999795</v>
      </c>
      <c r="E39" s="11">
        <v>17281.203862554601</v>
      </c>
      <c r="F39" s="11">
        <v>21909.741584383799</v>
      </c>
      <c r="G39" s="11">
        <v>5475.6034037443997</v>
      </c>
      <c r="H39" s="11">
        <v>12765.075110219101</v>
      </c>
      <c r="I39" s="11">
        <v>27387.966250460999</v>
      </c>
      <c r="J39" s="11">
        <v>5558.2544188898801</v>
      </c>
      <c r="K39" s="11">
        <v>7681.3576877755104</v>
      </c>
      <c r="L39" s="11">
        <v>15848.6518722909</v>
      </c>
      <c r="M39" s="11">
        <v>12224.3416545911</v>
      </c>
      <c r="N39" s="11">
        <v>22150.022982572998</v>
      </c>
      <c r="O39" s="13">
        <v>4331.0744234458598</v>
      </c>
      <c r="P39" s="14">
        <v>117266.899924679</v>
      </c>
      <c r="Q39" s="15">
        <v>1014.69511948429</v>
      </c>
      <c r="R39" s="15">
        <v>21101.757243018401</v>
      </c>
      <c r="S39" s="15">
        <v>31647.909117016701</v>
      </c>
      <c r="T39" s="15">
        <v>35932.109031474203</v>
      </c>
      <c r="U39" s="15">
        <v>42491.403158545399</v>
      </c>
      <c r="V39" s="16">
        <f t="shared" si="22"/>
        <v>3.0559021979570389E-10</v>
      </c>
      <c r="W39" s="115">
        <f t="shared" si="23"/>
        <v>88.396936203088416</v>
      </c>
      <c r="X39" s="115">
        <f t="shared" si="24"/>
        <v>96.568602436216537</v>
      </c>
      <c r="Y39" s="115">
        <f t="shared" si="25"/>
        <v>92.470700211602846</v>
      </c>
      <c r="Z39" s="115">
        <f t="shared" si="26"/>
        <v>91.859355099625233</v>
      </c>
      <c r="AA39" s="115">
        <f t="shared" si="27"/>
        <v>96.768373654960797</v>
      </c>
      <c r="AB39" s="115">
        <f t="shared" si="28"/>
        <v>95.5906867210728</v>
      </c>
      <c r="AC39" s="115">
        <f t="shared" si="29"/>
        <v>88.17698657978481</v>
      </c>
      <c r="AD39" s="115">
        <f t="shared" si="30"/>
        <v>91.810117954196485</v>
      </c>
      <c r="AE39" s="115">
        <f t="shared" si="31"/>
        <v>97.268471825788239</v>
      </c>
      <c r="AF39" s="115">
        <f t="shared" si="32"/>
        <v>100.82775460753466</v>
      </c>
      <c r="AG39" s="115">
        <f t="shared" si="33"/>
        <v>84.932102832411317</v>
      </c>
      <c r="AH39" s="115">
        <f t="shared" si="34"/>
        <v>77.816487168165381</v>
      </c>
      <c r="AI39" s="115">
        <f t="shared" si="35"/>
        <v>89.573358702445205</v>
      </c>
      <c r="AJ39" s="115">
        <f t="shared" si="36"/>
        <v>93.30158086678631</v>
      </c>
      <c r="AK39" s="115">
        <f t="shared" si="37"/>
        <v>2609.0158441856993</v>
      </c>
      <c r="AL39" s="115">
        <f t="shared" si="38"/>
        <v>64.641909666876742</v>
      </c>
      <c r="AM39" s="115">
        <f t="shared" si="39"/>
        <v>94.938657615191104</v>
      </c>
      <c r="AN39" s="115">
        <f t="shared" si="40"/>
        <v>92.698419763479791</v>
      </c>
      <c r="AO39" s="115">
        <f t="shared" si="41"/>
        <v>95.773388987813561</v>
      </c>
    </row>
    <row r="40" spans="1:41" x14ac:dyDescent="0.25">
      <c r="A40" s="8">
        <f t="shared" si="20"/>
        <v>2014</v>
      </c>
      <c r="B40" s="9">
        <f t="shared" si="21"/>
        <v>2</v>
      </c>
      <c r="C40" s="10">
        <v>16475.868574407301</v>
      </c>
      <c r="D40" s="11">
        <v>9811.0841176754202</v>
      </c>
      <c r="E40" s="11">
        <v>16022.429542649499</v>
      </c>
      <c r="F40" s="11">
        <v>22759.134603488801</v>
      </c>
      <c r="G40" s="11">
        <v>5641.1854613189398</v>
      </c>
      <c r="H40" s="11">
        <v>13749.126821961499</v>
      </c>
      <c r="I40" s="11">
        <v>28819.292862919101</v>
      </c>
      <c r="J40" s="11">
        <v>5731.2166842217002</v>
      </c>
      <c r="K40" s="11">
        <v>7690.9844140450896</v>
      </c>
      <c r="L40" s="11">
        <v>16100.6597981508</v>
      </c>
      <c r="M40" s="11">
        <v>13208.6553818271</v>
      </c>
      <c r="N40" s="11">
        <v>23972.095530513099</v>
      </c>
      <c r="O40" s="13">
        <v>3993.5710177160599</v>
      </c>
      <c r="P40" s="14">
        <v>122016.520676524</v>
      </c>
      <c r="Q40" s="15">
        <v>1211.1000039975499</v>
      </c>
      <c r="R40" s="15">
        <v>24140.644981245801</v>
      </c>
      <c r="S40" s="15">
        <v>31350.517963092199</v>
      </c>
      <c r="T40" s="15">
        <v>38376.476679745298</v>
      </c>
      <c r="U40" s="15">
        <v>43632.997865780497</v>
      </c>
      <c r="V40" s="16">
        <f t="shared" si="22"/>
        <v>-3.2741809263825417E-10</v>
      </c>
      <c r="W40" s="115">
        <f t="shared" si="23"/>
        <v>107.38713954142098</v>
      </c>
      <c r="X40" s="115">
        <f t="shared" si="24"/>
        <v>101.8300264577644</v>
      </c>
      <c r="Y40" s="115">
        <f t="shared" si="25"/>
        <v>92.715933855553615</v>
      </c>
      <c r="Z40" s="115">
        <f t="shared" si="26"/>
        <v>103.87678246150749</v>
      </c>
      <c r="AA40" s="115">
        <f t="shared" si="27"/>
        <v>103.02399654184798</v>
      </c>
      <c r="AB40" s="115">
        <f t="shared" si="28"/>
        <v>107.7089378890894</v>
      </c>
      <c r="AC40" s="115">
        <f t="shared" si="29"/>
        <v>105.2261150001746</v>
      </c>
      <c r="AD40" s="115">
        <f t="shared" si="30"/>
        <v>103.11180907343865</v>
      </c>
      <c r="AE40" s="115">
        <f t="shared" si="31"/>
        <v>100.12532584291576</v>
      </c>
      <c r="AF40" s="115">
        <f t="shared" si="32"/>
        <v>101.59009061395625</v>
      </c>
      <c r="AG40" s="115">
        <f t="shared" si="33"/>
        <v>108.05207965425541</v>
      </c>
      <c r="AH40" s="115">
        <f t="shared" si="34"/>
        <v>108.22605262926209</v>
      </c>
      <c r="AI40" s="115">
        <f t="shared" si="35"/>
        <v>92.207397686293334</v>
      </c>
      <c r="AJ40" s="115">
        <f t="shared" si="36"/>
        <v>104.05026546697806</v>
      </c>
      <c r="AK40" s="115">
        <f t="shared" si="37"/>
        <v>119.35604899854854</v>
      </c>
      <c r="AL40" s="115">
        <f t="shared" si="38"/>
        <v>114.40111220705482</v>
      </c>
      <c r="AM40" s="115">
        <f t="shared" si="39"/>
        <v>99.060313422839684</v>
      </c>
      <c r="AN40" s="115">
        <f t="shared" si="40"/>
        <v>106.80273914934963</v>
      </c>
      <c r="AO40" s="115">
        <f t="shared" si="41"/>
        <v>102.68664864508131</v>
      </c>
    </row>
    <row r="41" spans="1:41" x14ac:dyDescent="0.25">
      <c r="A41" s="8">
        <f t="shared" si="20"/>
        <v>2014</v>
      </c>
      <c r="B41" s="9">
        <f t="shared" si="21"/>
        <v>3</v>
      </c>
      <c r="C41" s="10">
        <v>16744.578339526699</v>
      </c>
      <c r="D41" s="11">
        <v>10979.307680756399</v>
      </c>
      <c r="E41" s="11">
        <v>15625.7234581349</v>
      </c>
      <c r="F41" s="11">
        <v>24228.274110738901</v>
      </c>
      <c r="G41" s="11">
        <v>5875.5296848910602</v>
      </c>
      <c r="H41" s="11">
        <v>14472.613246348699</v>
      </c>
      <c r="I41" s="11">
        <v>30327.626310452899</v>
      </c>
      <c r="J41" s="11">
        <v>5661.5281203176201</v>
      </c>
      <c r="K41" s="11">
        <v>7952.0284390981396</v>
      </c>
      <c r="L41" s="11">
        <v>16429.185279191101</v>
      </c>
      <c r="M41" s="11">
        <v>13751.709876122601</v>
      </c>
      <c r="N41" s="11">
        <v>24948.494158105201</v>
      </c>
      <c r="O41" s="13">
        <v>4593.0691994130402</v>
      </c>
      <c r="P41" s="14">
        <v>124207.011491351</v>
      </c>
      <c r="Q41" s="15">
        <v>790.07474219336405</v>
      </c>
      <c r="R41" s="15">
        <v>24969.154483164501</v>
      </c>
      <c r="S41" s="15">
        <v>32394.008190263601</v>
      </c>
      <c r="T41" s="15">
        <v>38948.985292362799</v>
      </c>
      <c r="U41" s="15">
        <v>48178.404288487698</v>
      </c>
      <c r="V41" s="16">
        <f t="shared" si="22"/>
        <v>-9.4587448984384537E-11</v>
      </c>
      <c r="W41" s="115">
        <f t="shared" si="23"/>
        <v>101.63092928245857</v>
      </c>
      <c r="X41" s="115">
        <f t="shared" si="24"/>
        <v>111.90718119495413</v>
      </c>
      <c r="Y41" s="115">
        <f t="shared" si="25"/>
        <v>97.524057862394571</v>
      </c>
      <c r="Z41" s="115">
        <f t="shared" si="26"/>
        <v>106.45516419163359</v>
      </c>
      <c r="AA41" s="115">
        <f t="shared" si="27"/>
        <v>104.15416626840219</v>
      </c>
      <c r="AB41" s="115">
        <f t="shared" si="28"/>
        <v>105.26205361079057</v>
      </c>
      <c r="AC41" s="115">
        <f t="shared" si="29"/>
        <v>105.23376286402406</v>
      </c>
      <c r="AD41" s="115">
        <f t="shared" si="30"/>
        <v>98.784052885385819</v>
      </c>
      <c r="AE41" s="115">
        <f t="shared" si="31"/>
        <v>103.39415620939678</v>
      </c>
      <c r="AF41" s="115">
        <f t="shared" si="32"/>
        <v>102.04044731805359</v>
      </c>
      <c r="AG41" s="115">
        <f t="shared" si="33"/>
        <v>104.11135334064853</v>
      </c>
      <c r="AH41" s="115">
        <f t="shared" si="34"/>
        <v>104.07306330958545</v>
      </c>
      <c r="AI41" s="115">
        <f t="shared" si="35"/>
        <v>115.01158184085169</v>
      </c>
      <c r="AJ41" s="115">
        <f t="shared" si="36"/>
        <v>101.79524117118058</v>
      </c>
      <c r="AK41" s="115">
        <f t="shared" si="37"/>
        <v>65.23612745318448</v>
      </c>
      <c r="AL41" s="115">
        <f t="shared" si="38"/>
        <v>103.43201063004881</v>
      </c>
      <c r="AM41" s="115">
        <f t="shared" si="39"/>
        <v>103.32846247835479</v>
      </c>
      <c r="AN41" s="115">
        <f t="shared" si="40"/>
        <v>101.49182171514892</v>
      </c>
      <c r="AO41" s="115">
        <f t="shared" si="41"/>
        <v>110.41735989970098</v>
      </c>
    </row>
    <row r="42" spans="1:41" x14ac:dyDescent="0.25">
      <c r="A42" s="8">
        <f t="shared" si="20"/>
        <v>2014</v>
      </c>
      <c r="B42" s="9">
        <f t="shared" si="21"/>
        <v>4</v>
      </c>
      <c r="C42" s="10">
        <v>19588.056168125298</v>
      </c>
      <c r="D42" s="11">
        <v>11129.842839168199</v>
      </c>
      <c r="E42" s="11">
        <v>15344.6431366611</v>
      </c>
      <c r="F42" s="11">
        <v>24705.849701388899</v>
      </c>
      <c r="G42" s="11">
        <v>5954.6814500457003</v>
      </c>
      <c r="H42" s="11">
        <v>14581.184821470701</v>
      </c>
      <c r="I42" s="11">
        <v>34142.114576166998</v>
      </c>
      <c r="J42" s="11">
        <v>6385.0007765708096</v>
      </c>
      <c r="K42" s="11">
        <v>8514.6294590812995</v>
      </c>
      <c r="L42" s="11">
        <v>16815.503050367301</v>
      </c>
      <c r="M42" s="11">
        <v>16031.2930874589</v>
      </c>
      <c r="N42" s="11">
        <v>31388.3873288086</v>
      </c>
      <c r="O42" s="13">
        <v>5166.2853594250601</v>
      </c>
      <c r="P42" s="14">
        <v>136737.56790744601</v>
      </c>
      <c r="Q42" s="15">
        <v>50.130134324817199</v>
      </c>
      <c r="R42" s="15">
        <v>38454.443292571203</v>
      </c>
      <c r="S42" s="15">
        <v>31514.564729627498</v>
      </c>
      <c r="T42" s="15">
        <v>45828.428996417701</v>
      </c>
      <c r="U42" s="15">
        <v>48819.1946871865</v>
      </c>
      <c r="V42" s="16">
        <f t="shared" si="22"/>
        <v>5.2386894822120667E-10</v>
      </c>
      <c r="W42" s="115">
        <f t="shared" si="23"/>
        <v>116.98148362378514</v>
      </c>
      <c r="X42" s="115">
        <f t="shared" si="24"/>
        <v>101.37108060716473</v>
      </c>
      <c r="Y42" s="115">
        <f t="shared" si="25"/>
        <v>98.201169230807878</v>
      </c>
      <c r="Z42" s="115">
        <f t="shared" si="26"/>
        <v>101.97114985767112</v>
      </c>
      <c r="AA42" s="115">
        <f t="shared" si="27"/>
        <v>101.34714263053046</v>
      </c>
      <c r="AB42" s="115">
        <f t="shared" si="28"/>
        <v>100.75018639186943</v>
      </c>
      <c r="AC42" s="115">
        <f t="shared" si="29"/>
        <v>112.57760243636139</v>
      </c>
      <c r="AD42" s="115">
        <f t="shared" si="30"/>
        <v>112.77875232407398</v>
      </c>
      <c r="AE42" s="115">
        <f t="shared" si="31"/>
        <v>107.07493722252038</v>
      </c>
      <c r="AF42" s="115">
        <f t="shared" si="32"/>
        <v>102.35141161665213</v>
      </c>
      <c r="AG42" s="115">
        <f t="shared" si="33"/>
        <v>116.57672559900635</v>
      </c>
      <c r="AH42" s="115">
        <f t="shared" si="34"/>
        <v>125.81275298577981</v>
      </c>
      <c r="AI42" s="115">
        <f t="shared" si="35"/>
        <v>112.48002447002699</v>
      </c>
      <c r="AJ42" s="115">
        <f t="shared" si="36"/>
        <v>110.08844530243573</v>
      </c>
      <c r="AK42" s="115">
        <f t="shared" si="37"/>
        <v>6.3449863218824776</v>
      </c>
      <c r="AL42" s="115">
        <f t="shared" si="38"/>
        <v>154.00779116689426</v>
      </c>
      <c r="AM42" s="115">
        <f t="shared" si="39"/>
        <v>97.285166270654869</v>
      </c>
      <c r="AN42" s="115">
        <f t="shared" si="40"/>
        <v>117.66270328332236</v>
      </c>
      <c r="AO42" s="115">
        <f t="shared" si="41"/>
        <v>101.33003657585213</v>
      </c>
    </row>
    <row r="43" spans="1:41" x14ac:dyDescent="0.25">
      <c r="A43" s="8">
        <f t="shared" si="20"/>
        <v>2015</v>
      </c>
      <c r="B43" s="9">
        <f t="shared" si="21"/>
        <v>1</v>
      </c>
      <c r="C43" s="10">
        <v>17241.563919355402</v>
      </c>
      <c r="D43" s="11">
        <v>10812.2169804762</v>
      </c>
      <c r="E43" s="11">
        <v>13072.348022583799</v>
      </c>
      <c r="F43" s="11">
        <v>22868.207663675999</v>
      </c>
      <c r="G43" s="11">
        <v>5724.4626077767298</v>
      </c>
      <c r="H43" s="11">
        <v>13441.8277931706</v>
      </c>
      <c r="I43" s="11">
        <v>30453.365069994099</v>
      </c>
      <c r="J43" s="11">
        <v>5593.9055962782404</v>
      </c>
      <c r="K43" s="11">
        <v>8675.1965536336302</v>
      </c>
      <c r="L43" s="11">
        <v>16917.608343924599</v>
      </c>
      <c r="M43" s="11">
        <v>13106.7028391113</v>
      </c>
      <c r="N43" s="11">
        <v>24487.058751181899</v>
      </c>
      <c r="O43" s="13">
        <v>4514.4343319897798</v>
      </c>
      <c r="P43" s="14">
        <v>127945.73210158299</v>
      </c>
      <c r="Q43" s="15">
        <v>1067.03961489105</v>
      </c>
      <c r="R43" s="15">
        <v>22711.827932943499</v>
      </c>
      <c r="S43" s="15">
        <v>29829.7319829517</v>
      </c>
      <c r="T43" s="15">
        <v>40204.267783855001</v>
      </c>
      <c r="U43" s="15">
        <v>45558.834624637697</v>
      </c>
      <c r="V43" s="16">
        <f t="shared" si="22"/>
        <v>3.7834979593753815E-10</v>
      </c>
      <c r="W43" s="115">
        <f t="shared" si="23"/>
        <v>88.02080089708835</v>
      </c>
      <c r="X43" s="115">
        <f t="shared" si="24"/>
        <v>97.14617840267961</v>
      </c>
      <c r="Y43" s="115">
        <f t="shared" si="25"/>
        <v>85.191606648391968</v>
      </c>
      <c r="Z43" s="115">
        <f t="shared" si="26"/>
        <v>92.561915255197263</v>
      </c>
      <c r="AA43" s="115">
        <f t="shared" si="27"/>
        <v>96.133817665977688</v>
      </c>
      <c r="AB43" s="115">
        <f t="shared" si="28"/>
        <v>92.186114899096509</v>
      </c>
      <c r="AC43" s="115">
        <f t="shared" si="29"/>
        <v>89.195896177011136</v>
      </c>
      <c r="AD43" s="115">
        <f t="shared" si="30"/>
        <v>87.610100484319091</v>
      </c>
      <c r="AE43" s="115">
        <f t="shared" si="31"/>
        <v>101.88577900334907</v>
      </c>
      <c r="AF43" s="115">
        <f t="shared" si="32"/>
        <v>100.60720927141735</v>
      </c>
      <c r="AG43" s="115">
        <f t="shared" si="33"/>
        <v>81.756990952679459</v>
      </c>
      <c r="AH43" s="115">
        <f t="shared" si="34"/>
        <v>78.01311515200851</v>
      </c>
      <c r="AI43" s="115">
        <f t="shared" si="35"/>
        <v>87.382597319250237</v>
      </c>
      <c r="AJ43" s="115">
        <f t="shared" si="36"/>
        <v>93.570285079361682</v>
      </c>
      <c r="AK43" s="115">
        <f t="shared" si="37"/>
        <v>2128.5393092649388</v>
      </c>
      <c r="AL43" s="115">
        <f t="shared" si="38"/>
        <v>59.06164798732393</v>
      </c>
      <c r="AM43" s="115">
        <f t="shared" si="39"/>
        <v>94.653796550482411</v>
      </c>
      <c r="AN43" s="115">
        <f t="shared" si="40"/>
        <v>87.727789636859839</v>
      </c>
      <c r="AO43" s="115">
        <f t="shared" si="41"/>
        <v>93.321561153476907</v>
      </c>
    </row>
    <row r="44" spans="1:41" x14ac:dyDescent="0.25">
      <c r="A44" s="8">
        <f t="shared" si="20"/>
        <v>2015</v>
      </c>
      <c r="B44" s="9">
        <f t="shared" si="21"/>
        <v>2</v>
      </c>
      <c r="C44" s="10">
        <v>18041.574687800799</v>
      </c>
      <c r="D44" s="11">
        <v>11163.454753117299</v>
      </c>
      <c r="E44" s="11">
        <v>12206.2614415919</v>
      </c>
      <c r="F44" s="11">
        <v>24059.752119623899</v>
      </c>
      <c r="G44" s="11">
        <v>5915.7500521983502</v>
      </c>
      <c r="H44" s="11">
        <v>14612.881337417801</v>
      </c>
      <c r="I44" s="11">
        <v>32159.796546454101</v>
      </c>
      <c r="J44" s="11">
        <v>5731.3959452745403</v>
      </c>
      <c r="K44" s="11">
        <v>8596.2946106600102</v>
      </c>
      <c r="L44" s="11">
        <v>17211.634004360101</v>
      </c>
      <c r="M44" s="11">
        <v>13773.966963435299</v>
      </c>
      <c r="N44" s="11">
        <v>26865.807068486301</v>
      </c>
      <c r="O44" s="13">
        <v>4302.7882244433104</v>
      </c>
      <c r="P44" s="14">
        <v>132616.99845867799</v>
      </c>
      <c r="Q44" s="15">
        <v>1084.9462048651601</v>
      </c>
      <c r="R44" s="15">
        <v>27649.020226616802</v>
      </c>
      <c r="S44" s="15">
        <v>30661.998493005201</v>
      </c>
      <c r="T44" s="15">
        <v>42207.00157583</v>
      </c>
      <c r="U44" s="15">
        <v>44835.395947528901</v>
      </c>
      <c r="V44" s="16">
        <f t="shared" si="22"/>
        <v>-3.637978807091713E-10</v>
      </c>
      <c r="W44" s="115">
        <f t="shared" si="23"/>
        <v>104.6400127748696</v>
      </c>
      <c r="X44" s="115">
        <f t="shared" si="24"/>
        <v>103.248526858787</v>
      </c>
      <c r="Y44" s="115">
        <f t="shared" si="25"/>
        <v>93.374667049135724</v>
      </c>
      <c r="Z44" s="115">
        <f t="shared" si="26"/>
        <v>105.21048467580849</v>
      </c>
      <c r="AA44" s="115">
        <f t="shared" si="27"/>
        <v>103.34157907087653</v>
      </c>
      <c r="AB44" s="115">
        <f t="shared" si="28"/>
        <v>108.71201121057494</v>
      </c>
      <c r="AC44" s="115">
        <f t="shared" si="29"/>
        <v>105.60342501571809</v>
      </c>
      <c r="AD44" s="115">
        <f t="shared" si="30"/>
        <v>102.45785965869312</v>
      </c>
      <c r="AE44" s="115">
        <f t="shared" si="31"/>
        <v>99.090488123400831</v>
      </c>
      <c r="AF44" s="115">
        <f t="shared" si="32"/>
        <v>101.73798597566595</v>
      </c>
      <c r="AG44" s="115">
        <f t="shared" si="33"/>
        <v>105.09101436505325</v>
      </c>
      <c r="AH44" s="115">
        <f t="shared" si="34"/>
        <v>109.71430804113862</v>
      </c>
      <c r="AI44" s="115">
        <f t="shared" si="35"/>
        <v>95.311791201685622</v>
      </c>
      <c r="AJ44" s="115">
        <f t="shared" si="36"/>
        <v>103.65097473777884</v>
      </c>
      <c r="AK44" s="115">
        <f t="shared" si="37"/>
        <v>101.67815606133222</v>
      </c>
      <c r="AL44" s="115">
        <f t="shared" si="38"/>
        <v>121.73841889014977</v>
      </c>
      <c r="AM44" s="115">
        <f t="shared" si="39"/>
        <v>102.7900569489835</v>
      </c>
      <c r="AN44" s="115">
        <f t="shared" si="40"/>
        <v>104.98139601184143</v>
      </c>
      <c r="AO44" s="115">
        <f t="shared" si="41"/>
        <v>98.412078177439668</v>
      </c>
    </row>
    <row r="45" spans="1:41" x14ac:dyDescent="0.25">
      <c r="A45" s="8">
        <f t="shared" si="20"/>
        <v>2015</v>
      </c>
      <c r="B45" s="9">
        <f t="shared" si="21"/>
        <v>3</v>
      </c>
      <c r="C45" s="10">
        <v>18205.683665641001</v>
      </c>
      <c r="D45" s="11">
        <v>12915.623769969199</v>
      </c>
      <c r="E45" s="11">
        <v>10981.6867814568</v>
      </c>
      <c r="F45" s="11">
        <v>25986.714929671201</v>
      </c>
      <c r="G45" s="11">
        <v>6345.8007460987901</v>
      </c>
      <c r="H45" s="11">
        <v>14565.378329568</v>
      </c>
      <c r="I45" s="11">
        <v>34237.606216941604</v>
      </c>
      <c r="J45" s="11">
        <v>6000.7022742490899</v>
      </c>
      <c r="K45" s="11">
        <v>8652.0041801054394</v>
      </c>
      <c r="L45" s="11">
        <v>17568.904908238099</v>
      </c>
      <c r="M45" s="11">
        <v>14396.3229560367</v>
      </c>
      <c r="N45" s="11">
        <v>28539.696022698001</v>
      </c>
      <c r="O45" s="13">
        <v>4667.02739240969</v>
      </c>
      <c r="P45" s="14">
        <v>137657.53282008399</v>
      </c>
      <c r="Q45" s="15">
        <v>1054.7677246595799</v>
      </c>
      <c r="R45" s="15">
        <v>30088.7173581153</v>
      </c>
      <c r="S45" s="15">
        <v>33269.532862058302</v>
      </c>
      <c r="T45" s="15">
        <v>49340.467221684601</v>
      </c>
      <c r="U45" s="15">
        <v>50333.068629850903</v>
      </c>
      <c r="V45" s="16">
        <f t="shared" si="22"/>
        <v>1.673470251262188E-10</v>
      </c>
      <c r="W45" s="115">
        <f t="shared" si="23"/>
        <v>100.90961559996849</v>
      </c>
      <c r="X45" s="115">
        <f t="shared" si="24"/>
        <v>115.69558040590098</v>
      </c>
      <c r="Y45" s="115">
        <f t="shared" si="25"/>
        <v>89.967651717155121</v>
      </c>
      <c r="Z45" s="115">
        <f t="shared" si="26"/>
        <v>108.00907174964453</v>
      </c>
      <c r="AA45" s="115">
        <f t="shared" si="27"/>
        <v>107.26958864228263</v>
      </c>
      <c r="AB45" s="115">
        <f t="shared" si="28"/>
        <v>99.674923741916913</v>
      </c>
      <c r="AC45" s="115">
        <f t="shared" si="29"/>
        <v>106.46089183893359</v>
      </c>
      <c r="AD45" s="115">
        <f t="shared" si="30"/>
        <v>104.69879121153005</v>
      </c>
      <c r="AE45" s="115">
        <f t="shared" si="31"/>
        <v>100.64806491597373</v>
      </c>
      <c r="AF45" s="115">
        <f t="shared" si="32"/>
        <v>102.07575238810848</v>
      </c>
      <c r="AG45" s="115">
        <f t="shared" si="33"/>
        <v>104.51834968280032</v>
      </c>
      <c r="AH45" s="115">
        <f t="shared" si="34"/>
        <v>106.23055525540185</v>
      </c>
      <c r="AI45" s="115">
        <f t="shared" si="35"/>
        <v>108.46518929045142</v>
      </c>
      <c r="AJ45" s="115">
        <f t="shared" si="36"/>
        <v>103.80082072433314</v>
      </c>
      <c r="AK45" s="115">
        <f t="shared" si="37"/>
        <v>97.218435340825877</v>
      </c>
      <c r="AL45" s="115">
        <f t="shared" si="38"/>
        <v>108.82381043343403</v>
      </c>
      <c r="AM45" s="115">
        <f t="shared" si="39"/>
        <v>108.50412398803016</v>
      </c>
      <c r="AN45" s="115">
        <f t="shared" si="40"/>
        <v>116.90114288985554</v>
      </c>
      <c r="AO45" s="115">
        <f t="shared" si="41"/>
        <v>112.26190282507143</v>
      </c>
    </row>
    <row r="46" spans="1:41" x14ac:dyDescent="0.25">
      <c r="A46" s="8">
        <f t="shared" si="20"/>
        <v>2015</v>
      </c>
      <c r="B46" s="9">
        <f t="shared" si="21"/>
        <v>4</v>
      </c>
      <c r="C46" s="10">
        <v>20660.177727202899</v>
      </c>
      <c r="D46" s="11">
        <v>13232.7044964373</v>
      </c>
      <c r="E46" s="11">
        <v>11366.7037543672</v>
      </c>
      <c r="F46" s="11">
        <v>26874.325287029202</v>
      </c>
      <c r="G46" s="11">
        <v>6612.9865939261399</v>
      </c>
      <c r="H46" s="11">
        <v>15421.912539843401</v>
      </c>
      <c r="I46" s="11">
        <v>38578.2321666102</v>
      </c>
      <c r="J46" s="11">
        <v>6634.9961841981603</v>
      </c>
      <c r="K46" s="11">
        <v>8772.5046556009802</v>
      </c>
      <c r="L46" s="11">
        <v>18126.852743477299</v>
      </c>
      <c r="M46" s="11">
        <v>16115.007241416601</v>
      </c>
      <c r="N46" s="11">
        <v>32184.438157633998</v>
      </c>
      <c r="O46" s="13">
        <v>5497.7500511573498</v>
      </c>
      <c r="P46" s="14">
        <v>149622.73661965501</v>
      </c>
      <c r="Q46" s="15">
        <v>-36.7535444157689</v>
      </c>
      <c r="R46" s="15">
        <v>38738.434482324403</v>
      </c>
      <c r="S46" s="15">
        <v>32174.7366619848</v>
      </c>
      <c r="T46" s="15">
        <v>50998.263418630297</v>
      </c>
      <c r="U46" s="15">
        <v>50577.700797982499</v>
      </c>
      <c r="V46" s="16">
        <f t="shared" si="22"/>
        <v>6.5483618527650833E-11</v>
      </c>
      <c r="W46" s="115">
        <f t="shared" si="23"/>
        <v>113.48202081635739</v>
      </c>
      <c r="X46" s="115">
        <f t="shared" si="24"/>
        <v>102.45501674650326</v>
      </c>
      <c r="Y46" s="115">
        <f t="shared" si="25"/>
        <v>103.50599120674724</v>
      </c>
      <c r="Z46" s="115">
        <f t="shared" si="26"/>
        <v>103.4156312552786</v>
      </c>
      <c r="AA46" s="115">
        <f t="shared" si="27"/>
        <v>104.21043550715972</v>
      </c>
      <c r="AB46" s="115">
        <f t="shared" si="28"/>
        <v>105.88061765986963</v>
      </c>
      <c r="AC46" s="115">
        <f t="shared" si="29"/>
        <v>112.67794810818505</v>
      </c>
      <c r="AD46" s="115">
        <f t="shared" si="30"/>
        <v>110.57032795429672</v>
      </c>
      <c r="AE46" s="115">
        <f t="shared" si="31"/>
        <v>101.39274638554407</v>
      </c>
      <c r="AF46" s="115">
        <f t="shared" si="32"/>
        <v>103.17576899729008</v>
      </c>
      <c r="AG46" s="115">
        <f t="shared" si="33"/>
        <v>111.93835599985076</v>
      </c>
      <c r="AH46" s="115">
        <f t="shared" si="34"/>
        <v>112.77078120256532</v>
      </c>
      <c r="AI46" s="115">
        <f t="shared" si="35"/>
        <v>117.79982393286832</v>
      </c>
      <c r="AJ46" s="115">
        <f t="shared" si="36"/>
        <v>108.69200802487819</v>
      </c>
      <c r="AK46" s="115">
        <f t="shared" si="37"/>
        <v>-3.4845154583802698</v>
      </c>
      <c r="AL46" s="115">
        <f t="shared" si="38"/>
        <v>128.74737736826847</v>
      </c>
      <c r="AM46" s="115">
        <f t="shared" si="39"/>
        <v>96.709312978295387</v>
      </c>
      <c r="AN46" s="115">
        <f t="shared" si="40"/>
        <v>103.35991183362185</v>
      </c>
      <c r="AO46" s="115">
        <f t="shared" si="41"/>
        <v>100.48602673111513</v>
      </c>
    </row>
    <row r="47" spans="1:41" x14ac:dyDescent="0.25">
      <c r="A47" s="8">
        <f t="shared" si="20"/>
        <v>2016</v>
      </c>
      <c r="B47" s="9">
        <f t="shared" si="21"/>
        <v>1</v>
      </c>
      <c r="C47" s="10">
        <v>17638.7346778586</v>
      </c>
      <c r="D47" s="11">
        <v>12719.853424662801</v>
      </c>
      <c r="E47" s="11">
        <v>10093.326601872201</v>
      </c>
      <c r="F47" s="11">
        <v>24958.294088395101</v>
      </c>
      <c r="G47" s="11">
        <v>6530.1479952330101</v>
      </c>
      <c r="H47" s="11">
        <v>14964.3244079256</v>
      </c>
      <c r="I47" s="11">
        <v>35079.632736028201</v>
      </c>
      <c r="J47" s="11">
        <v>5844.0430468764798</v>
      </c>
      <c r="K47" s="11">
        <v>8397.33754258925</v>
      </c>
      <c r="L47" s="11">
        <v>18273.356754516699</v>
      </c>
      <c r="M47" s="11">
        <v>13537.6902367806</v>
      </c>
      <c r="N47" s="11">
        <v>26585.480566992901</v>
      </c>
      <c r="O47" s="13">
        <v>4703.4922952409997</v>
      </c>
      <c r="P47" s="14">
        <v>141910.95732210801</v>
      </c>
      <c r="Q47" s="15">
        <v>1389.8199959440699</v>
      </c>
      <c r="R47" s="15">
        <v>23309.250362897801</v>
      </c>
      <c r="S47" s="15">
        <v>30870.957363926402</v>
      </c>
      <c r="T47" s="15">
        <v>45128.042639069899</v>
      </c>
      <c r="U47" s="15">
        <v>46972.771969166097</v>
      </c>
      <c r="V47" s="16">
        <f t="shared" si="22"/>
        <v>-5.8207660913467407E-11</v>
      </c>
      <c r="W47" s="115">
        <f t="shared" si="23"/>
        <v>85.375522470138193</v>
      </c>
      <c r="X47" s="115">
        <f t="shared" si="24"/>
        <v>96.124366928071453</v>
      </c>
      <c r="Y47" s="115">
        <f t="shared" si="25"/>
        <v>88.797305005809136</v>
      </c>
      <c r="Z47" s="115">
        <f t="shared" si="26"/>
        <v>92.870402593664863</v>
      </c>
      <c r="AA47" s="115">
        <f t="shared" si="27"/>
        <v>98.747334543680836</v>
      </c>
      <c r="AB47" s="115">
        <f t="shared" si="28"/>
        <v>97.032870399598011</v>
      </c>
      <c r="AC47" s="115">
        <f t="shared" si="29"/>
        <v>90.931156680605838</v>
      </c>
      <c r="AD47" s="115">
        <f t="shared" si="30"/>
        <v>88.079071707600875</v>
      </c>
      <c r="AE47" s="115">
        <f t="shared" si="31"/>
        <v>95.723375162050246</v>
      </c>
      <c r="AF47" s="115">
        <f t="shared" si="32"/>
        <v>100.80821537589925</v>
      </c>
      <c r="AG47" s="115">
        <f t="shared" si="33"/>
        <v>84.006727604737705</v>
      </c>
      <c r="AH47" s="115">
        <f t="shared" si="34"/>
        <v>82.603525457805603</v>
      </c>
      <c r="AI47" s="115">
        <f t="shared" si="35"/>
        <v>85.553039906767893</v>
      </c>
      <c r="AJ47" s="115">
        <f t="shared" si="36"/>
        <v>94.845850656273882</v>
      </c>
      <c r="AK47" s="115">
        <f t="shared" si="37"/>
        <v>-3781.4584090773442</v>
      </c>
      <c r="AL47" s="115">
        <f t="shared" si="38"/>
        <v>60.170863057290966</v>
      </c>
      <c r="AM47" s="115">
        <f t="shared" si="39"/>
        <v>95.947816724172768</v>
      </c>
      <c r="AN47" s="115">
        <f t="shared" si="40"/>
        <v>88.489371233342951</v>
      </c>
      <c r="AO47" s="115">
        <f t="shared" si="41"/>
        <v>92.872493664322121</v>
      </c>
    </row>
    <row r="48" spans="1:41" x14ac:dyDescent="0.25">
      <c r="A48" s="8">
        <f t="shared" si="20"/>
        <v>2016</v>
      </c>
      <c r="B48" s="9">
        <f t="shared" si="21"/>
        <v>2</v>
      </c>
      <c r="C48" s="10">
        <v>18054.538042238699</v>
      </c>
      <c r="D48" s="11">
        <v>13476.3839519428</v>
      </c>
      <c r="E48" s="11">
        <v>9692.2143936332304</v>
      </c>
      <c r="F48" s="11">
        <v>26409.3809549326</v>
      </c>
      <c r="G48" s="11">
        <v>6676.2243372202001</v>
      </c>
      <c r="H48" s="11">
        <v>16081.100647444</v>
      </c>
      <c r="I48" s="11">
        <v>36591.347541454197</v>
      </c>
      <c r="J48" s="11">
        <v>6084.1741542049103</v>
      </c>
      <c r="K48" s="11">
        <v>8197.7125750679697</v>
      </c>
      <c r="L48" s="11">
        <v>18706.120119294701</v>
      </c>
      <c r="M48" s="11">
        <v>14384.865872545601</v>
      </c>
      <c r="N48" s="11">
        <v>29819.457669041702</v>
      </c>
      <c r="O48" s="13">
        <v>4666.2231375061301</v>
      </c>
      <c r="P48" s="14">
        <v>144065.71725650199</v>
      </c>
      <c r="Q48" s="15">
        <v>1232.86035335309</v>
      </c>
      <c r="R48" s="15">
        <v>29513.856743288699</v>
      </c>
      <c r="S48" s="15">
        <v>30365.717297918702</v>
      </c>
      <c r="T48" s="15">
        <v>45549.282701196797</v>
      </c>
      <c r="U48" s="15">
        <v>49210.874446660899</v>
      </c>
      <c r="V48" s="16">
        <f t="shared" si="22"/>
        <v>1.8189894035458565E-10</v>
      </c>
      <c r="W48" s="115">
        <f t="shared" si="23"/>
        <v>102.35733102160694</v>
      </c>
      <c r="X48" s="115">
        <f t="shared" si="24"/>
        <v>105.94763557426808</v>
      </c>
      <c r="Y48" s="115">
        <f t="shared" si="25"/>
        <v>96.025966224410411</v>
      </c>
      <c r="Z48" s="115">
        <f t="shared" si="26"/>
        <v>105.81404667081078</v>
      </c>
      <c r="AA48" s="115">
        <f t="shared" si="27"/>
        <v>102.23695300770864</v>
      </c>
      <c r="AB48" s="115">
        <f t="shared" si="28"/>
        <v>107.46292454691051</v>
      </c>
      <c r="AC48" s="115">
        <f t="shared" si="29"/>
        <v>104.30938036552875</v>
      </c>
      <c r="AD48" s="115">
        <f t="shared" si="30"/>
        <v>104.10898936579147</v>
      </c>
      <c r="AE48" s="115">
        <f t="shared" si="31"/>
        <v>97.622758802908294</v>
      </c>
      <c r="AF48" s="115">
        <f t="shared" si="32"/>
        <v>102.3682751373583</v>
      </c>
      <c r="AG48" s="115">
        <f t="shared" si="33"/>
        <v>106.25790382958613</v>
      </c>
      <c r="AH48" s="115">
        <f t="shared" si="34"/>
        <v>112.1644485376124</v>
      </c>
      <c r="AI48" s="115">
        <f t="shared" si="35"/>
        <v>99.207627962469957</v>
      </c>
      <c r="AJ48" s="115">
        <f t="shared" si="36"/>
        <v>101.51838869602095</v>
      </c>
      <c r="AK48" s="115">
        <f t="shared" si="37"/>
        <v>88.706476878370054</v>
      </c>
      <c r="AL48" s="115">
        <f t="shared" si="38"/>
        <v>126.61864403098524</v>
      </c>
      <c r="AM48" s="115">
        <f t="shared" si="39"/>
        <v>98.363380636202464</v>
      </c>
      <c r="AN48" s="115">
        <f t="shared" si="40"/>
        <v>100.93343304405187</v>
      </c>
      <c r="AO48" s="115">
        <f t="shared" si="41"/>
        <v>104.76468043862504</v>
      </c>
    </row>
    <row r="49" spans="1:41" x14ac:dyDescent="0.25">
      <c r="A49" s="8">
        <f t="shared" si="20"/>
        <v>2016</v>
      </c>
      <c r="B49" s="9">
        <f t="shared" si="21"/>
        <v>3</v>
      </c>
      <c r="C49" s="10">
        <v>18983.205309652902</v>
      </c>
      <c r="D49" s="11">
        <v>15079.213023263599</v>
      </c>
      <c r="E49" s="11">
        <v>10072.9130646877</v>
      </c>
      <c r="F49" s="11">
        <v>27110.257775880302</v>
      </c>
      <c r="G49" s="11">
        <v>7075.0668068934901</v>
      </c>
      <c r="H49" s="11">
        <v>16432.9282145744</v>
      </c>
      <c r="I49" s="11">
        <v>38431.503800898201</v>
      </c>
      <c r="J49" s="11">
        <v>6313.0214431271297</v>
      </c>
      <c r="K49" s="11">
        <v>8445.8911913083593</v>
      </c>
      <c r="L49" s="11">
        <v>19069.117883374001</v>
      </c>
      <c r="M49" s="11">
        <v>14858.023976819901</v>
      </c>
      <c r="N49" s="11">
        <v>30668.468050032599</v>
      </c>
      <c r="O49" s="13">
        <v>5050.5139062841499</v>
      </c>
      <c r="P49" s="14">
        <v>148292.021714998</v>
      </c>
      <c r="Q49" s="15">
        <v>1211.5182860496</v>
      </c>
      <c r="R49" s="15">
        <v>29952.944521351099</v>
      </c>
      <c r="S49" s="15">
        <v>31645.0217488653</v>
      </c>
      <c r="T49" s="15">
        <v>44785.978250058703</v>
      </c>
      <c r="U49" s="15">
        <v>51274.596425591</v>
      </c>
      <c r="V49" s="16">
        <f t="shared" si="22"/>
        <v>4.8021320253610611E-10</v>
      </c>
      <c r="W49" s="115">
        <f t="shared" si="23"/>
        <v>105.14367781242355</v>
      </c>
      <c r="X49" s="115">
        <f t="shared" si="24"/>
        <v>111.8936138732507</v>
      </c>
      <c r="Y49" s="115">
        <f t="shared" si="25"/>
        <v>103.92788124151018</v>
      </c>
      <c r="Z49" s="115">
        <f t="shared" si="26"/>
        <v>102.65389341061702</v>
      </c>
      <c r="AA49" s="115">
        <f t="shared" si="27"/>
        <v>105.97407231284497</v>
      </c>
      <c r="AB49" s="115">
        <f t="shared" si="28"/>
        <v>102.18783262939357</v>
      </c>
      <c r="AC49" s="115">
        <f t="shared" si="29"/>
        <v>105.02893821376568</v>
      </c>
      <c r="AD49" s="115">
        <f t="shared" si="30"/>
        <v>103.76135335909242</v>
      </c>
      <c r="AE49" s="115">
        <f t="shared" si="31"/>
        <v>103.02741300048974</v>
      </c>
      <c r="AF49" s="115">
        <f t="shared" si="32"/>
        <v>101.94052941905831</v>
      </c>
      <c r="AG49" s="115">
        <f t="shared" si="33"/>
        <v>103.28927713658666</v>
      </c>
      <c r="AH49" s="115">
        <f t="shared" si="34"/>
        <v>102.84716908809624</v>
      </c>
      <c r="AI49" s="115">
        <f t="shared" si="35"/>
        <v>108.23558491425689</v>
      </c>
      <c r="AJ49" s="115">
        <f t="shared" si="36"/>
        <v>102.93359484753148</v>
      </c>
      <c r="AK49" s="115">
        <f t="shared" si="37"/>
        <v>98.268898237708385</v>
      </c>
      <c r="AL49" s="115">
        <f t="shared" si="38"/>
        <v>101.48773432724019</v>
      </c>
      <c r="AM49" s="115">
        <f t="shared" si="39"/>
        <v>104.21298939983967</v>
      </c>
      <c r="AN49" s="115">
        <f t="shared" si="40"/>
        <v>98.324222894693264</v>
      </c>
      <c r="AO49" s="115">
        <f t="shared" si="41"/>
        <v>104.19362996926004</v>
      </c>
    </row>
    <row r="50" spans="1:41" x14ac:dyDescent="0.25">
      <c r="A50" s="8">
        <f t="shared" si="20"/>
        <v>2016</v>
      </c>
      <c r="B50" s="9">
        <f t="shared" si="21"/>
        <v>4</v>
      </c>
      <c r="C50" s="10">
        <v>21386.521970249902</v>
      </c>
      <c r="D50" s="11">
        <v>15789.5496001309</v>
      </c>
      <c r="E50" s="11">
        <v>11140.5459398066</v>
      </c>
      <c r="F50" s="11">
        <v>27748.067180792001</v>
      </c>
      <c r="G50" s="11">
        <v>7342.5608606532496</v>
      </c>
      <c r="H50" s="11">
        <v>16846.646730056102</v>
      </c>
      <c r="I50" s="11">
        <v>42581.515921619401</v>
      </c>
      <c r="J50" s="11">
        <v>6880.7613557914401</v>
      </c>
      <c r="K50" s="11">
        <v>9283.0586910345592</v>
      </c>
      <c r="L50" s="11">
        <v>19596.405242814599</v>
      </c>
      <c r="M50" s="11">
        <v>16862.419913853799</v>
      </c>
      <c r="N50" s="11">
        <v>36437.593713932998</v>
      </c>
      <c r="O50" s="13">
        <v>6130.7706609686602</v>
      </c>
      <c r="P50" s="14">
        <v>158748.30370639201</v>
      </c>
      <c r="Q50" s="15">
        <v>-326.19863534675898</v>
      </c>
      <c r="R50" s="15">
        <v>42828.948372462299</v>
      </c>
      <c r="S50" s="15">
        <v>34242.3035892896</v>
      </c>
      <c r="T50" s="15">
        <v>50124.6964096745</v>
      </c>
      <c r="U50" s="15">
        <v>52657.757158581997</v>
      </c>
      <c r="V50" s="16">
        <f t="shared" si="22"/>
        <v>-4.4383341446518898E-10</v>
      </c>
      <c r="W50" s="115">
        <f t="shared" si="23"/>
        <v>112.66022582274302</v>
      </c>
      <c r="X50" s="115">
        <f t="shared" si="24"/>
        <v>104.71070059008665</v>
      </c>
      <c r="Y50" s="115">
        <f t="shared" si="25"/>
        <v>110.59904784507341</v>
      </c>
      <c r="Z50" s="115">
        <f t="shared" si="26"/>
        <v>102.35264972463357</v>
      </c>
      <c r="AA50" s="115">
        <f t="shared" si="27"/>
        <v>103.7807989812779</v>
      </c>
      <c r="AB50" s="115">
        <f t="shared" si="28"/>
        <v>102.51761895433083</v>
      </c>
      <c r="AC50" s="115">
        <f t="shared" si="29"/>
        <v>110.79846404715552</v>
      </c>
      <c r="AD50" s="115">
        <f t="shared" si="30"/>
        <v>108.99315672818439</v>
      </c>
      <c r="AE50" s="115">
        <f t="shared" si="31"/>
        <v>109.91212745657589</v>
      </c>
      <c r="AF50" s="115">
        <f t="shared" si="32"/>
        <v>102.765137656946</v>
      </c>
      <c r="AG50" s="115">
        <f t="shared" si="33"/>
        <v>113.49032644018457</v>
      </c>
      <c r="AH50" s="115">
        <f t="shared" si="34"/>
        <v>118.81126130750528</v>
      </c>
      <c r="AI50" s="115">
        <f t="shared" si="35"/>
        <v>121.3890462382529</v>
      </c>
      <c r="AJ50" s="115">
        <f t="shared" si="36"/>
        <v>107.05114265114675</v>
      </c>
      <c r="AK50" s="115">
        <f t="shared" si="37"/>
        <v>-26.924780178960027</v>
      </c>
      <c r="AL50" s="115">
        <f t="shared" si="38"/>
        <v>142.98743932147607</v>
      </c>
      <c r="AM50" s="115">
        <f t="shared" si="39"/>
        <v>108.2075527109329</v>
      </c>
      <c r="AN50" s="115">
        <f t="shared" si="40"/>
        <v>111.92051255374508</v>
      </c>
      <c r="AO50" s="115">
        <f t="shared" si="41"/>
        <v>102.69755557217934</v>
      </c>
    </row>
    <row r="51" spans="1:41" x14ac:dyDescent="0.25">
      <c r="A51" s="8">
        <f t="shared" si="20"/>
        <v>2017</v>
      </c>
      <c r="B51" s="9">
        <f t="shared" si="21"/>
        <v>1</v>
      </c>
      <c r="C51" s="10">
        <v>19109.554315001398</v>
      </c>
      <c r="D51" s="11">
        <v>14245.4089276671</v>
      </c>
      <c r="E51" s="11">
        <v>10415.929568166899</v>
      </c>
      <c r="F51" s="11">
        <v>25260.648857676199</v>
      </c>
      <c r="G51" s="11">
        <v>7038.2778566937304</v>
      </c>
      <c r="H51" s="11">
        <v>15078.5780639483</v>
      </c>
      <c r="I51" s="11">
        <v>37883.3001715434</v>
      </c>
      <c r="J51" s="11">
        <v>6232.1846475154698</v>
      </c>
      <c r="K51" s="11">
        <v>9040.1944230086992</v>
      </c>
      <c r="L51" s="11">
        <v>19658.824217091798</v>
      </c>
      <c r="M51" s="11">
        <v>14255.882835531</v>
      </c>
      <c r="N51" s="11">
        <v>29278.096370616699</v>
      </c>
      <c r="O51" s="13">
        <v>5163.7174119924202</v>
      </c>
      <c r="P51" s="14">
        <v>148607.46692889</v>
      </c>
      <c r="Q51" s="15">
        <v>1388.84001569052</v>
      </c>
      <c r="R51" s="15">
        <v>24864.291507318401</v>
      </c>
      <c r="S51" s="15">
        <v>33582.463792415103</v>
      </c>
      <c r="T51" s="15">
        <v>43316.5362075464</v>
      </c>
      <c r="U51" s="15">
        <v>47534.071629685102</v>
      </c>
      <c r="V51" s="16">
        <f t="shared" si="22"/>
        <v>4.4383341446518898E-10</v>
      </c>
      <c r="W51" s="115">
        <f t="shared" si="23"/>
        <v>89.353258756071142</v>
      </c>
      <c r="X51" s="115">
        <f t="shared" si="24"/>
        <v>90.220489427697174</v>
      </c>
      <c r="Y51" s="115">
        <f t="shared" si="25"/>
        <v>93.495683465111412</v>
      </c>
      <c r="Z51" s="115">
        <f t="shared" si="26"/>
        <v>91.035705993829851</v>
      </c>
      <c r="AA51" s="115">
        <f t="shared" si="27"/>
        <v>95.855900826235057</v>
      </c>
      <c r="AB51" s="115">
        <f t="shared" si="28"/>
        <v>89.504922288461174</v>
      </c>
      <c r="AC51" s="115">
        <f t="shared" si="29"/>
        <v>88.966537126756833</v>
      </c>
      <c r="AD51" s="115">
        <f t="shared" si="30"/>
        <v>90.574056056600881</v>
      </c>
      <c r="AE51" s="115">
        <f t="shared" si="31"/>
        <v>97.383790449796308</v>
      </c>
      <c r="AF51" s="115">
        <f t="shared" si="32"/>
        <v>100.31852257341987</v>
      </c>
      <c r="AG51" s="115">
        <f t="shared" si="33"/>
        <v>84.54233086568243</v>
      </c>
      <c r="AH51" s="115">
        <f t="shared" si="34"/>
        <v>80.351344275023706</v>
      </c>
      <c r="AI51" s="115">
        <f t="shared" si="35"/>
        <v>84.226236757917704</v>
      </c>
      <c r="AJ51" s="115">
        <f t="shared" si="36"/>
        <v>93.612003063505071</v>
      </c>
      <c r="AK51" s="115">
        <f t="shared" si="37"/>
        <v>-425.76512136972656</v>
      </c>
      <c r="AL51" s="115">
        <f t="shared" si="38"/>
        <v>58.054872818930527</v>
      </c>
      <c r="AM51" s="115">
        <f t="shared" si="39"/>
        <v>98.073027431831761</v>
      </c>
      <c r="AN51" s="115">
        <f t="shared" si="40"/>
        <v>86.417553242648538</v>
      </c>
      <c r="AO51" s="115">
        <f t="shared" si="41"/>
        <v>90.269837142006239</v>
      </c>
    </row>
    <row r="52" spans="1:41" x14ac:dyDescent="0.25">
      <c r="A52" s="8">
        <f t="shared" si="20"/>
        <v>2017</v>
      </c>
      <c r="B52" s="9">
        <f t="shared" si="21"/>
        <v>2</v>
      </c>
      <c r="C52" s="10">
        <v>20053.726330928599</v>
      </c>
      <c r="D52" s="11">
        <v>13761.014761869799</v>
      </c>
      <c r="E52" s="11">
        <v>11322.772558041001</v>
      </c>
      <c r="F52" s="11">
        <v>25339.688819353702</v>
      </c>
      <c r="G52" s="11">
        <v>7197.1353041864404</v>
      </c>
      <c r="H52" s="11">
        <v>16184.5348868824</v>
      </c>
      <c r="I52" s="11">
        <v>39278.311804170698</v>
      </c>
      <c r="J52" s="11">
        <v>6560.1411705945002</v>
      </c>
      <c r="K52" s="11">
        <v>9502.4294177494594</v>
      </c>
      <c r="L52" s="11">
        <v>19976.395654798998</v>
      </c>
      <c r="M52" s="11">
        <v>15200.522789651501</v>
      </c>
      <c r="N52" s="11">
        <v>32703.6344075985</v>
      </c>
      <c r="O52" s="13">
        <v>4971.6807145212697</v>
      </c>
      <c r="P52" s="14">
        <v>153425.29851470201</v>
      </c>
      <c r="Q52" s="15">
        <v>1448.87633699809</v>
      </c>
      <c r="R52" s="15">
        <v>32009.592688291999</v>
      </c>
      <c r="S52" s="15">
        <v>33436.295256562298</v>
      </c>
      <c r="T52" s="15">
        <v>45528.704743449103</v>
      </c>
      <c r="U52" s="15">
        <v>47260.630567241802</v>
      </c>
      <c r="V52" s="16">
        <f t="shared" si="22"/>
        <v>-2.6921043172478676E-10</v>
      </c>
      <c r="W52" s="115">
        <f t="shared" si="23"/>
        <v>104.94083744897182</v>
      </c>
      <c r="X52" s="115">
        <f t="shared" si="24"/>
        <v>96.599647168734322</v>
      </c>
      <c r="Y52" s="115">
        <f t="shared" si="25"/>
        <v>108.70630877387642</v>
      </c>
      <c r="Z52" s="115">
        <f t="shared" si="26"/>
        <v>100.31289759072632</v>
      </c>
      <c r="AA52" s="115">
        <f t="shared" si="27"/>
        <v>102.25704995919746</v>
      </c>
      <c r="AB52" s="115">
        <f t="shared" si="28"/>
        <v>107.33462278899066</v>
      </c>
      <c r="AC52" s="115">
        <f t="shared" si="29"/>
        <v>103.68239204691882</v>
      </c>
      <c r="AD52" s="115">
        <f t="shared" si="30"/>
        <v>105.26230433833142</v>
      </c>
      <c r="AE52" s="115">
        <f t="shared" si="31"/>
        <v>105.11310900088941</v>
      </c>
      <c r="AF52" s="115">
        <f t="shared" si="32"/>
        <v>101.61541419873473</v>
      </c>
      <c r="AG52" s="115">
        <f t="shared" si="33"/>
        <v>106.62631676353359</v>
      </c>
      <c r="AH52" s="115">
        <f t="shared" si="34"/>
        <v>111.70000260132913</v>
      </c>
      <c r="AI52" s="115">
        <f t="shared" si="35"/>
        <v>96.281037823155131</v>
      </c>
      <c r="AJ52" s="115">
        <f t="shared" si="36"/>
        <v>103.24198486480991</v>
      </c>
      <c r="AK52" s="115">
        <f t="shared" si="37"/>
        <v>104.32276724671708</v>
      </c>
      <c r="AL52" s="115">
        <f t="shared" si="38"/>
        <v>128.73720000777217</v>
      </c>
      <c r="AM52" s="115">
        <f t="shared" si="39"/>
        <v>99.564747432599574</v>
      </c>
      <c r="AN52" s="115">
        <f t="shared" si="40"/>
        <v>105.1069839132643</v>
      </c>
      <c r="AO52" s="115">
        <f t="shared" si="41"/>
        <v>99.424747232735399</v>
      </c>
    </row>
    <row r="53" spans="1:41" x14ac:dyDescent="0.25">
      <c r="A53" s="8">
        <f t="shared" si="20"/>
        <v>2017</v>
      </c>
      <c r="B53" s="9">
        <f t="shared" si="21"/>
        <v>3</v>
      </c>
      <c r="C53" s="10">
        <v>21438.435994916901</v>
      </c>
      <c r="D53" s="11">
        <v>15356.949013215</v>
      </c>
      <c r="E53" s="11">
        <v>12064.352306897599</v>
      </c>
      <c r="F53" s="11">
        <v>26907.123576631799</v>
      </c>
      <c r="G53" s="11">
        <v>7628.5113933980901</v>
      </c>
      <c r="H53" s="11">
        <v>16303.500372779199</v>
      </c>
      <c r="I53" s="11">
        <v>41324.303253964797</v>
      </c>
      <c r="J53" s="11">
        <v>6575.6192431017098</v>
      </c>
      <c r="K53" s="11">
        <v>9734.4468211110307</v>
      </c>
      <c r="L53" s="11">
        <v>20374.797929623699</v>
      </c>
      <c r="M53" s="11">
        <v>15705.496305340101</v>
      </c>
      <c r="N53" s="11">
        <v>33518.305815392399</v>
      </c>
      <c r="O53" s="13">
        <v>5517.23071317221</v>
      </c>
      <c r="P53" s="14">
        <v>156901.11618730999</v>
      </c>
      <c r="Q53" s="15">
        <v>1104.45769466149</v>
      </c>
      <c r="R53" s="15">
        <v>32773.441445480901</v>
      </c>
      <c r="S53" s="15">
        <v>35320.113509181399</v>
      </c>
      <c r="T53" s="15">
        <v>46382.886490832403</v>
      </c>
      <c r="U53" s="15">
        <v>52732.830393743097</v>
      </c>
      <c r="V53" s="16">
        <f t="shared" si="22"/>
        <v>5.8207660913467407E-11</v>
      </c>
      <c r="W53" s="115">
        <f t="shared" si="23"/>
        <v>106.90499930605257</v>
      </c>
      <c r="X53" s="115">
        <f t="shared" si="24"/>
        <v>111.59750410098646</v>
      </c>
      <c r="Y53" s="115">
        <f t="shared" si="25"/>
        <v>106.54945372306324</v>
      </c>
      <c r="Z53" s="115">
        <f t="shared" si="26"/>
        <v>106.18569063121619</v>
      </c>
      <c r="AA53" s="115">
        <f t="shared" si="27"/>
        <v>105.99371931997341</v>
      </c>
      <c r="AB53" s="115">
        <f t="shared" si="28"/>
        <v>100.735056563122</v>
      </c>
      <c r="AC53" s="115">
        <f t="shared" si="29"/>
        <v>105.20895974347057</v>
      </c>
      <c r="AD53" s="115">
        <f t="shared" si="30"/>
        <v>100.23594114981229</v>
      </c>
      <c r="AE53" s="115">
        <f t="shared" si="31"/>
        <v>102.44166405412271</v>
      </c>
      <c r="AF53" s="115">
        <f t="shared" si="32"/>
        <v>101.99436515830618</v>
      </c>
      <c r="AG53" s="115">
        <f t="shared" si="33"/>
        <v>103.3220799223589</v>
      </c>
      <c r="AH53" s="115">
        <f t="shared" si="34"/>
        <v>102.49107300320301</v>
      </c>
      <c r="AI53" s="115">
        <f t="shared" si="35"/>
        <v>110.97315032836883</v>
      </c>
      <c r="AJ53" s="115">
        <f t="shared" si="36"/>
        <v>102.26547883970707</v>
      </c>
      <c r="AK53" s="115">
        <f t="shared" si="37"/>
        <v>76.228568750719134</v>
      </c>
      <c r="AL53" s="115">
        <f t="shared" si="38"/>
        <v>102.38631201786048</v>
      </c>
      <c r="AM53" s="115">
        <f t="shared" si="39"/>
        <v>105.63405197305578</v>
      </c>
      <c r="AN53" s="115">
        <f t="shared" si="40"/>
        <v>101.8761389154305</v>
      </c>
      <c r="AO53" s="115">
        <f t="shared" si="41"/>
        <v>111.57877023819123</v>
      </c>
    </row>
    <row r="54" spans="1:41" x14ac:dyDescent="0.25">
      <c r="A54" s="8">
        <f t="shared" si="20"/>
        <v>2017</v>
      </c>
      <c r="B54" s="9">
        <f t="shared" si="21"/>
        <v>4</v>
      </c>
      <c r="C54" s="10">
        <v>23963.283359152902</v>
      </c>
      <c r="D54" s="11">
        <v>15451.627297248</v>
      </c>
      <c r="E54" s="11">
        <v>13734.945566894799</v>
      </c>
      <c r="F54" s="11">
        <v>27514.538746339</v>
      </c>
      <c r="G54" s="11">
        <v>7925.0754457216999</v>
      </c>
      <c r="H54" s="11">
        <v>16907.386676390001</v>
      </c>
      <c r="I54" s="11">
        <v>44566.0847703209</v>
      </c>
      <c r="J54" s="11">
        <v>7453.0549387881301</v>
      </c>
      <c r="K54" s="11">
        <v>10782.9293381307</v>
      </c>
      <c r="L54" s="11">
        <v>20965.982198485701</v>
      </c>
      <c r="M54" s="11">
        <v>17736.098069477099</v>
      </c>
      <c r="N54" s="11">
        <v>39734.9634063923</v>
      </c>
      <c r="O54" s="13">
        <v>6573.37116031408</v>
      </c>
      <c r="P54" s="14">
        <v>168141.118369098</v>
      </c>
      <c r="Q54" s="15">
        <v>-381.17404735004698</v>
      </c>
      <c r="R54" s="15">
        <v>47324.674358908698</v>
      </c>
      <c r="S54" s="15">
        <v>37069.127441841301</v>
      </c>
      <c r="T54" s="15">
        <v>50132.872558171999</v>
      </c>
      <c r="U54" s="15">
        <v>51288.467409329998</v>
      </c>
      <c r="V54" s="16">
        <f t="shared" si="22"/>
        <v>-6.7666405811905861E-10</v>
      </c>
      <c r="W54" s="115">
        <f t="shared" si="23"/>
        <v>111.77719944138951</v>
      </c>
      <c r="X54" s="115">
        <f t="shared" si="24"/>
        <v>100.61651753842202</v>
      </c>
      <c r="Y54" s="115">
        <f t="shared" si="25"/>
        <v>113.84735141597338</v>
      </c>
      <c r="Z54" s="115">
        <f t="shared" si="26"/>
        <v>102.25745114663512</v>
      </c>
      <c r="AA54" s="115">
        <f t="shared" si="27"/>
        <v>103.88757435140312</v>
      </c>
      <c r="AB54" s="115">
        <f t="shared" si="28"/>
        <v>103.70402852027449</v>
      </c>
      <c r="AC54" s="115">
        <f t="shared" si="29"/>
        <v>107.84473363394234</v>
      </c>
      <c r="AD54" s="115">
        <f t="shared" si="30"/>
        <v>113.34377285617492</v>
      </c>
      <c r="AE54" s="115">
        <f t="shared" si="31"/>
        <v>110.77084847539392</v>
      </c>
      <c r="AF54" s="115">
        <f t="shared" si="32"/>
        <v>102.90154666026139</v>
      </c>
      <c r="AG54" s="115">
        <f t="shared" si="33"/>
        <v>112.92924288834199</v>
      </c>
      <c r="AH54" s="115">
        <f t="shared" si="34"/>
        <v>118.5470519459998</v>
      </c>
      <c r="AI54" s="115">
        <f t="shared" si="35"/>
        <v>119.14258261160566</v>
      </c>
      <c r="AJ54" s="115">
        <f t="shared" si="36"/>
        <v>107.16374902544963</v>
      </c>
      <c r="AK54" s="115">
        <f t="shared" si="37"/>
        <v>-34.512326655198386</v>
      </c>
      <c r="AL54" s="115">
        <f t="shared" si="38"/>
        <v>144.39946576142754</v>
      </c>
      <c r="AM54" s="115">
        <f t="shared" si="39"/>
        <v>104.9518921625358</v>
      </c>
      <c r="AN54" s="115">
        <f t="shared" si="40"/>
        <v>108.08484842374091</v>
      </c>
      <c r="AO54" s="115">
        <f t="shared" si="41"/>
        <v>97.260979595389827</v>
      </c>
    </row>
    <row r="55" spans="1:41" x14ac:dyDescent="0.25">
      <c r="A55" s="8">
        <f t="shared" si="20"/>
        <v>2018</v>
      </c>
      <c r="B55" s="9">
        <f t="shared" si="21"/>
        <v>1</v>
      </c>
      <c r="C55" s="10">
        <v>21201.869449064001</v>
      </c>
      <c r="D55" s="11">
        <v>14634.973680007401</v>
      </c>
      <c r="E55" s="11">
        <v>12965.958016282701</v>
      </c>
      <c r="F55" s="11">
        <v>25489.805980739999</v>
      </c>
      <c r="G55" s="11">
        <v>7618.8597433061204</v>
      </c>
      <c r="H55" s="11">
        <v>15177.180705487701</v>
      </c>
      <c r="I55" s="11">
        <v>41063.899824917702</v>
      </c>
      <c r="J55" s="11">
        <v>6523.4659633527899</v>
      </c>
      <c r="K55" s="11">
        <v>9955.0067238264292</v>
      </c>
      <c r="L55" s="11">
        <v>21072.1938101466</v>
      </c>
      <c r="M55" s="11">
        <v>15362.4374253557</v>
      </c>
      <c r="N55" s="11">
        <v>32416.131351994602</v>
      </c>
      <c r="O55" s="13">
        <v>5197.4683254656102</v>
      </c>
      <c r="P55" s="14">
        <v>158685.27701540399</v>
      </c>
      <c r="Q55" s="15">
        <v>1536.0383641706601</v>
      </c>
      <c r="R55" s="15">
        <v>27720.571074669198</v>
      </c>
      <c r="S55" s="15">
        <v>36262.521113136601</v>
      </c>
      <c r="T55" s="15">
        <v>43948.478886863901</v>
      </c>
      <c r="U55" s="15">
        <v>48423.322319430597</v>
      </c>
      <c r="V55" s="16">
        <f t="shared" si="22"/>
        <v>1.8917489796876907E-10</v>
      </c>
      <c r="W55" s="115">
        <f t="shared" si="23"/>
        <v>88.476479334230447</v>
      </c>
      <c r="X55" s="115">
        <f t="shared" si="24"/>
        <v>94.714772745094294</v>
      </c>
      <c r="Y55" s="115">
        <f t="shared" si="25"/>
        <v>94.401233358612046</v>
      </c>
      <c r="Z55" s="115">
        <f t="shared" si="26"/>
        <v>92.641225846940984</v>
      </c>
      <c r="AA55" s="115">
        <f t="shared" si="27"/>
        <v>96.13611624882526</v>
      </c>
      <c r="AB55" s="115">
        <f t="shared" si="28"/>
        <v>89.766567690094817</v>
      </c>
      <c r="AC55" s="115">
        <f t="shared" si="29"/>
        <v>92.14159160838939</v>
      </c>
      <c r="AD55" s="115">
        <f t="shared" si="30"/>
        <v>87.527410128195143</v>
      </c>
      <c r="AE55" s="115">
        <f t="shared" si="31"/>
        <v>92.321913755137359</v>
      </c>
      <c r="AF55" s="115">
        <f t="shared" si="32"/>
        <v>100.50659020243073</v>
      </c>
      <c r="AG55" s="115">
        <f t="shared" si="33"/>
        <v>86.616782142142384</v>
      </c>
      <c r="AH55" s="115">
        <f t="shared" si="34"/>
        <v>81.580876319064899</v>
      </c>
      <c r="AI55" s="115">
        <f t="shared" si="35"/>
        <v>79.068535743800467</v>
      </c>
      <c r="AJ55" s="115">
        <f t="shared" si="36"/>
        <v>94.376246901762102</v>
      </c>
      <c r="AK55" s="115">
        <f t="shared" si="37"/>
        <v>-402.97558945823403</v>
      </c>
      <c r="AL55" s="115">
        <f t="shared" si="38"/>
        <v>58.57530231362469</v>
      </c>
      <c r="AM55" s="115">
        <f t="shared" si="39"/>
        <v>97.824048246157929</v>
      </c>
      <c r="AN55" s="115">
        <f t="shared" si="40"/>
        <v>87.663994988254473</v>
      </c>
      <c r="AO55" s="115">
        <f t="shared" si="41"/>
        <v>94.413666005979749</v>
      </c>
    </row>
    <row r="56" spans="1:41" x14ac:dyDescent="0.25">
      <c r="A56" s="8">
        <f t="shared" si="20"/>
        <v>2018</v>
      </c>
      <c r="B56" s="9">
        <f t="shared" si="21"/>
        <v>2</v>
      </c>
      <c r="C56" s="10">
        <v>22134.677658897901</v>
      </c>
      <c r="D56" s="11">
        <v>14871.104400312301</v>
      </c>
      <c r="E56" s="11">
        <v>13962.2602925881</v>
      </c>
      <c r="F56" s="11">
        <v>27198.4803587241</v>
      </c>
      <c r="G56" s="11">
        <v>7905.3623304904504</v>
      </c>
      <c r="H56" s="11">
        <v>15754.4314964183</v>
      </c>
      <c r="I56" s="11">
        <v>42257.594432339298</v>
      </c>
      <c r="J56" s="11">
        <v>6891.6950239665302</v>
      </c>
      <c r="K56" s="11">
        <v>10420.710169907399</v>
      </c>
      <c r="L56" s="11">
        <v>21493.708857476999</v>
      </c>
      <c r="M56" s="11">
        <v>16471.045991398201</v>
      </c>
      <c r="N56" s="11">
        <v>36086.657067109401</v>
      </c>
      <c r="O56" s="13">
        <v>5272.5859377896304</v>
      </c>
      <c r="P56" s="14">
        <v>163505.53787658899</v>
      </c>
      <c r="Q56" s="15">
        <v>1440.4749368769801</v>
      </c>
      <c r="R56" s="15">
        <v>36206.060260268197</v>
      </c>
      <c r="S56" s="15">
        <v>37895.793696638197</v>
      </c>
      <c r="T56" s="15">
        <v>49539.206303361701</v>
      </c>
      <c r="U56" s="15">
        <v>51211.653550407602</v>
      </c>
      <c r="V56" s="16">
        <f t="shared" si="22"/>
        <v>3.637978807091713E-10</v>
      </c>
      <c r="W56" s="115">
        <f t="shared" si="23"/>
        <v>104.39965075756601</v>
      </c>
      <c r="X56" s="115">
        <f t="shared" si="24"/>
        <v>101.61346870495214</v>
      </c>
      <c r="Y56" s="115">
        <f t="shared" si="25"/>
        <v>107.6839850557455</v>
      </c>
      <c r="Z56" s="115">
        <f t="shared" si="26"/>
        <v>106.70336360847614</v>
      </c>
      <c r="AA56" s="115">
        <f t="shared" si="27"/>
        <v>103.76043918430247</v>
      </c>
      <c r="AB56" s="115">
        <f t="shared" si="28"/>
        <v>103.80341251864964</v>
      </c>
      <c r="AC56" s="115">
        <f t="shared" si="29"/>
        <v>102.90691973366168</v>
      </c>
      <c r="AD56" s="115">
        <f t="shared" si="30"/>
        <v>105.64468432398297</v>
      </c>
      <c r="AE56" s="115">
        <f t="shared" si="31"/>
        <v>104.67808268744159</v>
      </c>
      <c r="AF56" s="115">
        <f t="shared" si="32"/>
        <v>102.00033774901706</v>
      </c>
      <c r="AG56" s="115">
        <f t="shared" si="33"/>
        <v>107.21635854615586</v>
      </c>
      <c r="AH56" s="115">
        <f t="shared" si="34"/>
        <v>111.32314548968827</v>
      </c>
      <c r="AI56" s="115">
        <f t="shared" si="35"/>
        <v>101.44527311414238</v>
      </c>
      <c r="AJ56" s="115">
        <f t="shared" si="36"/>
        <v>103.03762324510868</v>
      </c>
      <c r="AK56" s="115">
        <f t="shared" si="37"/>
        <v>93.778578092658734</v>
      </c>
      <c r="AL56" s="115">
        <f t="shared" si="38"/>
        <v>130.61080221883654</v>
      </c>
      <c r="AM56" s="115">
        <f t="shared" si="39"/>
        <v>104.50402380575221</v>
      </c>
      <c r="AN56" s="115">
        <f t="shared" si="40"/>
        <v>112.72109424057646</v>
      </c>
      <c r="AO56" s="115">
        <f t="shared" si="41"/>
        <v>105.75824023924551</v>
      </c>
    </row>
    <row r="57" spans="1:41" x14ac:dyDescent="0.25">
      <c r="A57" s="8">
        <f t="shared" si="20"/>
        <v>2018</v>
      </c>
      <c r="B57" s="9">
        <f t="shared" si="21"/>
        <v>3</v>
      </c>
      <c r="C57" s="10">
        <v>22910.374566530802</v>
      </c>
      <c r="D57" s="11">
        <v>16088.647224263001</v>
      </c>
      <c r="E57" s="11">
        <v>14832.319338444</v>
      </c>
      <c r="F57" s="11">
        <v>28440.666825516699</v>
      </c>
      <c r="G57" s="11">
        <v>8405.8118511310804</v>
      </c>
      <c r="H57" s="11">
        <v>16911.579682967302</v>
      </c>
      <c r="I57" s="11">
        <v>43705.814711010702</v>
      </c>
      <c r="J57" s="11">
        <v>7112.9193895971903</v>
      </c>
      <c r="K57" s="11">
        <v>10633.2774865436</v>
      </c>
      <c r="L57" s="11">
        <v>21912.822814150099</v>
      </c>
      <c r="M57" s="11">
        <v>16891.088095189501</v>
      </c>
      <c r="N57" s="11">
        <v>36446.128985293202</v>
      </c>
      <c r="O57" s="13">
        <v>5721.1578426660699</v>
      </c>
      <c r="P57" s="14">
        <v>167354.665012796</v>
      </c>
      <c r="Q57" s="15">
        <v>1206.2071478478399</v>
      </c>
      <c r="R57" s="15">
        <v>36819.999634903099</v>
      </c>
      <c r="S57" s="15">
        <v>40780.920840302802</v>
      </c>
      <c r="T57" s="15">
        <v>50571.079159697001</v>
      </c>
      <c r="U57" s="15">
        <v>54421.895337150403</v>
      </c>
      <c r="V57" s="16">
        <f t="shared" si="22"/>
        <v>1.5279510989785194E-10</v>
      </c>
      <c r="W57" s="115">
        <f t="shared" si="23"/>
        <v>103.50444185177044</v>
      </c>
      <c r="X57" s="115">
        <f t="shared" si="24"/>
        <v>108.18730600751569</v>
      </c>
      <c r="Y57" s="115">
        <f t="shared" si="25"/>
        <v>106.23150569910069</v>
      </c>
      <c r="Z57" s="115">
        <f t="shared" si="26"/>
        <v>104.56711717128768</v>
      </c>
      <c r="AA57" s="115">
        <f t="shared" si="27"/>
        <v>106.33050706240788</v>
      </c>
      <c r="AB57" s="115">
        <f t="shared" si="28"/>
        <v>107.3449060146161</v>
      </c>
      <c r="AC57" s="115">
        <f t="shared" si="29"/>
        <v>103.4271242793771</v>
      </c>
      <c r="AD57" s="115">
        <f t="shared" si="30"/>
        <v>103.21001386250161</v>
      </c>
      <c r="AE57" s="115">
        <f t="shared" si="31"/>
        <v>102.03985441654491</v>
      </c>
      <c r="AF57" s="115">
        <f t="shared" si="32"/>
        <v>101.94993781413999</v>
      </c>
      <c r="AG57" s="115">
        <f t="shared" si="33"/>
        <v>102.55018475457274</v>
      </c>
      <c r="AH57" s="115">
        <f t="shared" si="34"/>
        <v>100.99613526826634</v>
      </c>
      <c r="AI57" s="115">
        <f t="shared" si="35"/>
        <v>108.50762624201987</v>
      </c>
      <c r="AJ57" s="115">
        <f t="shared" si="36"/>
        <v>102.35412646335702</v>
      </c>
      <c r="AK57" s="115">
        <f t="shared" si="37"/>
        <v>83.736767434701491</v>
      </c>
      <c r="AL57" s="115">
        <f t="shared" si="38"/>
        <v>101.6956812484473</v>
      </c>
      <c r="AM57" s="115">
        <f t="shared" si="39"/>
        <v>107.61331763298192</v>
      </c>
      <c r="AN57" s="115">
        <f t="shared" si="40"/>
        <v>102.08294184209666</v>
      </c>
      <c r="AO57" s="115">
        <f t="shared" si="41"/>
        <v>106.26857670897691</v>
      </c>
    </row>
    <row r="58" spans="1:41" x14ac:dyDescent="0.25">
      <c r="A58" s="8">
        <f t="shared" si="20"/>
        <v>2018</v>
      </c>
      <c r="B58" s="9">
        <f t="shared" si="21"/>
        <v>4</v>
      </c>
      <c r="C58" s="10">
        <v>24888.0783255073</v>
      </c>
      <c r="D58" s="11">
        <v>15902.2746954172</v>
      </c>
      <c r="E58" s="11">
        <v>16027.462352685199</v>
      </c>
      <c r="F58" s="11">
        <v>29028.046835019501</v>
      </c>
      <c r="G58" s="11">
        <v>8685.9660750724106</v>
      </c>
      <c r="H58" s="11">
        <v>17266.8081151265</v>
      </c>
      <c r="I58" s="11">
        <v>46680.691031732204</v>
      </c>
      <c r="J58" s="11">
        <v>7819.9196230834204</v>
      </c>
      <c r="K58" s="11">
        <v>11618.0056197225</v>
      </c>
      <c r="L58" s="11">
        <v>22346.274518226499</v>
      </c>
      <c r="M58" s="11">
        <v>18872.428488056499</v>
      </c>
      <c r="N58" s="11">
        <v>42268.082595602697</v>
      </c>
      <c r="O58" s="13">
        <v>6974.7878940786004</v>
      </c>
      <c r="P58" s="14">
        <v>179485.52009521</v>
      </c>
      <c r="Q58" s="15">
        <v>-346.72044889545498</v>
      </c>
      <c r="R58" s="15">
        <v>51585.369030159498</v>
      </c>
      <c r="S58" s="15">
        <v>42116.7643499224</v>
      </c>
      <c r="T58" s="15">
        <v>59772.235650077397</v>
      </c>
      <c r="U58" s="15">
        <v>55310.1287930115</v>
      </c>
      <c r="V58" s="16">
        <f t="shared" si="22"/>
        <v>0</v>
      </c>
      <c r="W58" s="115">
        <f t="shared" si="23"/>
        <v>108.63235017495383</v>
      </c>
      <c r="X58" s="115">
        <f t="shared" si="24"/>
        <v>98.841589810206443</v>
      </c>
      <c r="Y58" s="115">
        <f t="shared" si="25"/>
        <v>108.05769473384719</v>
      </c>
      <c r="Z58" s="115">
        <f t="shared" si="26"/>
        <v>102.06528212965742</v>
      </c>
      <c r="AA58" s="115">
        <f t="shared" si="27"/>
        <v>103.33286336766665</v>
      </c>
      <c r="AB58" s="115">
        <f t="shared" si="28"/>
        <v>102.10050414460675</v>
      </c>
      <c r="AC58" s="115">
        <f t="shared" si="29"/>
        <v>106.80659161805318</v>
      </c>
      <c r="AD58" s="115">
        <f t="shared" si="30"/>
        <v>109.93966323476454</v>
      </c>
      <c r="AE58" s="115">
        <f t="shared" si="31"/>
        <v>109.26081478100305</v>
      </c>
      <c r="AF58" s="115">
        <f t="shared" si="32"/>
        <v>101.9780733306368</v>
      </c>
      <c r="AG58" s="115">
        <f t="shared" si="33"/>
        <v>111.73009329950314</v>
      </c>
      <c r="AH58" s="115">
        <f t="shared" si="34"/>
        <v>115.97413435226215</v>
      </c>
      <c r="AI58" s="115">
        <f t="shared" si="35"/>
        <v>121.91217382718349</v>
      </c>
      <c r="AJ58" s="115">
        <f t="shared" si="36"/>
        <v>107.24859093798578</v>
      </c>
      <c r="AK58" s="115">
        <f t="shared" si="37"/>
        <v>-28.744685314963242</v>
      </c>
      <c r="AL58" s="115">
        <f t="shared" si="38"/>
        <v>140.10149250859777</v>
      </c>
      <c r="AM58" s="115">
        <f t="shared" si="39"/>
        <v>103.27565803344837</v>
      </c>
      <c r="AN58" s="115">
        <f t="shared" si="40"/>
        <v>118.19450295162642</v>
      </c>
      <c r="AO58" s="115">
        <f t="shared" si="41"/>
        <v>101.63212517748303</v>
      </c>
    </row>
    <row r="59" spans="1:41" x14ac:dyDescent="0.25">
      <c r="A59" s="20">
        <f t="shared" si="20"/>
        <v>2019</v>
      </c>
      <c r="B59" s="21">
        <f t="shared" si="21"/>
        <v>1</v>
      </c>
      <c r="C59" s="22">
        <v>21718.5345861315</v>
      </c>
      <c r="D59" s="11">
        <v>14870.1910328206</v>
      </c>
      <c r="E59" s="11">
        <v>15418.2800166624</v>
      </c>
      <c r="F59" s="11">
        <v>26648.9800423497</v>
      </c>
      <c r="G59" s="11">
        <v>8438.6644829186298</v>
      </c>
      <c r="H59" s="11">
        <v>15426.0021323001</v>
      </c>
      <c r="I59" s="11">
        <v>42365.5996315636</v>
      </c>
      <c r="J59" s="11">
        <v>6882.84825741841</v>
      </c>
      <c r="K59" s="11">
        <v>11569.571924722501</v>
      </c>
      <c r="L59" s="11">
        <v>22361.785400710502</v>
      </c>
      <c r="M59" s="11">
        <v>16200.168368647401</v>
      </c>
      <c r="N59" s="11">
        <v>33825.551666566796</v>
      </c>
      <c r="O59" s="13">
        <v>6313.4899126987502</v>
      </c>
      <c r="P59" s="23">
        <v>169605.01179979701</v>
      </c>
      <c r="Q59" s="15">
        <v>671.68492777407505</v>
      </c>
      <c r="R59" s="15">
        <v>28624.130468188701</v>
      </c>
      <c r="S59" s="15">
        <v>39746.024012532398</v>
      </c>
      <c r="T59" s="15">
        <v>51720.975987467602</v>
      </c>
      <c r="U59" s="15">
        <v>55113.7922346868</v>
      </c>
      <c r="V59" s="16">
        <f t="shared" si="22"/>
        <v>-4.8748916015028954E-10</v>
      </c>
      <c r="W59" s="115">
        <f t="shared" ref="W59:AF62" si="42">C59/C58*100</f>
        <v>87.264811296710704</v>
      </c>
      <c r="X59" s="115">
        <f t="shared" si="42"/>
        <v>93.509836282138735</v>
      </c>
      <c r="Y59" s="115">
        <f t="shared" si="42"/>
        <v>96.199134194685925</v>
      </c>
      <c r="Z59" s="115">
        <f t="shared" si="42"/>
        <v>91.804247780805952</v>
      </c>
      <c r="AA59" s="115">
        <f t="shared" si="42"/>
        <v>97.152860257381107</v>
      </c>
      <c r="AB59" s="115">
        <f t="shared" si="42"/>
        <v>89.339048823889058</v>
      </c>
      <c r="AC59" s="115">
        <f t="shared" si="42"/>
        <v>90.756153551293124</v>
      </c>
      <c r="AD59" s="115">
        <f t="shared" si="42"/>
        <v>88.016867041716225</v>
      </c>
      <c r="AE59" s="115">
        <f t="shared" si="42"/>
        <v>99.583115238662131</v>
      </c>
      <c r="AF59" s="115">
        <f t="shared" si="42"/>
        <v>100.06941149170683</v>
      </c>
      <c r="AG59" s="115">
        <f t="shared" ref="AG59:AP62" si="43">M59/M58*100</f>
        <v>85.84040140302956</v>
      </c>
      <c r="AH59" s="115">
        <f t="shared" si="43"/>
        <v>80.026226858196296</v>
      </c>
      <c r="AI59" s="115">
        <f t="shared" si="43"/>
        <v>90.518737036558861</v>
      </c>
      <c r="AJ59" s="115">
        <f t="shared" si="43"/>
        <v>94.495094484406451</v>
      </c>
      <c r="AK59" s="115">
        <f t="shared" si="43"/>
        <v>-193.72521289524667</v>
      </c>
      <c r="AL59" s="115">
        <f t="shared" si="43"/>
        <v>55.488854701133462</v>
      </c>
      <c r="AM59" s="115">
        <f t="shared" si="43"/>
        <v>94.37102927068905</v>
      </c>
      <c r="AN59" s="115">
        <f t="shared" si="43"/>
        <v>86.530101183191448</v>
      </c>
      <c r="AO59" s="115">
        <f t="shared" si="43"/>
        <v>99.645026033008435</v>
      </c>
    </row>
    <row r="60" spans="1:41" x14ac:dyDescent="0.25">
      <c r="A60" s="20">
        <f t="shared" si="20"/>
        <v>2019</v>
      </c>
      <c r="B60" s="21">
        <f t="shared" si="21"/>
        <v>2</v>
      </c>
      <c r="C60" s="22">
        <v>22722.238158152901</v>
      </c>
      <c r="D60" s="11">
        <v>15117.8118716954</v>
      </c>
      <c r="E60" s="11">
        <v>15618.691752390399</v>
      </c>
      <c r="F60" s="11">
        <v>27561.312958327901</v>
      </c>
      <c r="G60" s="11">
        <v>8720.6732060230097</v>
      </c>
      <c r="H60" s="11">
        <v>15724.271711138401</v>
      </c>
      <c r="I60" s="11">
        <v>43416.362481469398</v>
      </c>
      <c r="J60" s="11">
        <v>7263.0143521118898</v>
      </c>
      <c r="K60" s="11">
        <v>12275.6452509502</v>
      </c>
      <c r="L60" s="11">
        <v>22596.867928494699</v>
      </c>
      <c r="M60" s="11">
        <v>17203.510958924398</v>
      </c>
      <c r="N60" s="11">
        <v>37476.0891121686</v>
      </c>
      <c r="O60" s="13">
        <v>6985.0051423925397</v>
      </c>
      <c r="P60" s="23">
        <v>176177.35249591901</v>
      </c>
      <c r="Q60" s="15">
        <v>-249.507817322134</v>
      </c>
      <c r="R60" s="15">
        <v>37527.4524748685</v>
      </c>
      <c r="S60" s="15">
        <v>41924.353106555602</v>
      </c>
      <c r="T60" s="15">
        <v>57929.646893444398</v>
      </c>
      <c r="U60" s="15">
        <v>55231.4915176633</v>
      </c>
      <c r="V60" s="16">
        <f t="shared" si="22"/>
        <v>-1.3096723705530167E-10</v>
      </c>
      <c r="W60" s="115">
        <f t="shared" si="42"/>
        <v>104.62141480144946</v>
      </c>
      <c r="X60" s="115">
        <f t="shared" si="42"/>
        <v>101.66521625934909</v>
      </c>
      <c r="Y60" s="115">
        <f t="shared" si="42"/>
        <v>101.29983198846703</v>
      </c>
      <c r="Z60" s="115">
        <f t="shared" si="42"/>
        <v>103.42351907851013</v>
      </c>
      <c r="AA60" s="115">
        <f t="shared" si="42"/>
        <v>103.34186438713395</v>
      </c>
      <c r="AB60" s="115">
        <f t="shared" si="42"/>
        <v>101.93355074296122</v>
      </c>
      <c r="AC60" s="115">
        <f t="shared" si="42"/>
        <v>102.48022654947376</v>
      </c>
      <c r="AD60" s="115">
        <f t="shared" si="42"/>
        <v>105.52338335054434</v>
      </c>
      <c r="AE60" s="115">
        <f t="shared" si="42"/>
        <v>106.10284745902243</v>
      </c>
      <c r="AF60" s="115">
        <f t="shared" si="42"/>
        <v>101.05126904480859</v>
      </c>
      <c r="AG60" s="115">
        <f t="shared" si="43"/>
        <v>106.19340841061128</v>
      </c>
      <c r="AH60" s="115">
        <f t="shared" si="43"/>
        <v>110.79224806615645</v>
      </c>
      <c r="AI60" s="115">
        <f t="shared" si="43"/>
        <v>110.6361970792592</v>
      </c>
      <c r="AJ60" s="115">
        <f t="shared" si="43"/>
        <v>103.87508637060799</v>
      </c>
      <c r="AK60" s="115">
        <f t="shared" si="43"/>
        <v>-37.146555923026064</v>
      </c>
      <c r="AL60" s="115">
        <f t="shared" si="43"/>
        <v>131.10425316351345</v>
      </c>
      <c r="AM60" s="115">
        <f t="shared" si="43"/>
        <v>105.48062139079961</v>
      </c>
      <c r="AN60" s="115">
        <f t="shared" si="43"/>
        <v>112.00416424369332</v>
      </c>
      <c r="AO60" s="115">
        <f t="shared" si="43"/>
        <v>100.21355685791917</v>
      </c>
    </row>
    <row r="61" spans="1:41" x14ac:dyDescent="0.25">
      <c r="A61" s="20">
        <f t="shared" si="20"/>
        <v>2019</v>
      </c>
      <c r="B61" s="21">
        <f t="shared" si="21"/>
        <v>3</v>
      </c>
      <c r="C61" s="22">
        <v>23712.0362869278</v>
      </c>
      <c r="D61" s="11">
        <v>16668.934616058199</v>
      </c>
      <c r="E61" s="11">
        <v>16227.8545829429</v>
      </c>
      <c r="F61" s="11">
        <v>28947.735112994</v>
      </c>
      <c r="G61" s="11">
        <v>9198.2298846084905</v>
      </c>
      <c r="H61" s="11">
        <v>16103.33222009</v>
      </c>
      <c r="I61" s="11">
        <v>45120.805916368998</v>
      </c>
      <c r="J61" s="11">
        <v>7242.8673366815001</v>
      </c>
      <c r="K61" s="11">
        <v>12918.1975954672</v>
      </c>
      <c r="L61" s="11">
        <v>22755.565979235998</v>
      </c>
      <c r="M61" s="11">
        <v>17481.839443312099</v>
      </c>
      <c r="N61" s="11">
        <v>37386.899401178503</v>
      </c>
      <c r="O61" s="13">
        <v>7562.8665491751199</v>
      </c>
      <c r="P61" s="23">
        <v>181727.7331441</v>
      </c>
      <c r="Q61" s="15">
        <v>-606.34203381532097</v>
      </c>
      <c r="R61" s="15">
        <v>37802.717370303901</v>
      </c>
      <c r="S61" s="15">
        <v>42299.733174632202</v>
      </c>
      <c r="T61" s="15">
        <v>59402.266825367798</v>
      </c>
      <c r="U61" s="15">
        <v>59505.590095187501</v>
      </c>
      <c r="V61" s="16">
        <f t="shared" si="22"/>
        <v>3.637978807091713E-10</v>
      </c>
      <c r="W61" s="115">
        <f t="shared" si="42"/>
        <v>104.35607672926248</v>
      </c>
      <c r="X61" s="115">
        <f t="shared" si="42"/>
        <v>110.26023314436739</v>
      </c>
      <c r="Y61" s="115">
        <f t="shared" si="42"/>
        <v>103.900216741644</v>
      </c>
      <c r="Z61" s="115">
        <f t="shared" si="42"/>
        <v>105.0303196976223</v>
      </c>
      <c r="AA61" s="115">
        <f t="shared" si="42"/>
        <v>105.47614464277429</v>
      </c>
      <c r="AB61" s="115">
        <f t="shared" si="42"/>
        <v>102.41067132338529</v>
      </c>
      <c r="AC61" s="115">
        <f t="shared" si="42"/>
        <v>103.92580892889652</v>
      </c>
      <c r="AD61" s="115">
        <f t="shared" si="42"/>
        <v>99.722608073540002</v>
      </c>
      <c r="AE61" s="115">
        <f t="shared" si="42"/>
        <v>105.23436716670567</v>
      </c>
      <c r="AF61" s="115">
        <f t="shared" si="42"/>
        <v>100.70230109430864</v>
      </c>
      <c r="AG61" s="115">
        <f t="shared" si="43"/>
        <v>101.61785861648967</v>
      </c>
      <c r="AH61" s="115">
        <f t="shared" si="43"/>
        <v>99.762009022010957</v>
      </c>
      <c r="AI61" s="115">
        <f t="shared" si="43"/>
        <v>108.27288448616157</v>
      </c>
      <c r="AJ61" s="115">
        <f t="shared" si="43"/>
        <v>103.15045070751052</v>
      </c>
      <c r="AK61" s="115">
        <f t="shared" si="43"/>
        <v>243.01524510251565</v>
      </c>
      <c r="AL61" s="115">
        <f t="shared" si="43"/>
        <v>100.73350274874038</v>
      </c>
      <c r="AM61" s="115">
        <f t="shared" si="43"/>
        <v>100.89537474107837</v>
      </c>
      <c r="AN61" s="115">
        <f t="shared" si="43"/>
        <v>102.54208339062059</v>
      </c>
      <c r="AO61" s="115">
        <f t="shared" si="43"/>
        <v>107.73851739302988</v>
      </c>
    </row>
    <row r="62" spans="1:41" x14ac:dyDescent="0.25">
      <c r="A62" s="20">
        <f t="shared" si="20"/>
        <v>2019</v>
      </c>
      <c r="B62" s="21">
        <f t="shared" si="21"/>
        <v>4</v>
      </c>
      <c r="C62" s="22">
        <v>26099.029170514899</v>
      </c>
      <c r="D62" s="11">
        <v>16914.3988746549</v>
      </c>
      <c r="E62" s="11">
        <v>17361.361878502499</v>
      </c>
      <c r="F62" s="11">
        <v>29337.467272210899</v>
      </c>
      <c r="G62" s="11">
        <v>9421.6078728993398</v>
      </c>
      <c r="H62" s="11">
        <v>17061.239710606998</v>
      </c>
      <c r="I62" s="11">
        <v>47833.959460870203</v>
      </c>
      <c r="J62" s="11">
        <v>7981.6485904910896</v>
      </c>
      <c r="K62" s="11">
        <v>13643.4631774676</v>
      </c>
      <c r="L62" s="11">
        <v>22995.946386182899</v>
      </c>
      <c r="M62" s="11">
        <v>19314.469822858799</v>
      </c>
      <c r="N62" s="11">
        <v>43117.729854234</v>
      </c>
      <c r="O62" s="13">
        <v>9198.4558979528792</v>
      </c>
      <c r="P62" s="23">
        <v>193766.49513876601</v>
      </c>
      <c r="Q62" s="15">
        <v>-2867.3358654580502</v>
      </c>
      <c r="R62" s="15">
        <v>53237.140429233499</v>
      </c>
      <c r="S62" s="15">
        <v>41727.495140292602</v>
      </c>
      <c r="T62" s="15">
        <v>63395.504859707398</v>
      </c>
      <c r="U62" s="15">
        <v>57812.487986320397</v>
      </c>
      <c r="V62" s="16">
        <f t="shared" si="22"/>
        <v>0</v>
      </c>
      <c r="W62" s="115">
        <f t="shared" si="42"/>
        <v>110.06658751152057</v>
      </c>
      <c r="X62" s="115">
        <f t="shared" si="42"/>
        <v>101.47258516666224</v>
      </c>
      <c r="Y62" s="115">
        <f t="shared" si="42"/>
        <v>106.98494856338574</v>
      </c>
      <c r="Z62" s="115">
        <f t="shared" si="42"/>
        <v>101.34633040441896</v>
      </c>
      <c r="AA62" s="115">
        <f t="shared" si="42"/>
        <v>102.42848886245635</v>
      </c>
      <c r="AB62" s="115">
        <f t="shared" si="42"/>
        <v>105.94850480276338</v>
      </c>
      <c r="AC62" s="115">
        <f t="shared" si="42"/>
        <v>106.0130875089643</v>
      </c>
      <c r="AD62" s="115">
        <f t="shared" si="42"/>
        <v>110.20012129820509</v>
      </c>
      <c r="AE62" s="115">
        <f t="shared" si="42"/>
        <v>105.61429391864144</v>
      </c>
      <c r="AF62" s="115">
        <f t="shared" si="42"/>
        <v>101.05635872632763</v>
      </c>
      <c r="AG62" s="115">
        <f t="shared" si="43"/>
        <v>110.48305234405866</v>
      </c>
      <c r="AH62" s="115">
        <f t="shared" si="43"/>
        <v>115.3284453775133</v>
      </c>
      <c r="AI62" s="115">
        <f t="shared" si="43"/>
        <v>121.62657952699367</v>
      </c>
      <c r="AJ62" s="115">
        <f t="shared" si="43"/>
        <v>106.62461462891851</v>
      </c>
      <c r="AK62" s="115">
        <f t="shared" si="43"/>
        <v>472.8908282039672</v>
      </c>
      <c r="AL62" s="115">
        <f t="shared" si="43"/>
        <v>140.82887192404371</v>
      </c>
      <c r="AM62" s="115">
        <f t="shared" si="43"/>
        <v>98.647182874707156</v>
      </c>
      <c r="AN62" s="115">
        <f t="shared" si="43"/>
        <v>106.72236641419597</v>
      </c>
      <c r="AO62" s="115">
        <f t="shared" si="43"/>
        <v>97.154717554840218</v>
      </c>
    </row>
    <row r="63" spans="1:41" x14ac:dyDescent="0.25">
      <c r="V63" s="16" cm="1">
        <f t="array" ref="V63">SUM(ABS(V7:V62))</f>
        <v>1.2173913133483438</v>
      </c>
    </row>
  </sheetData>
  <mergeCells count="7">
    <mergeCell ref="U1:U2"/>
    <mergeCell ref="A1:B1"/>
    <mergeCell ref="P1:P2"/>
    <mergeCell ref="Q1:Q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y</vt:lpstr>
      <vt:lpstr>P</vt:lpstr>
      <vt:lpstr>DEN</vt:lpstr>
      <vt:lpstr>CL</vt:lpstr>
      <vt:lpstr>FER</vt:lpstr>
      <vt:lpstr>LIT</vt:lpstr>
      <vt:lpstr>PRO</vt:lpstr>
      <vt:lpstr>SSC</vt:lpstr>
      <vt:lpstr>M_DEN</vt:lpstr>
      <vt:lpstr>M_ROSS</vt:lpstr>
      <vt:lpstr>M_DIF</vt:lpstr>
      <vt:lpstr>M_CHDG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2023-05-11T19:29:08Z</dcterms:created>
  <dcterms:modified xsi:type="dcterms:W3CDTF">2023-06-16T01:41:49Z</dcterms:modified>
</cp:coreProperties>
</file>