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06\"/>
    </mc:Choice>
  </mc:AlternateContent>
  <bookViews>
    <workbookView xWindow="0" yWindow="0" windowWidth="14040" windowHeight="6690"/>
  </bookViews>
  <sheets>
    <sheet name="Hoja1" sheetId="1" r:id="rId1"/>
  </sheets>
  <calcPr calcId="152511" iterate="1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J16" i="1"/>
  <c r="I16" i="1"/>
  <c r="H16" i="1"/>
  <c r="G16" i="1"/>
  <c r="F16" i="1"/>
  <c r="E16" i="1"/>
  <c r="D16" i="1"/>
  <c r="C16" i="1"/>
  <c r="J15" i="1"/>
  <c r="I15" i="1"/>
  <c r="H15" i="1"/>
  <c r="G15" i="1"/>
  <c r="F15" i="1"/>
  <c r="E15" i="1"/>
  <c r="D15" i="1"/>
  <c r="C15" i="1"/>
  <c r="J10" i="1"/>
  <c r="I10" i="1"/>
  <c r="H10" i="1"/>
  <c r="G10" i="1"/>
  <c r="F10" i="1"/>
  <c r="E10" i="1"/>
  <c r="D10" i="1"/>
  <c r="C10" i="1"/>
  <c r="M14" i="1"/>
  <c r="M13" i="1"/>
  <c r="L13" i="1"/>
  <c r="M12" i="1"/>
  <c r="L12" i="1"/>
  <c r="L9" i="1"/>
  <c r="M8" i="1"/>
  <c r="L8" i="1"/>
  <c r="M7" i="1"/>
  <c r="L7" i="1"/>
  <c r="M6" i="1"/>
  <c r="L6" i="1"/>
  <c r="M5" i="1"/>
  <c r="L5" i="1"/>
  <c r="M4" i="1"/>
  <c r="L4" i="1"/>
  <c r="M3" i="1"/>
  <c r="L3" i="1"/>
  <c r="K14" i="1" l="1"/>
  <c r="B13" i="1"/>
  <c r="B12" i="1"/>
  <c r="B14" i="1" s="1"/>
  <c r="K9" i="1"/>
  <c r="M9" i="1" s="1"/>
  <c r="J9" i="1"/>
  <c r="J14" i="1" s="1"/>
  <c r="I9" i="1"/>
  <c r="I14" i="1" s="1"/>
  <c r="H9" i="1"/>
  <c r="H14" i="1" s="1"/>
  <c r="G9" i="1"/>
  <c r="G14" i="1" s="1"/>
  <c r="F9" i="1"/>
  <c r="F14" i="1" s="1"/>
  <c r="E9" i="1"/>
  <c r="E14" i="1" s="1"/>
  <c r="D9" i="1"/>
  <c r="D14" i="1" s="1"/>
  <c r="C9" i="1"/>
  <c r="C14" i="1" s="1"/>
  <c r="L14" i="1" s="1"/>
  <c r="B8" i="1"/>
  <c r="B7" i="1"/>
  <c r="B6" i="1"/>
  <c r="B5" i="1"/>
  <c r="B4" i="1"/>
  <c r="B3" i="1"/>
  <c r="B9" i="1" s="1"/>
</calcChain>
</file>

<file path=xl/sharedStrings.xml><?xml version="1.0" encoding="utf-8"?>
<sst xmlns="http://schemas.openxmlformats.org/spreadsheetml/2006/main" count="32" uniqueCount="26">
  <si>
    <t>Concepto</t>
  </si>
  <si>
    <t>América</t>
  </si>
  <si>
    <t>USA</t>
  </si>
  <si>
    <t>Canadá</t>
  </si>
  <si>
    <t>México</t>
  </si>
  <si>
    <t>Argentina</t>
  </si>
  <si>
    <t>Chile</t>
  </si>
  <si>
    <t>Perú</t>
  </si>
  <si>
    <t>Bolivia</t>
  </si>
  <si>
    <t>Colombia</t>
  </si>
  <si>
    <t>Mundial</t>
  </si>
  <si>
    <t>Camiones y turismos</t>
  </si>
  <si>
    <t>Autobuses</t>
  </si>
  <si>
    <t>Turismos</t>
  </si>
  <si>
    <t>Motocicletas</t>
  </si>
  <si>
    <t>Tractores industriales</t>
  </si>
  <si>
    <t>Otros vehículos</t>
  </si>
  <si>
    <t>Total</t>
  </si>
  <si>
    <t>Hombres</t>
  </si>
  <si>
    <t>Mujeres</t>
  </si>
  <si>
    <t>PARQUE DE VEHICULOS</t>
  </si>
  <si>
    <t>POBLACIÓN</t>
  </si>
  <si>
    <t>Promedio</t>
  </si>
  <si>
    <t>Relación respecto al promedio</t>
  </si>
  <si>
    <t>Indicadores generales</t>
  </si>
  <si>
    <r>
      <t>* Datos obtenidos del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99CC00"/>
        <rFont val="Arial Black"/>
        <family val="2"/>
      </rPr>
      <t>I</t>
    </r>
    <r>
      <rPr>
        <b/>
        <sz val="11"/>
        <rFont val="Arial Black"/>
        <family val="2"/>
      </rPr>
      <t>E</t>
    </r>
    <r>
      <rPr>
        <b/>
        <sz val="11"/>
        <color rgb="FF99CC00"/>
        <rFont val="Arial Black"/>
        <family val="2"/>
      </rPr>
      <t>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</si>
</sst>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b/>
      <i/>
      <sz val="9"/>
      <color indexed="9"/>
      <name val="Arial"/>
      <family val="2"/>
    </font>
    <font>
      <b/>
      <i/>
      <sz val="11"/>
      <color indexed="9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63"/>
      <name val="Arial"/>
      <family val="2"/>
    </font>
    <font>
      <b/>
      <sz val="9"/>
      <color indexed="9"/>
      <name val="Arial"/>
      <family val="2"/>
    </font>
    <font>
      <b/>
      <sz val="11"/>
      <color rgb="FFFFFFFF"/>
      <name val="Arial"/>
      <family val="2"/>
    </font>
    <font>
      <b/>
      <sz val="9"/>
      <color rgb="FFFFFFFF"/>
      <name val="Arial"/>
      <family val="2"/>
    </font>
    <font>
      <b/>
      <sz val="10"/>
      <color rgb="FF333333"/>
      <name val="Arial"/>
      <family val="2"/>
    </font>
    <font>
      <b/>
      <sz val="10"/>
      <color rgb="FFFF0000"/>
      <name val="Arial"/>
      <family val="2"/>
    </font>
    <font>
      <i/>
      <sz val="10"/>
      <name val="Arial"/>
      <family val="2"/>
    </font>
    <font>
      <b/>
      <sz val="11"/>
      <color rgb="FF99CC00"/>
      <name val="Arial Black"/>
      <family val="2"/>
    </font>
    <font>
      <b/>
      <sz val="11"/>
      <name val="Arial Black"/>
      <family val="2"/>
    </font>
    <font>
      <u/>
      <sz val="10"/>
      <color indexed="12"/>
      <name val="Arial"/>
      <family val="2"/>
    </font>
    <font>
      <u/>
      <sz val="10"/>
      <color rgb="FF0000FF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60"/>
        <bgColor indexed="24"/>
      </patternFill>
    </fill>
    <fill>
      <patternFill patternType="solid">
        <fgColor indexed="13"/>
        <bgColor indexed="24"/>
      </patternFill>
    </fill>
    <fill>
      <patternFill patternType="solid">
        <fgColor indexed="8"/>
        <bgColor indexed="24"/>
      </patternFill>
    </fill>
    <fill>
      <patternFill patternType="solid">
        <fgColor indexed="17"/>
        <bgColor indexed="24"/>
      </patternFill>
    </fill>
    <fill>
      <patternFill patternType="solid">
        <fgColor indexed="43"/>
        <bgColor indexed="24"/>
      </patternFill>
    </fill>
    <fill>
      <patternFill patternType="solid">
        <fgColor indexed="42"/>
        <bgColor indexed="24"/>
      </patternFill>
    </fill>
    <fill>
      <patternFill patternType="solid">
        <fgColor indexed="48"/>
        <bgColor indexed="24"/>
      </patternFill>
    </fill>
    <fill>
      <patternFill patternType="solid">
        <fgColor indexed="50"/>
        <bgColor indexed="2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rgb="FF000000"/>
        <bgColor rgb="FF9999FF"/>
      </patternFill>
    </fill>
    <fill>
      <patternFill patternType="solid">
        <fgColor rgb="FF993300"/>
        <bgColor rgb="FF9999FF"/>
      </patternFill>
    </fill>
    <fill>
      <patternFill patternType="solid">
        <fgColor rgb="FFFFFF00"/>
        <bgColor rgb="FF9999FF"/>
      </patternFill>
    </fill>
  </fills>
  <borders count="15">
    <border>
      <left/>
      <right/>
      <top/>
      <bottom/>
      <diagonal/>
    </border>
    <border>
      <left style="thick">
        <color indexed="21"/>
      </left>
      <right/>
      <top style="thick">
        <color indexed="21"/>
      </top>
      <bottom/>
      <diagonal/>
    </border>
    <border>
      <left/>
      <right/>
      <top style="thick">
        <color indexed="21"/>
      </top>
      <bottom/>
      <diagonal/>
    </border>
    <border>
      <left/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/>
      <top/>
      <bottom/>
      <diagonal/>
    </border>
    <border>
      <left/>
      <right style="thick">
        <color indexed="21"/>
      </right>
      <top/>
      <bottom/>
      <diagonal/>
    </border>
    <border>
      <left style="thick">
        <color indexed="21"/>
      </left>
      <right/>
      <top style="thin">
        <color indexed="15"/>
      </top>
      <bottom/>
      <diagonal/>
    </border>
    <border>
      <left/>
      <right/>
      <top style="thin">
        <color indexed="15"/>
      </top>
      <bottom/>
      <diagonal/>
    </border>
    <border>
      <left/>
      <right style="thick">
        <color indexed="21"/>
      </right>
      <top style="thin">
        <color indexed="15"/>
      </top>
      <bottom/>
      <diagonal/>
    </border>
    <border>
      <left style="thick">
        <color indexed="21"/>
      </left>
      <right/>
      <top style="thin">
        <color indexed="15"/>
      </top>
      <bottom style="thick">
        <color indexed="21"/>
      </bottom>
      <diagonal/>
    </border>
    <border>
      <left/>
      <right/>
      <top style="thin">
        <color indexed="15"/>
      </top>
      <bottom style="thick">
        <color indexed="21"/>
      </bottom>
      <diagonal/>
    </border>
    <border>
      <left/>
      <right style="thick">
        <color indexed="21"/>
      </right>
      <top style="thin">
        <color indexed="15"/>
      </top>
      <bottom style="thick">
        <color indexed="21"/>
      </bottom>
      <diagonal/>
    </border>
    <border>
      <left/>
      <right/>
      <top style="thin">
        <color rgb="FF00FFFF"/>
      </top>
      <bottom style="thick">
        <color rgb="FF008080"/>
      </bottom>
      <diagonal/>
    </border>
    <border>
      <left style="thick">
        <color rgb="FF008080"/>
      </left>
      <right/>
      <top style="thick">
        <color rgb="FF008080"/>
      </top>
      <bottom/>
      <diagonal/>
    </border>
    <border>
      <left/>
      <right/>
      <top style="thick">
        <color rgb="FF008080"/>
      </top>
      <bottom/>
      <diagonal/>
    </border>
  </borders>
  <cellStyleXfs count="2">
    <xf numFmtId="0" fontId="0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3" fontId="1" fillId="2" borderId="1" xfId="0" applyNumberFormat="1" applyFont="1" applyFill="1" applyBorder="1" applyAlignment="1">
      <alignment vertical="center"/>
    </xf>
    <xf numFmtId="3" fontId="2" fillId="2" borderId="2" xfId="0" applyNumberFormat="1" applyFont="1" applyFill="1" applyBorder="1"/>
    <xf numFmtId="3" fontId="2" fillId="2" borderId="3" xfId="0" applyNumberFormat="1" applyFont="1" applyFill="1" applyBorder="1"/>
    <xf numFmtId="3" fontId="3" fillId="0" borderId="4" xfId="0" applyNumberFormat="1" applyFont="1" applyFill="1" applyBorder="1" applyAlignment="1"/>
    <xf numFmtId="3" fontId="4" fillId="6" borderId="7" xfId="0" applyNumberFormat="1" applyFont="1" applyFill="1" applyBorder="1"/>
    <xf numFmtId="3" fontId="5" fillId="7" borderId="8" xfId="0" applyNumberFormat="1" applyFont="1" applyFill="1" applyBorder="1"/>
    <xf numFmtId="3" fontId="6" fillId="3" borderId="10" xfId="0" applyNumberFormat="1" applyFont="1" applyFill="1" applyBorder="1"/>
    <xf numFmtId="3" fontId="7" fillId="8" borderId="10" xfId="0" applyNumberFormat="1" applyFont="1" applyFill="1" applyBorder="1"/>
    <xf numFmtId="3" fontId="8" fillId="9" borderId="11" xfId="0" applyNumberFormat="1" applyFont="1" applyFill="1" applyBorder="1"/>
    <xf numFmtId="3" fontId="0" fillId="0" borderId="0" xfId="0" applyNumberFormat="1"/>
    <xf numFmtId="3" fontId="5" fillId="10" borderId="7" xfId="0" applyNumberFormat="1" applyFont="1" applyFill="1" applyBorder="1"/>
    <xf numFmtId="3" fontId="9" fillId="10" borderId="6" xfId="0" applyNumberFormat="1" applyFont="1" applyFill="1" applyBorder="1"/>
    <xf numFmtId="3" fontId="10" fillId="10" borderId="9" xfId="0" applyNumberFormat="1" applyFont="1" applyFill="1" applyBorder="1"/>
    <xf numFmtId="3" fontId="11" fillId="3" borderId="0" xfId="0" applyNumberFormat="1" applyFont="1" applyFill="1" applyBorder="1" applyAlignment="1"/>
    <xf numFmtId="3" fontId="12" fillId="4" borderId="0" xfId="0" applyNumberFormat="1" applyFont="1" applyFill="1" applyBorder="1" applyAlignment="1">
      <alignment horizontal="center"/>
    </xf>
    <xf numFmtId="3" fontId="12" fillId="5" borderId="5" xfId="0" applyNumberFormat="1" applyFont="1" applyFill="1" applyBorder="1" applyAlignment="1"/>
    <xf numFmtId="3" fontId="13" fillId="12" borderId="13" xfId="0" applyNumberFormat="1" applyFont="1" applyFill="1" applyBorder="1" applyAlignment="1">
      <alignment horizontal="center" vertical="center"/>
    </xf>
    <xf numFmtId="3" fontId="13" fillId="12" borderId="14" xfId="0" applyNumberFormat="1" applyFont="1" applyFill="1" applyBorder="1" applyAlignment="1">
      <alignment horizontal="center" vertical="center"/>
    </xf>
    <xf numFmtId="3" fontId="14" fillId="11" borderId="0" xfId="0" applyNumberFormat="1" applyFont="1" applyFill="1" applyBorder="1" applyAlignment="1"/>
    <xf numFmtId="3" fontId="15" fillId="13" borderId="12" xfId="0" applyNumberFormat="1" applyFont="1" applyFill="1" applyBorder="1"/>
    <xf numFmtId="3" fontId="16" fillId="13" borderId="12" xfId="0" applyNumberFormat="1" applyFont="1" applyFill="1" applyBorder="1" applyAlignment="1">
      <alignment horizontal="center"/>
    </xf>
    <xf numFmtId="3" fontId="5" fillId="0" borderId="0" xfId="0" applyNumberFormat="1" applyFont="1" applyBorder="1"/>
    <xf numFmtId="4" fontId="5" fillId="0" borderId="0" xfId="0" applyNumberFormat="1" applyFont="1" applyBorder="1"/>
    <xf numFmtId="3" fontId="17" fillId="0" borderId="0" xfId="0" applyNumberFormat="1" applyFont="1" applyBorder="1"/>
    <xf numFmtId="3" fontId="21" fillId="0" borderId="0" xfId="1" applyNumberFormat="1" applyFont="1" applyBorder="1" applyAlignment="1" applyProtection="1">
      <alignment horizontal="left"/>
    </xf>
  </cellXfs>
  <cellStyles count="2">
    <cellStyle name="Hipervínculo" xfId="1" builtinId="8"/>
    <cellStyle name="Normal" xfId="0" builtinId="0"/>
  </cellStyles>
  <dxfs count="4"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  <dxf>
      <font>
        <condense val="0"/>
        <extend val="0"/>
        <color rgb="FF0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A2" sqref="A2"/>
    </sheetView>
  </sheetViews>
  <sheetFormatPr baseColWidth="10" defaultRowHeight="15" x14ac:dyDescent="0.25"/>
  <cols>
    <col min="1" max="1" width="13.85546875" customWidth="1"/>
    <col min="3" max="3" width="9.7109375" bestFit="1" customWidth="1"/>
    <col min="4" max="4" width="10.28515625" bestFit="1" customWidth="1"/>
    <col min="5" max="5" width="9.42578125" bestFit="1" customWidth="1"/>
    <col min="6" max="6" width="9.140625" bestFit="1" customWidth="1"/>
    <col min="7" max="7" width="8.5703125" bestFit="1" customWidth="1"/>
    <col min="8" max="8" width="8.7109375" bestFit="1" customWidth="1"/>
    <col min="9" max="10" width="9.7109375" bestFit="1" customWidth="1"/>
    <col min="11" max="11" width="11.140625" bestFit="1" customWidth="1"/>
  </cols>
  <sheetData>
    <row r="1" spans="1:13" ht="15.75" thickTop="1" x14ac:dyDescent="0.25">
      <c r="A1" s="1" t="s">
        <v>20</v>
      </c>
      <c r="B1" s="2"/>
      <c r="C1" s="2"/>
      <c r="D1" s="2"/>
      <c r="E1" s="2"/>
      <c r="F1" s="2"/>
      <c r="G1" s="2"/>
      <c r="H1" s="2"/>
      <c r="I1" s="2"/>
      <c r="J1" s="2"/>
      <c r="K1" s="3"/>
      <c r="L1" s="17" t="s">
        <v>22</v>
      </c>
      <c r="M1" s="18"/>
    </row>
    <row r="2" spans="1:13" x14ac:dyDescent="0.25">
      <c r="A2" s="4" t="s">
        <v>0</v>
      </c>
      <c r="B2" s="14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6" t="s">
        <v>10</v>
      </c>
      <c r="L2" s="19" t="s">
        <v>1</v>
      </c>
      <c r="M2" s="19" t="s">
        <v>10</v>
      </c>
    </row>
    <row r="3" spans="1:13" x14ac:dyDescent="0.25">
      <c r="A3" s="12" t="s">
        <v>11</v>
      </c>
      <c r="B3" s="5">
        <f t="shared" ref="B3:B8" si="0">SUM(C3:J3)</f>
        <v>552202</v>
      </c>
      <c r="C3" s="11">
        <v>55567</v>
      </c>
      <c r="D3" s="11">
        <v>62595</v>
      </c>
      <c r="E3" s="11">
        <v>64090</v>
      </c>
      <c r="F3" s="11">
        <v>66362</v>
      </c>
      <c r="G3" s="11">
        <v>34319</v>
      </c>
      <c r="H3" s="11">
        <v>70190</v>
      </c>
      <c r="I3" s="11">
        <v>93054</v>
      </c>
      <c r="J3" s="11">
        <v>106025</v>
      </c>
      <c r="K3" s="6">
        <v>32059740</v>
      </c>
      <c r="L3" s="6">
        <f>+AVERAGE(C3:J3)</f>
        <v>69025.25</v>
      </c>
      <c r="M3" s="6">
        <f>K3/247</f>
        <v>129796.51821862349</v>
      </c>
    </row>
    <row r="4" spans="1:13" x14ac:dyDescent="0.25">
      <c r="A4" s="12" t="s">
        <v>12</v>
      </c>
      <c r="B4" s="5">
        <f t="shared" si="0"/>
        <v>7303</v>
      </c>
      <c r="C4" s="11">
        <v>603</v>
      </c>
      <c r="D4" s="11">
        <v>889</v>
      </c>
      <c r="E4" s="11">
        <v>704</v>
      </c>
      <c r="F4" s="11">
        <v>968</v>
      </c>
      <c r="G4" s="11">
        <v>463</v>
      </c>
      <c r="H4" s="11">
        <v>465</v>
      </c>
      <c r="I4" s="11">
        <v>1504</v>
      </c>
      <c r="J4" s="11">
        <v>1707</v>
      </c>
      <c r="K4" s="6">
        <v>500350</v>
      </c>
      <c r="L4" s="6">
        <f t="shared" ref="L4:L9" si="1">+AVERAGE(C4:J4)</f>
        <v>912.875</v>
      </c>
      <c r="M4" s="6">
        <f t="shared" ref="M4:M8" si="2">K4/247</f>
        <v>2025.7085020242914</v>
      </c>
    </row>
    <row r="5" spans="1:13" x14ac:dyDescent="0.25">
      <c r="A5" s="12" t="s">
        <v>13</v>
      </c>
      <c r="B5" s="5">
        <f t="shared" si="0"/>
        <v>2295239</v>
      </c>
      <c r="C5" s="11">
        <v>171431</v>
      </c>
      <c r="D5" s="11">
        <v>342988</v>
      </c>
      <c r="E5" s="11">
        <v>220020</v>
      </c>
      <c r="F5" s="11">
        <v>267780</v>
      </c>
      <c r="G5" s="11">
        <v>126388</v>
      </c>
      <c r="H5" s="11">
        <v>166351</v>
      </c>
      <c r="I5" s="11">
        <v>462001</v>
      </c>
      <c r="J5" s="11">
        <v>538280</v>
      </c>
      <c r="K5" s="6">
        <v>152973660</v>
      </c>
      <c r="L5" s="6">
        <f t="shared" si="1"/>
        <v>286904.875</v>
      </c>
      <c r="M5" s="6">
        <f t="shared" si="2"/>
        <v>619326.5587044534</v>
      </c>
    </row>
    <row r="6" spans="1:13" x14ac:dyDescent="0.25">
      <c r="A6" s="12" t="s">
        <v>14</v>
      </c>
      <c r="B6" s="5">
        <f t="shared" si="0"/>
        <v>228572</v>
      </c>
      <c r="C6" s="11">
        <v>18178</v>
      </c>
      <c r="D6" s="11">
        <v>33561</v>
      </c>
      <c r="E6" s="11">
        <v>20988</v>
      </c>
      <c r="F6" s="11">
        <v>36211</v>
      </c>
      <c r="G6" s="11">
        <v>10404</v>
      </c>
      <c r="H6" s="11">
        <v>12973</v>
      </c>
      <c r="I6" s="11">
        <v>46640</v>
      </c>
      <c r="J6" s="11">
        <v>49617</v>
      </c>
      <c r="K6" s="6">
        <v>13263330</v>
      </c>
      <c r="L6" s="6">
        <f t="shared" si="1"/>
        <v>28571.5</v>
      </c>
      <c r="M6" s="6">
        <f t="shared" si="2"/>
        <v>53697.692307692305</v>
      </c>
    </row>
    <row r="7" spans="1:13" x14ac:dyDescent="0.25">
      <c r="A7" s="12" t="s">
        <v>15</v>
      </c>
      <c r="B7" s="5">
        <f t="shared" si="0"/>
        <v>15538</v>
      </c>
      <c r="C7" s="11">
        <v>2748</v>
      </c>
      <c r="D7" s="11">
        <v>2188</v>
      </c>
      <c r="E7" s="11">
        <v>1582</v>
      </c>
      <c r="F7" s="11">
        <v>1049</v>
      </c>
      <c r="G7" s="11">
        <v>1011</v>
      </c>
      <c r="H7" s="11">
        <v>1419</v>
      </c>
      <c r="I7" s="11">
        <v>1412</v>
      </c>
      <c r="J7" s="11">
        <v>4129</v>
      </c>
      <c r="K7" s="6">
        <v>1041210</v>
      </c>
      <c r="L7" s="6">
        <f t="shared" si="1"/>
        <v>1942.25</v>
      </c>
      <c r="M7" s="6">
        <f t="shared" si="2"/>
        <v>4215.4251012145751</v>
      </c>
    </row>
    <row r="8" spans="1:13" x14ac:dyDescent="0.25">
      <c r="A8" s="12" t="s">
        <v>16</v>
      </c>
      <c r="B8" s="5">
        <f t="shared" si="0"/>
        <v>43913</v>
      </c>
      <c r="C8" s="11">
        <v>5859</v>
      </c>
      <c r="D8" s="11">
        <v>5636</v>
      </c>
      <c r="E8" s="11">
        <v>4846</v>
      </c>
      <c r="F8" s="11">
        <v>4480</v>
      </c>
      <c r="G8" s="11">
        <v>2773</v>
      </c>
      <c r="H8" s="11">
        <v>4459</v>
      </c>
      <c r="I8" s="11">
        <v>5436</v>
      </c>
      <c r="J8" s="11">
        <v>10424</v>
      </c>
      <c r="K8" s="6">
        <v>3025790</v>
      </c>
      <c r="L8" s="6">
        <f t="shared" si="1"/>
        <v>5489.125</v>
      </c>
      <c r="M8" s="6">
        <f t="shared" si="2"/>
        <v>12250.161943319838</v>
      </c>
    </row>
    <row r="9" spans="1:13" ht="15.75" thickBot="1" x14ac:dyDescent="0.3">
      <c r="A9" s="13" t="s">
        <v>17</v>
      </c>
      <c r="B9" s="7">
        <f t="shared" ref="B9:K9" si="3">SUM(B3:B8)</f>
        <v>3142767</v>
      </c>
      <c r="C9" s="8">
        <f t="shared" si="3"/>
        <v>254386</v>
      </c>
      <c r="D9" s="8">
        <f t="shared" si="3"/>
        <v>447857</v>
      </c>
      <c r="E9" s="8">
        <f t="shared" si="3"/>
        <v>312230</v>
      </c>
      <c r="F9" s="8">
        <f t="shared" si="3"/>
        <v>376850</v>
      </c>
      <c r="G9" s="8">
        <f t="shared" si="3"/>
        <v>175358</v>
      </c>
      <c r="H9" s="8">
        <f t="shared" si="3"/>
        <v>255857</v>
      </c>
      <c r="I9" s="8">
        <f t="shared" si="3"/>
        <v>610047</v>
      </c>
      <c r="J9" s="8">
        <f t="shared" si="3"/>
        <v>710182</v>
      </c>
      <c r="K9" s="9">
        <f t="shared" si="3"/>
        <v>202864080</v>
      </c>
      <c r="L9" s="8">
        <f t="shared" si="1"/>
        <v>392845.875</v>
      </c>
      <c r="M9" s="8">
        <f>K9/247</f>
        <v>821312.06477732793</v>
      </c>
    </row>
    <row r="10" spans="1:13" ht="16.5" thickTop="1" thickBot="1" x14ac:dyDescent="0.3">
      <c r="A10" s="13" t="s">
        <v>23</v>
      </c>
      <c r="B10" s="20"/>
      <c r="C10" s="21" t="str">
        <f>IF(C9&gt;$L$9,"Superior","Inferior")</f>
        <v>Inferior</v>
      </c>
      <c r="D10" s="21" t="str">
        <f t="shared" ref="D10:J10" si="4">IF(D9&gt;$L$9,"Superior","Inferior")</f>
        <v>Superior</v>
      </c>
      <c r="E10" s="21" t="str">
        <f t="shared" si="4"/>
        <v>Inferior</v>
      </c>
      <c r="F10" s="21" t="str">
        <f t="shared" si="4"/>
        <v>Inferior</v>
      </c>
      <c r="G10" s="21" t="str">
        <f t="shared" si="4"/>
        <v>Inferior</v>
      </c>
      <c r="H10" s="21" t="str">
        <f t="shared" si="4"/>
        <v>Inferior</v>
      </c>
      <c r="I10" s="21" t="str">
        <f t="shared" si="4"/>
        <v>Superior</v>
      </c>
      <c r="J10" s="21" t="str">
        <f t="shared" si="4"/>
        <v>Superior</v>
      </c>
      <c r="K10" s="10"/>
    </row>
    <row r="11" spans="1:13" ht="15.75" thickTop="1" x14ac:dyDescent="0.25">
      <c r="A11" s="1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3"/>
      <c r="L11" s="19" t="s">
        <v>1</v>
      </c>
      <c r="M11" s="19" t="s">
        <v>10</v>
      </c>
    </row>
    <row r="12" spans="1:13" x14ac:dyDescent="0.25">
      <c r="A12" s="12" t="s">
        <v>18</v>
      </c>
      <c r="B12" s="5">
        <f>SUM(C12:J12)</f>
        <v>3550296</v>
      </c>
      <c r="C12" s="11">
        <v>243236</v>
      </c>
      <c r="D12" s="11">
        <v>545674</v>
      </c>
      <c r="E12" s="11">
        <v>373014</v>
      </c>
      <c r="F12" s="11">
        <v>395509</v>
      </c>
      <c r="G12" s="11">
        <v>224776</v>
      </c>
      <c r="H12" s="11">
        <v>319859</v>
      </c>
      <c r="I12" s="11">
        <v>611750</v>
      </c>
      <c r="J12" s="11">
        <v>836478</v>
      </c>
      <c r="K12" s="6">
        <v>19391219</v>
      </c>
      <c r="L12" s="6">
        <f>+AVERAGE(C12:J12)</f>
        <v>443787</v>
      </c>
      <c r="M12" s="6">
        <f>K12/247</f>
        <v>78506.959514170041</v>
      </c>
    </row>
    <row r="13" spans="1:13" x14ac:dyDescent="0.25">
      <c r="A13" s="12" t="s">
        <v>19</v>
      </c>
      <c r="B13" s="5">
        <f>SUM(C13:J13)</f>
        <v>3666353</v>
      </c>
      <c r="C13" s="11">
        <v>243696</v>
      </c>
      <c r="D13" s="11">
        <v>555006</v>
      </c>
      <c r="E13" s="11">
        <v>390074</v>
      </c>
      <c r="F13" s="11">
        <v>412544</v>
      </c>
      <c r="G13" s="11">
        <v>229959</v>
      </c>
      <c r="H13" s="11">
        <v>328692</v>
      </c>
      <c r="I13" s="11">
        <v>637540</v>
      </c>
      <c r="J13" s="11">
        <v>868842</v>
      </c>
      <c r="K13" s="6">
        <v>20261523</v>
      </c>
      <c r="L13" s="6">
        <f>+AVERAGE(C13:J13)</f>
        <v>458294.125</v>
      </c>
      <c r="M13" s="6">
        <f>K13/247</f>
        <v>82030.457489878536</v>
      </c>
    </row>
    <row r="14" spans="1:13" ht="15.75" thickBot="1" x14ac:dyDescent="0.3">
      <c r="A14" s="13" t="s">
        <v>17</v>
      </c>
      <c r="B14" s="7">
        <f>SUM(B12:B13)</f>
        <v>7216649</v>
      </c>
      <c r="C14" s="8">
        <f t="shared" ref="C14:J14" si="5">SUM(C7:C13)</f>
        <v>749925</v>
      </c>
      <c r="D14" s="8">
        <f t="shared" si="5"/>
        <v>1556361</v>
      </c>
      <c r="E14" s="8">
        <f t="shared" si="5"/>
        <v>1081746</v>
      </c>
      <c r="F14" s="8">
        <f t="shared" si="5"/>
        <v>1190432</v>
      </c>
      <c r="G14" s="8">
        <f t="shared" si="5"/>
        <v>633877</v>
      </c>
      <c r="H14" s="8">
        <f t="shared" si="5"/>
        <v>910286</v>
      </c>
      <c r="I14" s="8">
        <f t="shared" si="5"/>
        <v>1866185</v>
      </c>
      <c r="J14" s="8">
        <f t="shared" si="5"/>
        <v>2430055</v>
      </c>
      <c r="K14" s="9">
        <f>SUM(K12:K13)</f>
        <v>39652742</v>
      </c>
      <c r="L14" s="8">
        <f>+AVERAGE(C14:J14)</f>
        <v>1302358.375</v>
      </c>
      <c r="M14" s="8">
        <f>K14/247</f>
        <v>160537.41700404859</v>
      </c>
    </row>
    <row r="15" spans="1:13" ht="16.5" thickTop="1" thickBot="1" x14ac:dyDescent="0.3">
      <c r="A15" s="13" t="s">
        <v>23</v>
      </c>
      <c r="B15" s="20"/>
      <c r="C15" s="21" t="str">
        <f>IF(C14&gt;$L$14,"Superior","Inferior")</f>
        <v>Inferior</v>
      </c>
      <c r="D15" s="21" t="str">
        <f t="shared" ref="D15:J15" si="6">IF(D14&gt;$L$14,"Superior","Inferior")</f>
        <v>Superior</v>
      </c>
      <c r="E15" s="21" t="str">
        <f t="shared" si="6"/>
        <v>Inferior</v>
      </c>
      <c r="F15" s="21" t="str">
        <f t="shared" si="6"/>
        <v>Inferior</v>
      </c>
      <c r="G15" s="21" t="str">
        <f t="shared" si="6"/>
        <v>Inferior</v>
      </c>
      <c r="H15" s="21" t="str">
        <f t="shared" si="6"/>
        <v>Inferior</v>
      </c>
      <c r="I15" s="21" t="str">
        <f t="shared" si="6"/>
        <v>Superior</v>
      </c>
      <c r="J15" s="21" t="str">
        <f t="shared" si="6"/>
        <v>Superior</v>
      </c>
    </row>
    <row r="16" spans="1:13" ht="15.75" thickTop="1" x14ac:dyDescent="0.25">
      <c r="A16" s="22" t="s">
        <v>24</v>
      </c>
      <c r="B16" s="23"/>
      <c r="C16" s="23" t="str">
        <f>LEFT(C2,3) &amp; " V" &amp; IF(C10="Inferior","-","+") &amp; " P" &amp; IF(C15="Inferior","-","+")</f>
        <v>USA V- P-</v>
      </c>
      <c r="D16" s="23" t="str">
        <f t="shared" ref="D16:J16" si="7">LEFT(D2,3) &amp; " V" &amp; IF(D10="Inferior","-","+") &amp; " P" &amp; IF(D15="Inferior","-","+")</f>
        <v>Can V+ P+</v>
      </c>
      <c r="E16" s="23" t="str">
        <f t="shared" si="7"/>
        <v>Méx V- P-</v>
      </c>
      <c r="F16" s="23" t="str">
        <f t="shared" si="7"/>
        <v>Arg V- P-</v>
      </c>
      <c r="G16" s="23" t="str">
        <f t="shared" si="7"/>
        <v>Chi V- P-</v>
      </c>
      <c r="H16" s="23" t="str">
        <f t="shared" si="7"/>
        <v>Per V- P-</v>
      </c>
      <c r="I16" s="23" t="str">
        <f t="shared" si="7"/>
        <v>Bol V+ P+</v>
      </c>
      <c r="J16" s="23" t="str">
        <f t="shared" si="7"/>
        <v>Col V+ P+</v>
      </c>
    </row>
    <row r="19" spans="1:2" ht="18.75" x14ac:dyDescent="0.4">
      <c r="A19" s="24" t="s">
        <v>25</v>
      </c>
      <c r="B19" s="25" t="str">
        <f xml:space="preserve"> HYPERLINK("http://www.AnayaMultimedia.es","Instituto de Estadística de Anaya Multimedia")</f>
        <v>Instituto de Estadística de Anaya Multimedia</v>
      </c>
    </row>
  </sheetData>
  <mergeCells count="1">
    <mergeCell ref="L1:M1"/>
  </mergeCells>
  <conditionalFormatting sqref="C10:J10">
    <cfRule type="cellIs" dxfId="3" priority="2" stopIfTrue="1" operator="equal">
      <formula>"Inferior"</formula>
    </cfRule>
  </conditionalFormatting>
  <conditionalFormatting sqref="C15:J15">
    <cfRule type="cellIs" dxfId="1" priority="1" stopIfTrue="1" operator="equal">
      <formula>"Inferior"</formula>
    </cfRule>
  </conditionalFormatting>
  <pageMargins left="0.7" right="0.7" top="0.75" bottom="0.75" header="0.3" footer="0.3"/>
  <pageSetup paperSize="9" orientation="portrait" r:id="rId1"/>
  <ignoredErrors>
    <ignoredError sqref="B3:B8 B12:B13 L12:M13 L3:M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2013-04-14T11:00:01Z</dcterms:created>
  <dcterms:modified xsi:type="dcterms:W3CDTF">2013-04-16T09:59:46Z</dcterms:modified>
</cp:coreProperties>
</file>