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FCharte\Trabajo\Libros\Actuales\GPExcel2016\GPExcel2016\08\"/>
    </mc:Choice>
  </mc:AlternateContent>
  <bookViews>
    <workbookView xWindow="0" yWindow="0" windowWidth="21915" windowHeight="12495" tabRatio="779" activeTab="4"/>
  </bookViews>
  <sheets>
    <sheet name="Operador1" sheetId="1" r:id="rId1"/>
    <sheet name="Operador2" sheetId="2" r:id="rId2"/>
    <sheet name="Operador3" sheetId="3" r:id="rId3"/>
    <sheet name="Operador4" sheetId="4" r:id="rId4"/>
    <sheet name="Operador5" sheetId="5" r:id="rId5"/>
    <sheet name="Consolidación" sheetId="6" r:id="rId6"/>
  </sheets>
  <definedNames>
    <definedName name="Magdalenas">Consolidación!$C$4:$C$13</definedName>
    <definedName name="Mantecados">Consolidación!$E$4:$E$13</definedName>
    <definedName name="Otros">Consolidación!$F$4:$F$13</definedName>
    <definedName name="Panes">Consolidación!$B$4:$B$13</definedName>
    <definedName name="Tartas">Consolidación!$D$4:$D$13</definedName>
    <definedName name="Total">Consolidación!$G$4:$G$14</definedName>
    <definedName name="Totales">Consolidación!$B$14:$G$14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6" l="1"/>
  <c r="E13" i="6"/>
  <c r="D13" i="6"/>
  <c r="C13" i="6"/>
  <c r="F12" i="6"/>
  <c r="E12" i="6"/>
  <c r="D12" i="6"/>
  <c r="C12" i="6"/>
  <c r="F11" i="6"/>
  <c r="G11" i="6" s="1"/>
  <c r="E11" i="6"/>
  <c r="D11" i="6"/>
  <c r="C11" i="6"/>
  <c r="F10" i="6"/>
  <c r="E10" i="6"/>
  <c r="D10" i="6"/>
  <c r="C10" i="6"/>
  <c r="G10" i="6" s="1"/>
  <c r="F9" i="6"/>
  <c r="E9" i="6"/>
  <c r="D9" i="6"/>
  <c r="C9" i="6"/>
  <c r="F8" i="6"/>
  <c r="E8" i="6"/>
  <c r="D8" i="6"/>
  <c r="C8" i="6"/>
  <c r="G8" i="6" s="1"/>
  <c r="F7" i="6"/>
  <c r="E7" i="6"/>
  <c r="D7" i="6"/>
  <c r="C7" i="6"/>
  <c r="F6" i="6"/>
  <c r="E6" i="6"/>
  <c r="D6" i="6"/>
  <c r="C6" i="6"/>
  <c r="F5" i="6"/>
  <c r="E5" i="6"/>
  <c r="D5" i="6"/>
  <c r="C5" i="6"/>
  <c r="F4" i="6"/>
  <c r="E4" i="6"/>
  <c r="D4" i="6"/>
  <c r="C4" i="6"/>
  <c r="C14" i="6" s="1"/>
  <c r="B13" i="6"/>
  <c r="B12" i="6"/>
  <c r="B11" i="6"/>
  <c r="B10" i="6"/>
  <c r="B9" i="6"/>
  <c r="B8" i="6"/>
  <c r="B7" i="6"/>
  <c r="B6" i="6"/>
  <c r="G6" i="6" s="1"/>
  <c r="B5" i="6"/>
  <c r="B4" i="6"/>
  <c r="D14" i="6"/>
  <c r="F14" i="5"/>
  <c r="E14" i="5"/>
  <c r="D14" i="5"/>
  <c r="C14" i="5"/>
  <c r="B14" i="5"/>
  <c r="G13" i="5"/>
  <c r="G12" i="5"/>
  <c r="G11" i="5"/>
  <c r="G10" i="5"/>
  <c r="H10" i="5" s="1"/>
  <c r="G9" i="5"/>
  <c r="H9" i="5" s="1"/>
  <c r="G8" i="5"/>
  <c r="H8" i="5" s="1"/>
  <c r="G7" i="5"/>
  <c r="G6" i="5"/>
  <c r="G5" i="5"/>
  <c r="G4" i="5"/>
  <c r="G14" i="5" s="1"/>
  <c r="F14" i="4"/>
  <c r="E14" i="4"/>
  <c r="D14" i="4"/>
  <c r="D15" i="4" s="1"/>
  <c r="C14" i="4"/>
  <c r="B14" i="4"/>
  <c r="G13" i="4"/>
  <c r="G12" i="4"/>
  <c r="G11" i="4"/>
  <c r="G10" i="4"/>
  <c r="G9" i="4"/>
  <c r="H9" i="4" s="1"/>
  <c r="G8" i="4"/>
  <c r="G7" i="4"/>
  <c r="G6" i="4"/>
  <c r="G5" i="4"/>
  <c r="G4" i="4"/>
  <c r="G14" i="4" s="1"/>
  <c r="F14" i="3"/>
  <c r="E14" i="3"/>
  <c r="E15" i="3" s="1"/>
  <c r="D14" i="3"/>
  <c r="D15" i="3" s="1"/>
  <c r="C14" i="3"/>
  <c r="B14" i="3"/>
  <c r="G13" i="3"/>
  <c r="H13" i="3" s="1"/>
  <c r="G12" i="3"/>
  <c r="G11" i="3"/>
  <c r="H11" i="3" s="1"/>
  <c r="G10" i="3"/>
  <c r="H10" i="3" s="1"/>
  <c r="G9" i="3"/>
  <c r="H9" i="3" s="1"/>
  <c r="G8" i="3"/>
  <c r="G7" i="3"/>
  <c r="H7" i="3" s="1"/>
  <c r="G6" i="3"/>
  <c r="H6" i="3" s="1"/>
  <c r="G5" i="3"/>
  <c r="H5" i="3" s="1"/>
  <c r="G4" i="3"/>
  <c r="G14" i="3" s="1"/>
  <c r="F14" i="2"/>
  <c r="F15" i="2" s="1"/>
  <c r="E14" i="2"/>
  <c r="E15" i="2" s="1"/>
  <c r="D14" i="2"/>
  <c r="C14" i="2"/>
  <c r="B14" i="2"/>
  <c r="G13" i="2"/>
  <c r="G12" i="2"/>
  <c r="G11" i="2"/>
  <c r="G10" i="2"/>
  <c r="H10" i="2" s="1"/>
  <c r="G9" i="2"/>
  <c r="H9" i="2" s="1"/>
  <c r="G8" i="2"/>
  <c r="G7" i="2"/>
  <c r="G6" i="2"/>
  <c r="G5" i="2"/>
  <c r="G4" i="2"/>
  <c r="G14" i="2" s="1"/>
  <c r="F15" i="1"/>
  <c r="E15" i="1"/>
  <c r="D15" i="1"/>
  <c r="C15" i="1"/>
  <c r="B15" i="1"/>
  <c r="B14" i="1"/>
  <c r="F14" i="1"/>
  <c r="E14" i="1"/>
  <c r="D14" i="1"/>
  <c r="C14" i="1"/>
  <c r="G13" i="1"/>
  <c r="G12" i="1"/>
  <c r="G11" i="1"/>
  <c r="G10" i="1"/>
  <c r="G9" i="1"/>
  <c r="G8" i="1"/>
  <c r="G7" i="1"/>
  <c r="G6" i="1"/>
  <c r="G5" i="1"/>
  <c r="G4" i="1"/>
  <c r="G14" i="1" s="1"/>
  <c r="G12" i="6" l="1"/>
  <c r="G9" i="6"/>
  <c r="F14" i="6"/>
  <c r="E14" i="6"/>
  <c r="G7" i="6"/>
  <c r="G5" i="6"/>
  <c r="G13" i="6"/>
  <c r="B14" i="6"/>
  <c r="G4" i="6"/>
  <c r="E15" i="5"/>
  <c r="F15" i="5"/>
  <c r="H11" i="5"/>
  <c r="C15" i="5"/>
  <c r="H7" i="5"/>
  <c r="D15" i="5"/>
  <c r="B15" i="5"/>
  <c r="H12" i="5"/>
  <c r="H13" i="5"/>
  <c r="H6" i="5"/>
  <c r="H5" i="5"/>
  <c r="H4" i="5"/>
  <c r="E15" i="4"/>
  <c r="H10" i="4"/>
  <c r="H11" i="4"/>
  <c r="C15" i="4"/>
  <c r="H12" i="4"/>
  <c r="H8" i="4"/>
  <c r="H4" i="4"/>
  <c r="F15" i="4"/>
  <c r="H5" i="4"/>
  <c r="H13" i="4"/>
  <c r="H6" i="4"/>
  <c r="B15" i="4"/>
  <c r="H7" i="4"/>
  <c r="B15" i="3"/>
  <c r="H12" i="3"/>
  <c r="H8" i="3"/>
  <c r="H4" i="3"/>
  <c r="F15" i="3"/>
  <c r="C15" i="3"/>
  <c r="C15" i="2"/>
  <c r="B15" i="2"/>
  <c r="H12" i="2"/>
  <c r="H8" i="2"/>
  <c r="H11" i="2"/>
  <c r="H7" i="2"/>
  <c r="D15" i="2"/>
  <c r="H13" i="2"/>
  <c r="H5" i="2"/>
  <c r="H6" i="2"/>
  <c r="H4" i="2"/>
  <c r="H13" i="1"/>
  <c r="H6" i="1"/>
  <c r="H5" i="1"/>
  <c r="H8" i="1"/>
  <c r="H9" i="1"/>
  <c r="H10" i="1"/>
  <c r="H12" i="1"/>
  <c r="H7" i="1"/>
  <c r="H11" i="1"/>
  <c r="H4" i="1"/>
  <c r="G14" i="6" l="1"/>
  <c r="H10" i="6" l="1"/>
  <c r="F16" i="2"/>
  <c r="D16" i="6"/>
  <c r="B16" i="6"/>
  <c r="C16" i="5"/>
  <c r="H6" i="6"/>
  <c r="E16" i="3"/>
  <c r="D16" i="3"/>
  <c r="E16" i="6"/>
  <c r="E16" i="4"/>
  <c r="F16" i="1"/>
  <c r="F16" i="5"/>
  <c r="C16" i="1"/>
  <c r="C15" i="6"/>
  <c r="F16" i="3"/>
  <c r="D16" i="1"/>
  <c r="H7" i="6"/>
  <c r="B15" i="6"/>
  <c r="F16" i="6"/>
  <c r="E16" i="2"/>
  <c r="C16" i="6"/>
  <c r="B16" i="4"/>
  <c r="E15" i="6"/>
  <c r="H4" i="6"/>
  <c r="E16" i="1"/>
  <c r="B16" i="1"/>
  <c r="H13" i="6"/>
  <c r="H11" i="6"/>
  <c r="D16" i="2"/>
  <c r="B16" i="5"/>
  <c r="C16" i="4"/>
  <c r="E16" i="5"/>
  <c r="F16" i="4"/>
  <c r="D16" i="5"/>
  <c r="C16" i="2"/>
  <c r="B16" i="2"/>
  <c r="H12" i="6"/>
  <c r="B16" i="3"/>
  <c r="C16" i="3"/>
  <c r="D15" i="6"/>
  <c r="H5" i="6"/>
  <c r="D16" i="4"/>
  <c r="H8" i="6"/>
  <c r="F15" i="6"/>
  <c r="H9" i="6"/>
</calcChain>
</file>

<file path=xl/comments1.xml><?xml version="1.0" encoding="utf-8"?>
<comments xmlns="http://schemas.openxmlformats.org/spreadsheetml/2006/main">
  <authors>
    <author>Francisco Charte Ojeda</author>
  </authors>
  <commentList>
    <comment ref="A4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c/ Virgen de la cabeza, 12</t>
        </r>
      </text>
    </comment>
    <comment ref="A5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c/ Baeza, 76</t>
        </r>
      </text>
    </comment>
    <comment ref="A6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Avda. Andalucía, 23</t>
        </r>
      </text>
    </comment>
    <comment ref="A7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Avda. Madrid, 54</t>
        </r>
      </text>
    </comment>
    <comment ref="A8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c/ Las Huertas, 5</t>
        </r>
      </text>
    </comment>
    <comment ref="A9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c/ La Luna, 20</t>
        </r>
      </text>
    </comment>
    <comment ref="A10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Paseo de la Estación, 12</t>
        </r>
      </text>
    </comment>
    <comment ref="A11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San Clemente, 18</t>
        </r>
      </text>
    </comment>
    <comment ref="A12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Plaza San Francisco, 24</t>
        </r>
      </text>
    </comment>
    <comment ref="A13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Avda. Las Cruces, 32</t>
        </r>
      </text>
    </comment>
  </commentList>
</comments>
</file>

<file path=xl/comments2.xml><?xml version="1.0" encoding="utf-8"?>
<comments xmlns="http://schemas.openxmlformats.org/spreadsheetml/2006/main">
  <authors>
    <author>Francisco Charte Ojeda</author>
  </authors>
  <commentList>
    <comment ref="A4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c/ Virgen de la cabeza, 12</t>
        </r>
      </text>
    </comment>
    <comment ref="A5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c/ Baeza, 76</t>
        </r>
      </text>
    </comment>
    <comment ref="A6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Avda. Andalucía, 23</t>
        </r>
      </text>
    </comment>
    <comment ref="A7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Avda. Madrid, 54</t>
        </r>
      </text>
    </comment>
    <comment ref="A8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c/ Las Huertas, 5</t>
        </r>
      </text>
    </comment>
    <comment ref="A9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c/ La Luna, 20</t>
        </r>
      </text>
    </comment>
    <comment ref="A10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Paseo de la Estación, 12</t>
        </r>
      </text>
    </comment>
    <comment ref="A11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San Clemente, 18</t>
        </r>
      </text>
    </comment>
    <comment ref="A12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Plaza San Francisco, 24</t>
        </r>
      </text>
    </comment>
    <comment ref="A13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Avda. Las Cruces, 32</t>
        </r>
      </text>
    </comment>
  </commentList>
</comments>
</file>

<file path=xl/comments3.xml><?xml version="1.0" encoding="utf-8"?>
<comments xmlns="http://schemas.openxmlformats.org/spreadsheetml/2006/main">
  <authors>
    <author>Francisco Charte Ojeda</author>
  </authors>
  <commentList>
    <comment ref="A4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c/ Virgen de la cabeza, 12</t>
        </r>
      </text>
    </comment>
    <comment ref="A5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c/ Baeza, 76</t>
        </r>
      </text>
    </comment>
    <comment ref="A6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Avda. Andalucía, 23</t>
        </r>
      </text>
    </comment>
    <comment ref="A7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Avda. Madrid, 54</t>
        </r>
      </text>
    </comment>
    <comment ref="A8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c/ Las Huertas, 5</t>
        </r>
      </text>
    </comment>
    <comment ref="A9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c/ La Luna, 20</t>
        </r>
      </text>
    </comment>
    <comment ref="A10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Paseo de la Estación, 12</t>
        </r>
      </text>
    </comment>
    <comment ref="A11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San Clemente, 18</t>
        </r>
      </text>
    </comment>
    <comment ref="A12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Plaza San Francisco, 24</t>
        </r>
      </text>
    </comment>
    <comment ref="A13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Avda. Las Cruces, 32</t>
        </r>
      </text>
    </comment>
  </commentList>
</comments>
</file>

<file path=xl/comments4.xml><?xml version="1.0" encoding="utf-8"?>
<comments xmlns="http://schemas.openxmlformats.org/spreadsheetml/2006/main">
  <authors>
    <author>Francisco Charte Ojeda</author>
  </authors>
  <commentList>
    <comment ref="A4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c/ Virgen de la cabeza, 12</t>
        </r>
      </text>
    </comment>
    <comment ref="A5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c/ Baeza, 76</t>
        </r>
      </text>
    </comment>
    <comment ref="A6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Avda. Andalucía, 23</t>
        </r>
      </text>
    </comment>
    <comment ref="A7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Avda. Madrid, 54</t>
        </r>
      </text>
    </comment>
    <comment ref="A8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c/ Las Huertas, 5</t>
        </r>
      </text>
    </comment>
    <comment ref="A9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c/ La Luna, 20</t>
        </r>
      </text>
    </comment>
    <comment ref="A10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Paseo de la Estación, 12</t>
        </r>
      </text>
    </comment>
    <comment ref="A11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San Clemente, 18</t>
        </r>
      </text>
    </comment>
    <comment ref="A12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Plaza San Francisco, 24</t>
        </r>
      </text>
    </comment>
    <comment ref="A13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Avda. Las Cruces, 32</t>
        </r>
      </text>
    </comment>
  </commentList>
</comments>
</file>

<file path=xl/comments5.xml><?xml version="1.0" encoding="utf-8"?>
<comments xmlns="http://schemas.openxmlformats.org/spreadsheetml/2006/main">
  <authors>
    <author>Francisco Charte Ojeda</author>
  </authors>
  <commentList>
    <comment ref="A4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c/ Virgen de la cabeza, 12</t>
        </r>
      </text>
    </comment>
    <comment ref="A5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c/ Baeza, 76</t>
        </r>
      </text>
    </comment>
    <comment ref="A6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Avda. Andalucía, 23</t>
        </r>
      </text>
    </comment>
    <comment ref="A7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Avda. Madrid, 54</t>
        </r>
      </text>
    </comment>
    <comment ref="A8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c/ Las Huertas, 5</t>
        </r>
      </text>
    </comment>
    <comment ref="A9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c/ La Luna, 20</t>
        </r>
      </text>
    </comment>
    <comment ref="A10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Paseo de la Estación, 12</t>
        </r>
      </text>
    </comment>
    <comment ref="A11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San Clemente, 18</t>
        </r>
      </text>
    </comment>
    <comment ref="A12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Plaza San Francisco, 24</t>
        </r>
      </text>
    </comment>
    <comment ref="A13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Avda. Las Cruces, 32</t>
        </r>
      </text>
    </comment>
  </commentList>
</comments>
</file>

<file path=xl/comments6.xml><?xml version="1.0" encoding="utf-8"?>
<comments xmlns="http://schemas.openxmlformats.org/spreadsheetml/2006/main">
  <authors>
    <author>Francisco Charte Ojeda</author>
  </authors>
  <commentList>
    <comment ref="A4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c/ Virgen de la cabeza, 12</t>
        </r>
      </text>
    </comment>
    <comment ref="A5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c/ Baeza, 76</t>
        </r>
      </text>
    </comment>
    <comment ref="A6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Avda. Andalucía, 23</t>
        </r>
      </text>
    </comment>
    <comment ref="A7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Avda. Madrid, 54</t>
        </r>
      </text>
    </comment>
    <comment ref="A8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c/ Las Huertas, 5</t>
        </r>
      </text>
    </comment>
    <comment ref="A9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c/ La Luna, 20</t>
        </r>
      </text>
    </comment>
    <comment ref="A10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Paseo de la Estación, 12</t>
        </r>
      </text>
    </comment>
    <comment ref="A11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San Clemente, 18</t>
        </r>
      </text>
    </comment>
    <comment ref="A12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Plaza San Francisco, 24</t>
        </r>
      </text>
    </comment>
    <comment ref="A13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Avda. Las Cruces, 32</t>
        </r>
      </text>
    </comment>
  </commentList>
</comments>
</file>

<file path=xl/sharedStrings.xml><?xml version="1.0" encoding="utf-8"?>
<sst xmlns="http://schemas.openxmlformats.org/spreadsheetml/2006/main" count="114" uniqueCount="19">
  <si>
    <t>Panes</t>
  </si>
  <si>
    <t>Magdalenas</t>
  </si>
  <si>
    <t>Tartas</t>
  </si>
  <si>
    <t>Mantecados</t>
  </si>
  <si>
    <t>Otros</t>
  </si>
  <si>
    <t>Total</t>
  </si>
  <si>
    <t>% Punto venta</t>
  </si>
  <si>
    <t>Punto venta 1</t>
  </si>
  <si>
    <t>Punto venta 2</t>
  </si>
  <si>
    <t>Punto venta 3</t>
  </si>
  <si>
    <t>Punto venta 4</t>
  </si>
  <si>
    <t>Punto venta 5</t>
  </si>
  <si>
    <t>Punto venta 6</t>
  </si>
  <si>
    <t>Punto venta 7</t>
  </si>
  <si>
    <t>Punto venta 8</t>
  </si>
  <si>
    <t>Punto venta 9</t>
  </si>
  <si>
    <t>Punto venta 10</t>
  </si>
  <si>
    <t>Totales</t>
  </si>
  <si>
    <t>% Producto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</si>
</sst>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Arial Rounded MT Bold"/>
      <family val="2"/>
    </font>
    <font>
      <sz val="12"/>
      <color theme="1"/>
      <name val="Arial Rounded MT Bold"/>
      <family val="2"/>
    </font>
    <font>
      <i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1">
    <border>
      <left/>
      <right/>
      <top/>
      <bottom/>
      <diagonal/>
    </border>
    <border>
      <left style="medium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2" borderId="0" xfId="0" applyFont="1" applyFill="1" applyAlignment="1">
      <alignment horizontal="center"/>
    </xf>
    <xf numFmtId="0" fontId="3" fillId="0" borderId="0" xfId="0" applyFont="1"/>
    <xf numFmtId="3" fontId="4" fillId="0" borderId="1" xfId="0" applyNumberFormat="1" applyFont="1" applyBorder="1"/>
    <xf numFmtId="3" fontId="4" fillId="0" borderId="2" xfId="0" applyNumberFormat="1" applyFont="1" applyBorder="1"/>
    <xf numFmtId="3" fontId="4" fillId="0" borderId="3" xfId="0" applyNumberFormat="1" applyFont="1" applyBorder="1"/>
    <xf numFmtId="3" fontId="1" fillId="0" borderId="4" xfId="0" applyNumberFormat="1" applyFont="1" applyBorder="1"/>
    <xf numFmtId="2" fontId="1" fillId="0" borderId="4" xfId="0" applyNumberFormat="1" applyFont="1" applyBorder="1"/>
    <xf numFmtId="3" fontId="4" fillId="0" borderId="5" xfId="0" applyNumberFormat="1" applyFont="1" applyBorder="1"/>
    <xf numFmtId="3" fontId="4" fillId="0" borderId="6" xfId="0" applyNumberFormat="1" applyFont="1" applyBorder="1"/>
    <xf numFmtId="3" fontId="4" fillId="0" borderId="7" xfId="0" applyNumberFormat="1" applyFont="1" applyBorder="1"/>
    <xf numFmtId="3" fontId="4" fillId="0" borderId="8" xfId="0" applyNumberFormat="1" applyFont="1" applyBorder="1"/>
    <xf numFmtId="3" fontId="4" fillId="0" borderId="9" xfId="0" applyNumberFormat="1" applyFont="1" applyBorder="1"/>
    <xf numFmtId="3" fontId="4" fillId="0" borderId="10" xfId="0" applyNumberFormat="1" applyFont="1" applyBorder="1"/>
    <xf numFmtId="0" fontId="3" fillId="0" borderId="0" xfId="0" applyFont="1" applyFill="1" applyBorder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H16"/>
  <sheetViews>
    <sheetView workbookViewId="0">
      <selection sqref="A1:XFD1048576"/>
    </sheetView>
  </sheetViews>
  <sheetFormatPr baseColWidth="10" defaultRowHeight="15" x14ac:dyDescent="0.25"/>
  <cols>
    <col min="1" max="1" width="18.5703125" bestFit="1" customWidth="1"/>
    <col min="3" max="3" width="16.5703125" bestFit="1" customWidth="1"/>
    <col min="5" max="5" width="16.85546875" bestFit="1" customWidth="1"/>
    <col min="8" max="8" width="19.5703125" bestFit="1" customWidth="1"/>
  </cols>
  <sheetData>
    <row r="3" spans="1:8" ht="15.75" x14ac:dyDescent="0.25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</row>
    <row r="4" spans="1:8" ht="15.75" x14ac:dyDescent="0.25">
      <c r="A4" s="2" t="s">
        <v>7</v>
      </c>
      <c r="B4" s="3">
        <v>1110</v>
      </c>
      <c r="C4" s="4">
        <v>2150</v>
      </c>
      <c r="D4" s="4">
        <v>340</v>
      </c>
      <c r="E4" s="4">
        <v>340</v>
      </c>
      <c r="F4" s="5">
        <v>0</v>
      </c>
      <c r="G4" s="6">
        <f t="shared" ref="G4:G13" si="0">SUM(B4:F4)</f>
        <v>3940</v>
      </c>
      <c r="H4" s="7">
        <f>G4*100/$G$14</f>
        <v>9.0228318867794908</v>
      </c>
    </row>
    <row r="5" spans="1:8" ht="15.75" x14ac:dyDescent="0.25">
      <c r="A5" s="2" t="s">
        <v>8</v>
      </c>
      <c r="B5" s="8">
        <v>1890</v>
      </c>
      <c r="C5" s="9">
        <v>1560</v>
      </c>
      <c r="D5" s="9">
        <v>252</v>
      </c>
      <c r="E5" s="9">
        <v>121</v>
      </c>
      <c r="F5" s="10">
        <v>2</v>
      </c>
      <c r="G5" s="6">
        <f t="shared" si="0"/>
        <v>3825</v>
      </c>
      <c r="H5" s="7">
        <f t="shared" ref="H5:H13" si="1">G5*100/$G$14</f>
        <v>8.7594751185105455</v>
      </c>
    </row>
    <row r="6" spans="1:8" ht="15.75" x14ac:dyDescent="0.25">
      <c r="A6" s="2" t="s">
        <v>9</v>
      </c>
      <c r="B6" s="8">
        <v>1784</v>
      </c>
      <c r="C6" s="9">
        <v>1697</v>
      </c>
      <c r="D6" s="9">
        <v>564</v>
      </c>
      <c r="E6" s="9">
        <v>762</v>
      </c>
      <c r="F6" s="10">
        <v>1</v>
      </c>
      <c r="G6" s="6">
        <f t="shared" si="0"/>
        <v>4808</v>
      </c>
      <c r="H6" s="7">
        <f t="shared" si="1"/>
        <v>11.010602972496393</v>
      </c>
    </row>
    <row r="7" spans="1:8" ht="15.75" x14ac:dyDescent="0.25">
      <c r="A7" s="2" t="s">
        <v>10</v>
      </c>
      <c r="B7" s="8">
        <v>1195</v>
      </c>
      <c r="C7" s="9">
        <v>2219</v>
      </c>
      <c r="D7" s="9">
        <v>764</v>
      </c>
      <c r="E7" s="9">
        <v>256</v>
      </c>
      <c r="F7" s="10">
        <v>3</v>
      </c>
      <c r="G7" s="6">
        <f t="shared" si="0"/>
        <v>4437</v>
      </c>
      <c r="H7" s="7">
        <f t="shared" si="1"/>
        <v>10.160991137472234</v>
      </c>
    </row>
    <row r="8" spans="1:8" ht="15.75" x14ac:dyDescent="0.25">
      <c r="A8" s="2" t="s">
        <v>11</v>
      </c>
      <c r="B8" s="8">
        <v>2196</v>
      </c>
      <c r="C8" s="9">
        <v>1874</v>
      </c>
      <c r="D8" s="9">
        <v>1156</v>
      </c>
      <c r="E8" s="9">
        <v>653</v>
      </c>
      <c r="F8" s="10">
        <v>0</v>
      </c>
      <c r="G8" s="6">
        <f t="shared" si="0"/>
        <v>5879</v>
      </c>
      <c r="H8" s="7">
        <f t="shared" si="1"/>
        <v>13.463256005679346</v>
      </c>
    </row>
    <row r="9" spans="1:8" ht="15.75" x14ac:dyDescent="0.25">
      <c r="A9" s="2" t="s">
        <v>12</v>
      </c>
      <c r="B9" s="8">
        <v>1920</v>
      </c>
      <c r="C9" s="9">
        <v>2263</v>
      </c>
      <c r="D9" s="9">
        <v>357</v>
      </c>
      <c r="E9" s="9">
        <v>154</v>
      </c>
      <c r="F9" s="10">
        <v>2</v>
      </c>
      <c r="G9" s="6">
        <f t="shared" si="0"/>
        <v>4696</v>
      </c>
      <c r="H9" s="7">
        <f t="shared" si="1"/>
        <v>10.754116380790986</v>
      </c>
    </row>
    <row r="10" spans="1:8" ht="15.75" x14ac:dyDescent="0.25">
      <c r="A10" s="2" t="s">
        <v>13</v>
      </c>
      <c r="B10" s="8">
        <v>1355</v>
      </c>
      <c r="C10" s="9">
        <v>1421</v>
      </c>
      <c r="D10" s="9">
        <v>980</v>
      </c>
      <c r="E10" s="9">
        <v>785</v>
      </c>
      <c r="F10" s="10">
        <v>1</v>
      </c>
      <c r="G10" s="6">
        <f t="shared" si="0"/>
        <v>4542</v>
      </c>
      <c r="H10" s="7">
        <f t="shared" si="1"/>
        <v>10.401447317196052</v>
      </c>
    </row>
    <row r="11" spans="1:8" ht="15.75" x14ac:dyDescent="0.25">
      <c r="A11" s="2" t="s">
        <v>14</v>
      </c>
      <c r="B11" s="8">
        <v>983</v>
      </c>
      <c r="C11" s="9">
        <v>1712</v>
      </c>
      <c r="D11" s="9">
        <v>546</v>
      </c>
      <c r="E11" s="9">
        <v>625</v>
      </c>
      <c r="F11" s="10">
        <v>1</v>
      </c>
      <c r="G11" s="6">
        <f t="shared" si="0"/>
        <v>3867</v>
      </c>
      <c r="H11" s="7">
        <f t="shared" si="1"/>
        <v>8.8556575904000727</v>
      </c>
    </row>
    <row r="12" spans="1:8" ht="15.75" x14ac:dyDescent="0.25">
      <c r="A12" s="2" t="s">
        <v>15</v>
      </c>
      <c r="B12" s="8">
        <v>1259</v>
      </c>
      <c r="C12" s="9">
        <v>1110</v>
      </c>
      <c r="D12" s="9">
        <v>436</v>
      </c>
      <c r="E12" s="9">
        <v>267</v>
      </c>
      <c r="F12" s="10">
        <v>0</v>
      </c>
      <c r="G12" s="6">
        <f t="shared" si="0"/>
        <v>3072</v>
      </c>
      <c r="H12" s="7">
        <f t="shared" si="1"/>
        <v>7.0350608010625875</v>
      </c>
    </row>
    <row r="13" spans="1:8" ht="15.75" x14ac:dyDescent="0.25">
      <c r="A13" s="2" t="s">
        <v>16</v>
      </c>
      <c r="B13" s="11">
        <v>2356</v>
      </c>
      <c r="C13" s="12">
        <v>875</v>
      </c>
      <c r="D13" s="12">
        <v>989</v>
      </c>
      <c r="E13" s="12">
        <v>378</v>
      </c>
      <c r="F13" s="13">
        <v>3</v>
      </c>
      <c r="G13" s="6">
        <f t="shared" si="0"/>
        <v>4601</v>
      </c>
      <c r="H13" s="7">
        <f t="shared" si="1"/>
        <v>10.536560789612293</v>
      </c>
    </row>
    <row r="14" spans="1:8" ht="15.75" x14ac:dyDescent="0.25">
      <c r="A14" s="2" t="s">
        <v>17</v>
      </c>
      <c r="B14" s="6">
        <f t="shared" ref="B14:F14" si="2">SUM(B4:B13)</f>
        <v>16048</v>
      </c>
      <c r="C14" s="6">
        <f t="shared" si="2"/>
        <v>16881</v>
      </c>
      <c r="D14" s="6">
        <f t="shared" si="2"/>
        <v>6384</v>
      </c>
      <c r="E14" s="6">
        <f t="shared" si="2"/>
        <v>4341</v>
      </c>
      <c r="F14" s="6">
        <f t="shared" si="2"/>
        <v>13</v>
      </c>
      <c r="G14" s="6">
        <f>SUM(G4:G13)</f>
        <v>43667</v>
      </c>
    </row>
    <row r="15" spans="1:8" ht="15.75" x14ac:dyDescent="0.25">
      <c r="A15" s="14" t="s">
        <v>18</v>
      </c>
      <c r="B15" s="7">
        <f>B14*100/$G$14</f>
        <v>36.750864497217577</v>
      </c>
      <c r="C15" s="7">
        <f>C14*100/$G$14</f>
        <v>38.65848352302654</v>
      </c>
      <c r="D15" s="7">
        <f>D14*100/$G$14</f>
        <v>14.619735727208189</v>
      </c>
      <c r="E15" s="7">
        <f>E14*100/$G$14</f>
        <v>9.9411454874390266</v>
      </c>
      <c r="F15" s="7">
        <f>F14*100/$G$14</f>
        <v>2.9770765108663291E-2</v>
      </c>
    </row>
    <row r="16" spans="1:8" x14ac:dyDescent="0.25">
      <c r="B16" s="15" t="b">
        <f>SUM(Panes) &gt; Totales Total / 2</f>
        <v>0</v>
      </c>
      <c r="C16" s="15" t="b">
        <f>SUM(Magdalenas) &gt; Totales Total / 2</f>
        <v>0</v>
      </c>
      <c r="D16" s="15" t="b">
        <f>SUM(Tartas) &gt; Totales Total / 2</f>
        <v>0</v>
      </c>
      <c r="E16" s="15" t="b">
        <f>SUM(Mantecados) &gt; Totales Total / 2</f>
        <v>0</v>
      </c>
      <c r="F16" s="15" t="b">
        <f>SUM(Otros) &gt; Totales Total / 2</f>
        <v>0</v>
      </c>
    </row>
  </sheetData>
  <conditionalFormatting sqref="A15">
    <cfRule type="iconSet" priority="1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dataValidations count="1">
    <dataValidation type="whole" operator="greaterThanOrEqual" allowBlank="1" showInputMessage="1" showErrorMessage="1" errorTitle="Error" error="El número de unidades introducido no es válido" promptTitle="Unidades" prompt="Introduzca el número de unidades vendidas" sqref="B4:F13">
      <formula1>0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H16"/>
  <sheetViews>
    <sheetView workbookViewId="0"/>
  </sheetViews>
  <sheetFormatPr baseColWidth="10" defaultRowHeight="15" x14ac:dyDescent="0.25"/>
  <cols>
    <col min="1" max="1" width="18.5703125" bestFit="1" customWidth="1"/>
    <col min="3" max="3" width="16.5703125" bestFit="1" customWidth="1"/>
    <col min="5" max="5" width="16.85546875" bestFit="1" customWidth="1"/>
    <col min="8" max="8" width="19.5703125" bestFit="1" customWidth="1"/>
  </cols>
  <sheetData>
    <row r="3" spans="1:8" ht="15.75" x14ac:dyDescent="0.25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</row>
    <row r="4" spans="1:8" ht="15.75" x14ac:dyDescent="0.25">
      <c r="A4" s="2" t="s">
        <v>7</v>
      </c>
      <c r="B4" s="3">
        <v>1110</v>
      </c>
      <c r="C4" s="4">
        <v>2150</v>
      </c>
      <c r="D4" s="4">
        <v>340</v>
      </c>
      <c r="E4" s="4">
        <v>340</v>
      </c>
      <c r="F4" s="5">
        <v>0</v>
      </c>
      <c r="G4" s="6">
        <f t="shared" ref="G4:G13" si="0">SUM(B4:F4)</f>
        <v>3940</v>
      </c>
      <c r="H4" s="7">
        <f>G4*100/$G$14</f>
        <v>9.0228318867794908</v>
      </c>
    </row>
    <row r="5" spans="1:8" ht="15.75" x14ac:dyDescent="0.25">
      <c r="A5" s="2" t="s">
        <v>8</v>
      </c>
      <c r="B5" s="8">
        <v>1890</v>
      </c>
      <c r="C5" s="9">
        <v>1560</v>
      </c>
      <c r="D5" s="9">
        <v>252</v>
      </c>
      <c r="E5" s="9">
        <v>121</v>
      </c>
      <c r="F5" s="10">
        <v>2</v>
      </c>
      <c r="G5" s="6">
        <f t="shared" si="0"/>
        <v>3825</v>
      </c>
      <c r="H5" s="7">
        <f t="shared" ref="H5:H13" si="1">G5*100/$G$14</f>
        <v>8.7594751185105455</v>
      </c>
    </row>
    <row r="6" spans="1:8" ht="15.75" x14ac:dyDescent="0.25">
      <c r="A6" s="2" t="s">
        <v>9</v>
      </c>
      <c r="B6" s="8">
        <v>1784</v>
      </c>
      <c r="C6" s="9">
        <v>1697</v>
      </c>
      <c r="D6" s="9">
        <v>564</v>
      </c>
      <c r="E6" s="9">
        <v>762</v>
      </c>
      <c r="F6" s="10">
        <v>1</v>
      </c>
      <c r="G6" s="6">
        <f t="shared" si="0"/>
        <v>4808</v>
      </c>
      <c r="H6" s="7">
        <f t="shared" si="1"/>
        <v>11.010602972496393</v>
      </c>
    </row>
    <row r="7" spans="1:8" ht="15.75" x14ac:dyDescent="0.25">
      <c r="A7" s="2" t="s">
        <v>10</v>
      </c>
      <c r="B7" s="8">
        <v>1195</v>
      </c>
      <c r="C7" s="9">
        <v>2219</v>
      </c>
      <c r="D7" s="9">
        <v>764</v>
      </c>
      <c r="E7" s="9">
        <v>256</v>
      </c>
      <c r="F7" s="10">
        <v>3</v>
      </c>
      <c r="G7" s="6">
        <f t="shared" si="0"/>
        <v>4437</v>
      </c>
      <c r="H7" s="7">
        <f t="shared" si="1"/>
        <v>10.160991137472234</v>
      </c>
    </row>
    <row r="8" spans="1:8" ht="15.75" x14ac:dyDescent="0.25">
      <c r="A8" s="2" t="s">
        <v>11</v>
      </c>
      <c r="B8" s="8">
        <v>2196</v>
      </c>
      <c r="C8" s="9">
        <v>1874</v>
      </c>
      <c r="D8" s="9">
        <v>1156</v>
      </c>
      <c r="E8" s="9">
        <v>653</v>
      </c>
      <c r="F8" s="10">
        <v>0</v>
      </c>
      <c r="G8" s="6">
        <f t="shared" si="0"/>
        <v>5879</v>
      </c>
      <c r="H8" s="7">
        <f t="shared" si="1"/>
        <v>13.463256005679346</v>
      </c>
    </row>
    <row r="9" spans="1:8" ht="15.75" x14ac:dyDescent="0.25">
      <c r="A9" s="2" t="s">
        <v>12</v>
      </c>
      <c r="B9" s="8">
        <v>1920</v>
      </c>
      <c r="C9" s="9">
        <v>2263</v>
      </c>
      <c r="D9" s="9">
        <v>357</v>
      </c>
      <c r="E9" s="9">
        <v>154</v>
      </c>
      <c r="F9" s="10">
        <v>2</v>
      </c>
      <c r="G9" s="6">
        <f t="shared" si="0"/>
        <v>4696</v>
      </c>
      <c r="H9" s="7">
        <f t="shared" si="1"/>
        <v>10.754116380790986</v>
      </c>
    </row>
    <row r="10" spans="1:8" ht="15.75" x14ac:dyDescent="0.25">
      <c r="A10" s="2" t="s">
        <v>13</v>
      </c>
      <c r="B10" s="8">
        <v>1355</v>
      </c>
      <c r="C10" s="9">
        <v>1421</v>
      </c>
      <c r="D10" s="9">
        <v>980</v>
      </c>
      <c r="E10" s="9">
        <v>785</v>
      </c>
      <c r="F10" s="10">
        <v>1</v>
      </c>
      <c r="G10" s="6">
        <f t="shared" si="0"/>
        <v>4542</v>
      </c>
      <c r="H10" s="7">
        <f t="shared" si="1"/>
        <v>10.401447317196052</v>
      </c>
    </row>
    <row r="11" spans="1:8" ht="15.75" x14ac:dyDescent="0.25">
      <c r="A11" s="2" t="s">
        <v>14</v>
      </c>
      <c r="B11" s="8">
        <v>983</v>
      </c>
      <c r="C11" s="9">
        <v>1712</v>
      </c>
      <c r="D11" s="9">
        <v>546</v>
      </c>
      <c r="E11" s="9">
        <v>625</v>
      </c>
      <c r="F11" s="10">
        <v>1</v>
      </c>
      <c r="G11" s="6">
        <f t="shared" si="0"/>
        <v>3867</v>
      </c>
      <c r="H11" s="7">
        <f t="shared" si="1"/>
        <v>8.8556575904000727</v>
      </c>
    </row>
    <row r="12" spans="1:8" ht="15.75" x14ac:dyDescent="0.25">
      <c r="A12" s="2" t="s">
        <v>15</v>
      </c>
      <c r="B12" s="8">
        <v>1259</v>
      </c>
      <c r="C12" s="9">
        <v>1110</v>
      </c>
      <c r="D12" s="9">
        <v>436</v>
      </c>
      <c r="E12" s="9">
        <v>267</v>
      </c>
      <c r="F12" s="10">
        <v>0</v>
      </c>
      <c r="G12" s="6">
        <f t="shared" si="0"/>
        <v>3072</v>
      </c>
      <c r="H12" s="7">
        <f t="shared" si="1"/>
        <v>7.0350608010625875</v>
      </c>
    </row>
    <row r="13" spans="1:8" ht="15.75" x14ac:dyDescent="0.25">
      <c r="A13" s="2" t="s">
        <v>16</v>
      </c>
      <c r="B13" s="11">
        <v>2356</v>
      </c>
      <c r="C13" s="12">
        <v>875</v>
      </c>
      <c r="D13" s="12">
        <v>989</v>
      </c>
      <c r="E13" s="12">
        <v>378</v>
      </c>
      <c r="F13" s="13">
        <v>3</v>
      </c>
      <c r="G13" s="6">
        <f t="shared" si="0"/>
        <v>4601</v>
      </c>
      <c r="H13" s="7">
        <f t="shared" si="1"/>
        <v>10.536560789612293</v>
      </c>
    </row>
    <row r="14" spans="1:8" ht="15.75" x14ac:dyDescent="0.25">
      <c r="A14" s="2" t="s">
        <v>17</v>
      </c>
      <c r="B14" s="6">
        <f t="shared" ref="B14:F14" si="2">SUM(B4:B13)</f>
        <v>16048</v>
      </c>
      <c r="C14" s="6">
        <f t="shared" si="2"/>
        <v>16881</v>
      </c>
      <c r="D14" s="6">
        <f t="shared" si="2"/>
        <v>6384</v>
      </c>
      <c r="E14" s="6">
        <f t="shared" si="2"/>
        <v>4341</v>
      </c>
      <c r="F14" s="6">
        <f t="shared" si="2"/>
        <v>13</v>
      </c>
      <c r="G14" s="6">
        <f>SUM(G4:G13)</f>
        <v>43667</v>
      </c>
    </row>
    <row r="15" spans="1:8" ht="15.75" x14ac:dyDescent="0.25">
      <c r="A15" s="14" t="s">
        <v>18</v>
      </c>
      <c r="B15" s="7">
        <f>B14*100/$G$14</f>
        <v>36.750864497217577</v>
      </c>
      <c r="C15" s="7">
        <f>C14*100/$G$14</f>
        <v>38.65848352302654</v>
      </c>
      <c r="D15" s="7">
        <f>D14*100/$G$14</f>
        <v>14.619735727208189</v>
      </c>
      <c r="E15" s="7">
        <f>E14*100/$G$14</f>
        <v>9.9411454874390266</v>
      </c>
      <c r="F15" s="7">
        <f>F14*100/$G$14</f>
        <v>2.9770765108663291E-2</v>
      </c>
    </row>
    <row r="16" spans="1:8" x14ac:dyDescent="0.25">
      <c r="B16" s="15" t="b">
        <f>SUM(Panes) &gt; Totales Total / 2</f>
        <v>0</v>
      </c>
      <c r="C16" s="15" t="b">
        <f>SUM(Magdalenas) &gt; Totales Total / 2</f>
        <v>0</v>
      </c>
      <c r="D16" s="15" t="b">
        <f>SUM(Tartas) &gt; Totales Total / 2</f>
        <v>0</v>
      </c>
      <c r="E16" s="15" t="b">
        <f>SUM(Mantecados) &gt; Totales Total / 2</f>
        <v>0</v>
      </c>
      <c r="F16" s="15" t="b">
        <f>SUM(Otros) &gt; Totales Total / 2</f>
        <v>0</v>
      </c>
    </row>
  </sheetData>
  <conditionalFormatting sqref="A15">
    <cfRule type="iconSet" priority="1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dataValidations count="1">
    <dataValidation type="whole" operator="greaterThanOrEqual" allowBlank="1" showInputMessage="1" showErrorMessage="1" errorTitle="Error" error="El número de unidades introducido no es válido" promptTitle="Unidades" prompt="Introduzca el número de unidades vendidas" sqref="B4:F13">
      <formula1>0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H16"/>
  <sheetViews>
    <sheetView workbookViewId="0"/>
  </sheetViews>
  <sheetFormatPr baseColWidth="10" defaultRowHeight="15" x14ac:dyDescent="0.25"/>
  <cols>
    <col min="1" max="1" width="18.5703125" bestFit="1" customWidth="1"/>
    <col min="3" max="3" width="16.5703125" bestFit="1" customWidth="1"/>
    <col min="5" max="5" width="16.85546875" bestFit="1" customWidth="1"/>
    <col min="8" max="8" width="19.5703125" bestFit="1" customWidth="1"/>
  </cols>
  <sheetData>
    <row r="3" spans="1:8" ht="15.75" x14ac:dyDescent="0.25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</row>
    <row r="4" spans="1:8" ht="15.75" x14ac:dyDescent="0.25">
      <c r="A4" s="2" t="s">
        <v>7</v>
      </c>
      <c r="B4" s="3">
        <v>1110</v>
      </c>
      <c r="C4" s="4">
        <v>2150</v>
      </c>
      <c r="D4" s="4">
        <v>340</v>
      </c>
      <c r="E4" s="4">
        <v>340</v>
      </c>
      <c r="F4" s="5">
        <v>0</v>
      </c>
      <c r="G4" s="6">
        <f t="shared" ref="G4:G13" si="0">SUM(B4:F4)</f>
        <v>3940</v>
      </c>
      <c r="H4" s="7">
        <f>G4*100/$G$14</f>
        <v>9.0228318867794908</v>
      </c>
    </row>
    <row r="5" spans="1:8" ht="15.75" x14ac:dyDescent="0.25">
      <c r="A5" s="2" t="s">
        <v>8</v>
      </c>
      <c r="B5" s="8">
        <v>1890</v>
      </c>
      <c r="C5" s="9">
        <v>1560</v>
      </c>
      <c r="D5" s="9">
        <v>252</v>
      </c>
      <c r="E5" s="9">
        <v>121</v>
      </c>
      <c r="F5" s="10">
        <v>2</v>
      </c>
      <c r="G5" s="6">
        <f t="shared" si="0"/>
        <v>3825</v>
      </c>
      <c r="H5" s="7">
        <f t="shared" ref="H5:H13" si="1">G5*100/$G$14</f>
        <v>8.7594751185105455</v>
      </c>
    </row>
    <row r="6" spans="1:8" ht="15.75" x14ac:dyDescent="0.25">
      <c r="A6" s="2" t="s">
        <v>9</v>
      </c>
      <c r="B6" s="8">
        <v>1784</v>
      </c>
      <c r="C6" s="9">
        <v>1697</v>
      </c>
      <c r="D6" s="9">
        <v>564</v>
      </c>
      <c r="E6" s="9">
        <v>762</v>
      </c>
      <c r="F6" s="10">
        <v>1</v>
      </c>
      <c r="G6" s="6">
        <f t="shared" si="0"/>
        <v>4808</v>
      </c>
      <c r="H6" s="7">
        <f t="shared" si="1"/>
        <v>11.010602972496393</v>
      </c>
    </row>
    <row r="7" spans="1:8" ht="15.75" x14ac:dyDescent="0.25">
      <c r="A7" s="2" t="s">
        <v>10</v>
      </c>
      <c r="B7" s="8">
        <v>1195</v>
      </c>
      <c r="C7" s="9">
        <v>2219</v>
      </c>
      <c r="D7" s="9">
        <v>764</v>
      </c>
      <c r="E7" s="9">
        <v>256</v>
      </c>
      <c r="F7" s="10">
        <v>3</v>
      </c>
      <c r="G7" s="6">
        <f t="shared" si="0"/>
        <v>4437</v>
      </c>
      <c r="H7" s="7">
        <f t="shared" si="1"/>
        <v>10.160991137472234</v>
      </c>
    </row>
    <row r="8" spans="1:8" ht="15.75" x14ac:dyDescent="0.25">
      <c r="A8" s="2" t="s">
        <v>11</v>
      </c>
      <c r="B8" s="8">
        <v>2196</v>
      </c>
      <c r="C8" s="9">
        <v>1874</v>
      </c>
      <c r="D8" s="9">
        <v>1156</v>
      </c>
      <c r="E8" s="9">
        <v>653</v>
      </c>
      <c r="F8" s="10">
        <v>0</v>
      </c>
      <c r="G8" s="6">
        <f t="shared" si="0"/>
        <v>5879</v>
      </c>
      <c r="H8" s="7">
        <f t="shared" si="1"/>
        <v>13.463256005679346</v>
      </c>
    </row>
    <row r="9" spans="1:8" ht="15.75" x14ac:dyDescent="0.25">
      <c r="A9" s="2" t="s">
        <v>12</v>
      </c>
      <c r="B9" s="8">
        <v>1920</v>
      </c>
      <c r="C9" s="9">
        <v>2263</v>
      </c>
      <c r="D9" s="9">
        <v>357</v>
      </c>
      <c r="E9" s="9">
        <v>154</v>
      </c>
      <c r="F9" s="10">
        <v>2</v>
      </c>
      <c r="G9" s="6">
        <f t="shared" si="0"/>
        <v>4696</v>
      </c>
      <c r="H9" s="7">
        <f t="shared" si="1"/>
        <v>10.754116380790986</v>
      </c>
    </row>
    <row r="10" spans="1:8" ht="15.75" x14ac:dyDescent="0.25">
      <c r="A10" s="2" t="s">
        <v>13</v>
      </c>
      <c r="B10" s="8">
        <v>1355</v>
      </c>
      <c r="C10" s="9">
        <v>1421</v>
      </c>
      <c r="D10" s="9">
        <v>980</v>
      </c>
      <c r="E10" s="9">
        <v>785</v>
      </c>
      <c r="F10" s="10">
        <v>1</v>
      </c>
      <c r="G10" s="6">
        <f t="shared" si="0"/>
        <v>4542</v>
      </c>
      <c r="H10" s="7">
        <f t="shared" si="1"/>
        <v>10.401447317196052</v>
      </c>
    </row>
    <row r="11" spans="1:8" ht="15.75" x14ac:dyDescent="0.25">
      <c r="A11" s="2" t="s">
        <v>14</v>
      </c>
      <c r="B11" s="8">
        <v>983</v>
      </c>
      <c r="C11" s="9">
        <v>1712</v>
      </c>
      <c r="D11" s="9">
        <v>546</v>
      </c>
      <c r="E11" s="9">
        <v>625</v>
      </c>
      <c r="F11" s="10">
        <v>1</v>
      </c>
      <c r="G11" s="6">
        <f t="shared" si="0"/>
        <v>3867</v>
      </c>
      <c r="H11" s="7">
        <f t="shared" si="1"/>
        <v>8.8556575904000727</v>
      </c>
    </row>
    <row r="12" spans="1:8" ht="15.75" x14ac:dyDescent="0.25">
      <c r="A12" s="2" t="s">
        <v>15</v>
      </c>
      <c r="B12" s="8">
        <v>1259</v>
      </c>
      <c r="C12" s="9">
        <v>1110</v>
      </c>
      <c r="D12" s="9">
        <v>436</v>
      </c>
      <c r="E12" s="9">
        <v>267</v>
      </c>
      <c r="F12" s="10">
        <v>0</v>
      </c>
      <c r="G12" s="6">
        <f t="shared" si="0"/>
        <v>3072</v>
      </c>
      <c r="H12" s="7">
        <f t="shared" si="1"/>
        <v>7.0350608010625875</v>
      </c>
    </row>
    <row r="13" spans="1:8" ht="15.75" x14ac:dyDescent="0.25">
      <c r="A13" s="2" t="s">
        <v>16</v>
      </c>
      <c r="B13" s="11">
        <v>2356</v>
      </c>
      <c r="C13" s="12">
        <v>875</v>
      </c>
      <c r="D13" s="12">
        <v>989</v>
      </c>
      <c r="E13" s="12">
        <v>378</v>
      </c>
      <c r="F13" s="13">
        <v>3</v>
      </c>
      <c r="G13" s="6">
        <f t="shared" si="0"/>
        <v>4601</v>
      </c>
      <c r="H13" s="7">
        <f t="shared" si="1"/>
        <v>10.536560789612293</v>
      </c>
    </row>
    <row r="14" spans="1:8" ht="15.75" x14ac:dyDescent="0.25">
      <c r="A14" s="2" t="s">
        <v>17</v>
      </c>
      <c r="B14" s="6">
        <f t="shared" ref="B14:F14" si="2">SUM(B4:B13)</f>
        <v>16048</v>
      </c>
      <c r="C14" s="6">
        <f t="shared" si="2"/>
        <v>16881</v>
      </c>
      <c r="D14" s="6">
        <f t="shared" si="2"/>
        <v>6384</v>
      </c>
      <c r="E14" s="6">
        <f t="shared" si="2"/>
        <v>4341</v>
      </c>
      <c r="F14" s="6">
        <f t="shared" si="2"/>
        <v>13</v>
      </c>
      <c r="G14" s="6">
        <f>SUM(G4:G13)</f>
        <v>43667</v>
      </c>
    </row>
    <row r="15" spans="1:8" ht="15.75" x14ac:dyDescent="0.25">
      <c r="A15" s="14" t="s">
        <v>18</v>
      </c>
      <c r="B15" s="7">
        <f>B14*100/$G$14</f>
        <v>36.750864497217577</v>
      </c>
      <c r="C15" s="7">
        <f>C14*100/$G$14</f>
        <v>38.65848352302654</v>
      </c>
      <c r="D15" s="7">
        <f>D14*100/$G$14</f>
        <v>14.619735727208189</v>
      </c>
      <c r="E15" s="7">
        <f>E14*100/$G$14</f>
        <v>9.9411454874390266</v>
      </c>
      <c r="F15" s="7">
        <f>F14*100/$G$14</f>
        <v>2.9770765108663291E-2</v>
      </c>
    </row>
    <row r="16" spans="1:8" x14ac:dyDescent="0.25">
      <c r="B16" s="15" t="b">
        <f>SUM(Panes) &gt; Totales Total / 2</f>
        <v>0</v>
      </c>
      <c r="C16" s="15" t="b">
        <f>SUM(Magdalenas) &gt; Totales Total / 2</f>
        <v>0</v>
      </c>
      <c r="D16" s="15" t="b">
        <f>SUM(Tartas) &gt; Totales Total / 2</f>
        <v>0</v>
      </c>
      <c r="E16" s="15" t="b">
        <f>SUM(Mantecados) &gt; Totales Total / 2</f>
        <v>0</v>
      </c>
      <c r="F16" s="15" t="b">
        <f>SUM(Otros) &gt; Totales Total / 2</f>
        <v>0</v>
      </c>
    </row>
  </sheetData>
  <conditionalFormatting sqref="A15">
    <cfRule type="iconSet" priority="1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dataValidations count="1">
    <dataValidation type="whole" operator="greaterThanOrEqual" allowBlank="1" showInputMessage="1" showErrorMessage="1" errorTitle="Error" error="El número de unidades introducido no es válido" promptTitle="Unidades" prompt="Introduzca el número de unidades vendidas" sqref="B4:F13">
      <formula1>0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H16"/>
  <sheetViews>
    <sheetView workbookViewId="0"/>
  </sheetViews>
  <sheetFormatPr baseColWidth="10" defaultRowHeight="15" x14ac:dyDescent="0.25"/>
  <cols>
    <col min="1" max="1" width="18.5703125" bestFit="1" customWidth="1"/>
    <col min="3" max="3" width="16.5703125" bestFit="1" customWidth="1"/>
    <col min="5" max="5" width="16.85546875" bestFit="1" customWidth="1"/>
    <col min="8" max="8" width="19.5703125" bestFit="1" customWidth="1"/>
  </cols>
  <sheetData>
    <row r="3" spans="1:8" ht="15.75" x14ac:dyDescent="0.25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</row>
    <row r="4" spans="1:8" ht="15.75" x14ac:dyDescent="0.25">
      <c r="A4" s="2" t="s">
        <v>7</v>
      </c>
      <c r="B4" s="3">
        <v>1110</v>
      </c>
      <c r="C4" s="4">
        <v>2150</v>
      </c>
      <c r="D4" s="4">
        <v>340</v>
      </c>
      <c r="E4" s="4">
        <v>340</v>
      </c>
      <c r="F4" s="5">
        <v>0</v>
      </c>
      <c r="G4" s="6">
        <f t="shared" ref="G4:G13" si="0">SUM(B4:F4)</f>
        <v>3940</v>
      </c>
      <c r="H4" s="7">
        <f>G4*100/$G$14</f>
        <v>9.0228318867794908</v>
      </c>
    </row>
    <row r="5" spans="1:8" ht="15.75" x14ac:dyDescent="0.25">
      <c r="A5" s="2" t="s">
        <v>8</v>
      </c>
      <c r="B5" s="8">
        <v>1890</v>
      </c>
      <c r="C5" s="9">
        <v>1560</v>
      </c>
      <c r="D5" s="9">
        <v>252</v>
      </c>
      <c r="E5" s="9">
        <v>121</v>
      </c>
      <c r="F5" s="10">
        <v>2</v>
      </c>
      <c r="G5" s="6">
        <f t="shared" si="0"/>
        <v>3825</v>
      </c>
      <c r="H5" s="7">
        <f t="shared" ref="H5:H13" si="1">G5*100/$G$14</f>
        <v>8.7594751185105455</v>
      </c>
    </row>
    <row r="6" spans="1:8" ht="15.75" x14ac:dyDescent="0.25">
      <c r="A6" s="2" t="s">
        <v>9</v>
      </c>
      <c r="B6" s="8">
        <v>1784</v>
      </c>
      <c r="C6" s="9">
        <v>1697</v>
      </c>
      <c r="D6" s="9">
        <v>564</v>
      </c>
      <c r="E6" s="9">
        <v>762</v>
      </c>
      <c r="F6" s="10">
        <v>1</v>
      </c>
      <c r="G6" s="6">
        <f t="shared" si="0"/>
        <v>4808</v>
      </c>
      <c r="H6" s="7">
        <f t="shared" si="1"/>
        <v>11.010602972496393</v>
      </c>
    </row>
    <row r="7" spans="1:8" ht="15.75" x14ac:dyDescent="0.25">
      <c r="A7" s="2" t="s">
        <v>10</v>
      </c>
      <c r="B7" s="8">
        <v>1195</v>
      </c>
      <c r="C7" s="9">
        <v>2219</v>
      </c>
      <c r="D7" s="9">
        <v>764</v>
      </c>
      <c r="E7" s="9">
        <v>256</v>
      </c>
      <c r="F7" s="10">
        <v>3</v>
      </c>
      <c r="G7" s="6">
        <f t="shared" si="0"/>
        <v>4437</v>
      </c>
      <c r="H7" s="7">
        <f t="shared" si="1"/>
        <v>10.160991137472234</v>
      </c>
    </row>
    <row r="8" spans="1:8" ht="15.75" x14ac:dyDescent="0.25">
      <c r="A8" s="2" t="s">
        <v>11</v>
      </c>
      <c r="B8" s="8">
        <v>2196</v>
      </c>
      <c r="C8" s="9">
        <v>1874</v>
      </c>
      <c r="D8" s="9">
        <v>1156</v>
      </c>
      <c r="E8" s="9">
        <v>653</v>
      </c>
      <c r="F8" s="10">
        <v>0</v>
      </c>
      <c r="G8" s="6">
        <f t="shared" si="0"/>
        <v>5879</v>
      </c>
      <c r="H8" s="7">
        <f t="shared" si="1"/>
        <v>13.463256005679346</v>
      </c>
    </row>
    <row r="9" spans="1:8" ht="15.75" x14ac:dyDescent="0.25">
      <c r="A9" s="2" t="s">
        <v>12</v>
      </c>
      <c r="B9" s="8">
        <v>1920</v>
      </c>
      <c r="C9" s="9">
        <v>2263</v>
      </c>
      <c r="D9" s="9">
        <v>357</v>
      </c>
      <c r="E9" s="9">
        <v>154</v>
      </c>
      <c r="F9" s="10">
        <v>2</v>
      </c>
      <c r="G9" s="6">
        <f t="shared" si="0"/>
        <v>4696</v>
      </c>
      <c r="H9" s="7">
        <f t="shared" si="1"/>
        <v>10.754116380790986</v>
      </c>
    </row>
    <row r="10" spans="1:8" ht="15.75" x14ac:dyDescent="0.25">
      <c r="A10" s="2" t="s">
        <v>13</v>
      </c>
      <c r="B10" s="8">
        <v>1355</v>
      </c>
      <c r="C10" s="9">
        <v>1421</v>
      </c>
      <c r="D10" s="9">
        <v>980</v>
      </c>
      <c r="E10" s="9">
        <v>785</v>
      </c>
      <c r="F10" s="10">
        <v>1</v>
      </c>
      <c r="G10" s="6">
        <f t="shared" si="0"/>
        <v>4542</v>
      </c>
      <c r="H10" s="7">
        <f t="shared" si="1"/>
        <v>10.401447317196052</v>
      </c>
    </row>
    <row r="11" spans="1:8" ht="15.75" x14ac:dyDescent="0.25">
      <c r="A11" s="2" t="s">
        <v>14</v>
      </c>
      <c r="B11" s="8">
        <v>983</v>
      </c>
      <c r="C11" s="9">
        <v>1712</v>
      </c>
      <c r="D11" s="9">
        <v>546</v>
      </c>
      <c r="E11" s="9">
        <v>625</v>
      </c>
      <c r="F11" s="10">
        <v>1</v>
      </c>
      <c r="G11" s="6">
        <f t="shared" si="0"/>
        <v>3867</v>
      </c>
      <c r="H11" s="7">
        <f t="shared" si="1"/>
        <v>8.8556575904000727</v>
      </c>
    </row>
    <row r="12" spans="1:8" ht="15.75" x14ac:dyDescent="0.25">
      <c r="A12" s="2" t="s">
        <v>15</v>
      </c>
      <c r="B12" s="8">
        <v>1259</v>
      </c>
      <c r="C12" s="9">
        <v>1110</v>
      </c>
      <c r="D12" s="9">
        <v>436</v>
      </c>
      <c r="E12" s="9">
        <v>267</v>
      </c>
      <c r="F12" s="10">
        <v>0</v>
      </c>
      <c r="G12" s="6">
        <f t="shared" si="0"/>
        <v>3072</v>
      </c>
      <c r="H12" s="7">
        <f t="shared" si="1"/>
        <v>7.0350608010625875</v>
      </c>
    </row>
    <row r="13" spans="1:8" ht="15.75" x14ac:dyDescent="0.25">
      <c r="A13" s="2" t="s">
        <v>16</v>
      </c>
      <c r="B13" s="11">
        <v>2356</v>
      </c>
      <c r="C13" s="12">
        <v>875</v>
      </c>
      <c r="D13" s="12">
        <v>989</v>
      </c>
      <c r="E13" s="12">
        <v>378</v>
      </c>
      <c r="F13" s="13">
        <v>3</v>
      </c>
      <c r="G13" s="6">
        <f t="shared" si="0"/>
        <v>4601</v>
      </c>
      <c r="H13" s="7">
        <f t="shared" si="1"/>
        <v>10.536560789612293</v>
      </c>
    </row>
    <row r="14" spans="1:8" ht="15.75" x14ac:dyDescent="0.25">
      <c r="A14" s="2" t="s">
        <v>17</v>
      </c>
      <c r="B14" s="6">
        <f t="shared" ref="B14:F14" si="2">SUM(B4:B13)</f>
        <v>16048</v>
      </c>
      <c r="C14" s="6">
        <f t="shared" si="2"/>
        <v>16881</v>
      </c>
      <c r="D14" s="6">
        <f t="shared" si="2"/>
        <v>6384</v>
      </c>
      <c r="E14" s="6">
        <f t="shared" si="2"/>
        <v>4341</v>
      </c>
      <c r="F14" s="6">
        <f t="shared" si="2"/>
        <v>13</v>
      </c>
      <c r="G14" s="6">
        <f>SUM(G4:G13)</f>
        <v>43667</v>
      </c>
    </row>
    <row r="15" spans="1:8" ht="15.75" x14ac:dyDescent="0.25">
      <c r="A15" s="14" t="s">
        <v>18</v>
      </c>
      <c r="B15" s="7">
        <f>B14*100/$G$14</f>
        <v>36.750864497217577</v>
      </c>
      <c r="C15" s="7">
        <f>C14*100/$G$14</f>
        <v>38.65848352302654</v>
      </c>
      <c r="D15" s="7">
        <f>D14*100/$G$14</f>
        <v>14.619735727208189</v>
      </c>
      <c r="E15" s="7">
        <f>E14*100/$G$14</f>
        <v>9.9411454874390266</v>
      </c>
      <c r="F15" s="7">
        <f>F14*100/$G$14</f>
        <v>2.9770765108663291E-2</v>
      </c>
    </row>
    <row r="16" spans="1:8" x14ac:dyDescent="0.25">
      <c r="B16" s="15" t="b">
        <f>SUM(Panes) &gt; Totales Total / 2</f>
        <v>0</v>
      </c>
      <c r="C16" s="15" t="b">
        <f>SUM(Magdalenas) &gt; Totales Total / 2</f>
        <v>0</v>
      </c>
      <c r="D16" s="15" t="b">
        <f>SUM(Tartas) &gt; Totales Total / 2</f>
        <v>0</v>
      </c>
      <c r="E16" s="15" t="b">
        <f>SUM(Mantecados) &gt; Totales Total / 2</f>
        <v>0</v>
      </c>
      <c r="F16" s="15" t="b">
        <f>SUM(Otros) &gt; Totales Total / 2</f>
        <v>0</v>
      </c>
    </row>
  </sheetData>
  <conditionalFormatting sqref="A15">
    <cfRule type="iconSet" priority="1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dataValidations count="1">
    <dataValidation type="whole" operator="greaterThanOrEqual" allowBlank="1" showInputMessage="1" showErrorMessage="1" errorTitle="Error" error="El número de unidades introducido no es válido" promptTitle="Unidades" prompt="Introduzca el número de unidades vendidas" sqref="B4:F13">
      <formula1>0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H16"/>
  <sheetViews>
    <sheetView tabSelected="1" workbookViewId="0"/>
  </sheetViews>
  <sheetFormatPr baseColWidth="10" defaultRowHeight="15" x14ac:dyDescent="0.25"/>
  <cols>
    <col min="1" max="1" width="18.5703125" bestFit="1" customWidth="1"/>
    <col min="3" max="3" width="16.5703125" bestFit="1" customWidth="1"/>
    <col min="5" max="5" width="16.85546875" bestFit="1" customWidth="1"/>
    <col min="8" max="8" width="19.5703125" bestFit="1" customWidth="1"/>
  </cols>
  <sheetData>
    <row r="3" spans="1:8" ht="15.75" x14ac:dyDescent="0.25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</row>
    <row r="4" spans="1:8" ht="15.75" x14ac:dyDescent="0.25">
      <c r="A4" s="2" t="s">
        <v>7</v>
      </c>
      <c r="B4" s="3">
        <v>1110</v>
      </c>
      <c r="C4" s="4">
        <v>2150</v>
      </c>
      <c r="D4" s="4">
        <v>340</v>
      </c>
      <c r="E4" s="4">
        <v>340</v>
      </c>
      <c r="F4" s="5">
        <v>0</v>
      </c>
      <c r="G4" s="6">
        <f t="shared" ref="G4:G13" si="0">SUM(B4:F4)</f>
        <v>3940</v>
      </c>
      <c r="H4" s="7">
        <f>G4*100/$G$14</f>
        <v>9.0228318867794908</v>
      </c>
    </row>
    <row r="5" spans="1:8" ht="15.75" x14ac:dyDescent="0.25">
      <c r="A5" s="2" t="s">
        <v>8</v>
      </c>
      <c r="B5" s="8">
        <v>1890</v>
      </c>
      <c r="C5" s="9">
        <v>1560</v>
      </c>
      <c r="D5" s="9">
        <v>252</v>
      </c>
      <c r="E5" s="9">
        <v>121</v>
      </c>
      <c r="F5" s="10">
        <v>2</v>
      </c>
      <c r="G5" s="6">
        <f t="shared" si="0"/>
        <v>3825</v>
      </c>
      <c r="H5" s="7">
        <f t="shared" ref="H5:H13" si="1">G5*100/$G$14</f>
        <v>8.7594751185105455</v>
      </c>
    </row>
    <row r="6" spans="1:8" ht="15.75" x14ac:dyDescent="0.25">
      <c r="A6" s="2" t="s">
        <v>9</v>
      </c>
      <c r="B6" s="8">
        <v>1784</v>
      </c>
      <c r="C6" s="9">
        <v>1697</v>
      </c>
      <c r="D6" s="9">
        <v>564</v>
      </c>
      <c r="E6" s="9">
        <v>762</v>
      </c>
      <c r="F6" s="10">
        <v>1</v>
      </c>
      <c r="G6" s="6">
        <f t="shared" si="0"/>
        <v>4808</v>
      </c>
      <c r="H6" s="7">
        <f t="shared" si="1"/>
        <v>11.010602972496393</v>
      </c>
    </row>
    <row r="7" spans="1:8" ht="15.75" x14ac:dyDescent="0.25">
      <c r="A7" s="2" t="s">
        <v>10</v>
      </c>
      <c r="B7" s="8">
        <v>1195</v>
      </c>
      <c r="C7" s="9">
        <v>2219</v>
      </c>
      <c r="D7" s="9">
        <v>764</v>
      </c>
      <c r="E7" s="9">
        <v>256</v>
      </c>
      <c r="F7" s="10">
        <v>3</v>
      </c>
      <c r="G7" s="6">
        <f t="shared" si="0"/>
        <v>4437</v>
      </c>
      <c r="H7" s="7">
        <f t="shared" si="1"/>
        <v>10.160991137472234</v>
      </c>
    </row>
    <row r="8" spans="1:8" ht="15.75" x14ac:dyDescent="0.25">
      <c r="A8" s="2" t="s">
        <v>11</v>
      </c>
      <c r="B8" s="8">
        <v>2196</v>
      </c>
      <c r="C8" s="9">
        <v>1874</v>
      </c>
      <c r="D8" s="9">
        <v>1156</v>
      </c>
      <c r="E8" s="9">
        <v>653</v>
      </c>
      <c r="F8" s="10">
        <v>0</v>
      </c>
      <c r="G8" s="6">
        <f t="shared" si="0"/>
        <v>5879</v>
      </c>
      <c r="H8" s="7">
        <f t="shared" si="1"/>
        <v>13.463256005679346</v>
      </c>
    </row>
    <row r="9" spans="1:8" ht="15.75" x14ac:dyDescent="0.25">
      <c r="A9" s="2" t="s">
        <v>12</v>
      </c>
      <c r="B9" s="8">
        <v>1920</v>
      </c>
      <c r="C9" s="9">
        <v>2263</v>
      </c>
      <c r="D9" s="9">
        <v>357</v>
      </c>
      <c r="E9" s="9">
        <v>154</v>
      </c>
      <c r="F9" s="10">
        <v>2</v>
      </c>
      <c r="G9" s="6">
        <f t="shared" si="0"/>
        <v>4696</v>
      </c>
      <c r="H9" s="7">
        <f t="shared" si="1"/>
        <v>10.754116380790986</v>
      </c>
    </row>
    <row r="10" spans="1:8" ht="15.75" x14ac:dyDescent="0.25">
      <c r="A10" s="2" t="s">
        <v>13</v>
      </c>
      <c r="B10" s="8">
        <v>1355</v>
      </c>
      <c r="C10" s="9">
        <v>1421</v>
      </c>
      <c r="D10" s="9">
        <v>980</v>
      </c>
      <c r="E10" s="9">
        <v>785</v>
      </c>
      <c r="F10" s="10">
        <v>1</v>
      </c>
      <c r="G10" s="6">
        <f t="shared" si="0"/>
        <v>4542</v>
      </c>
      <c r="H10" s="7">
        <f t="shared" si="1"/>
        <v>10.401447317196052</v>
      </c>
    </row>
    <row r="11" spans="1:8" ht="15.75" x14ac:dyDescent="0.25">
      <c r="A11" s="2" t="s">
        <v>14</v>
      </c>
      <c r="B11" s="8">
        <v>983</v>
      </c>
      <c r="C11" s="9">
        <v>1712</v>
      </c>
      <c r="D11" s="9">
        <v>546</v>
      </c>
      <c r="E11" s="9">
        <v>625</v>
      </c>
      <c r="F11" s="10">
        <v>1</v>
      </c>
      <c r="G11" s="6">
        <f t="shared" si="0"/>
        <v>3867</v>
      </c>
      <c r="H11" s="7">
        <f t="shared" si="1"/>
        <v>8.8556575904000727</v>
      </c>
    </row>
    <row r="12" spans="1:8" ht="15.75" x14ac:dyDescent="0.25">
      <c r="A12" s="2" t="s">
        <v>15</v>
      </c>
      <c r="B12" s="8">
        <v>1259</v>
      </c>
      <c r="C12" s="9">
        <v>1110</v>
      </c>
      <c r="D12" s="9">
        <v>436</v>
      </c>
      <c r="E12" s="9">
        <v>267</v>
      </c>
      <c r="F12" s="10">
        <v>0</v>
      </c>
      <c r="G12" s="6">
        <f t="shared" si="0"/>
        <v>3072</v>
      </c>
      <c r="H12" s="7">
        <f t="shared" si="1"/>
        <v>7.0350608010625875</v>
      </c>
    </row>
    <row r="13" spans="1:8" ht="15.75" x14ac:dyDescent="0.25">
      <c r="A13" s="2" t="s">
        <v>16</v>
      </c>
      <c r="B13" s="11">
        <v>2356</v>
      </c>
      <c r="C13" s="12">
        <v>875</v>
      </c>
      <c r="D13" s="12">
        <v>989</v>
      </c>
      <c r="E13" s="12">
        <v>378</v>
      </c>
      <c r="F13" s="13">
        <v>3</v>
      </c>
      <c r="G13" s="6">
        <f t="shared" si="0"/>
        <v>4601</v>
      </c>
      <c r="H13" s="7">
        <f t="shared" si="1"/>
        <v>10.536560789612293</v>
      </c>
    </row>
    <row r="14" spans="1:8" ht="15.75" x14ac:dyDescent="0.25">
      <c r="A14" s="2" t="s">
        <v>17</v>
      </c>
      <c r="B14" s="6">
        <f t="shared" ref="B14:F14" si="2">SUM(B4:B13)</f>
        <v>16048</v>
      </c>
      <c r="C14" s="6">
        <f t="shared" si="2"/>
        <v>16881</v>
      </c>
      <c r="D14" s="6">
        <f t="shared" si="2"/>
        <v>6384</v>
      </c>
      <c r="E14" s="6">
        <f t="shared" si="2"/>
        <v>4341</v>
      </c>
      <c r="F14" s="6">
        <f t="shared" si="2"/>
        <v>13</v>
      </c>
      <c r="G14" s="6">
        <f>SUM(G4:G13)</f>
        <v>43667</v>
      </c>
    </row>
    <row r="15" spans="1:8" ht="15.75" x14ac:dyDescent="0.25">
      <c r="A15" s="14" t="s">
        <v>18</v>
      </c>
      <c r="B15" s="7">
        <f>B14*100/$G$14</f>
        <v>36.750864497217577</v>
      </c>
      <c r="C15" s="7">
        <f>C14*100/$G$14</f>
        <v>38.65848352302654</v>
      </c>
      <c r="D15" s="7">
        <f>D14*100/$G$14</f>
        <v>14.619735727208189</v>
      </c>
      <c r="E15" s="7">
        <f>E14*100/$G$14</f>
        <v>9.9411454874390266</v>
      </c>
      <c r="F15" s="7">
        <f>F14*100/$G$14</f>
        <v>2.9770765108663291E-2</v>
      </c>
    </row>
    <row r="16" spans="1:8" x14ac:dyDescent="0.25">
      <c r="B16" s="15" t="b">
        <f>SUM(Panes) &gt; Totales Total / 2</f>
        <v>0</v>
      </c>
      <c r="C16" s="15" t="b">
        <f>SUM(Magdalenas) &gt; Totales Total / 2</f>
        <v>0</v>
      </c>
      <c r="D16" s="15" t="b">
        <f>SUM(Tartas) &gt; Totales Total / 2</f>
        <v>0</v>
      </c>
      <c r="E16" s="15" t="b">
        <f>SUM(Mantecados) &gt; Totales Total / 2</f>
        <v>0</v>
      </c>
      <c r="F16" s="15" t="b">
        <f>SUM(Otros) &gt; Totales Total / 2</f>
        <v>0</v>
      </c>
    </row>
  </sheetData>
  <conditionalFormatting sqref="A15">
    <cfRule type="iconSet" priority="1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dataValidations count="1">
    <dataValidation type="whole" operator="greaterThanOrEqual" allowBlank="1" showInputMessage="1" showErrorMessage="1" errorTitle="Error" error="El número de unidades introducido no es válido" promptTitle="Unidades" prompt="Introduzca el número de unidades vendidas" sqref="B4:F13">
      <formula1>0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H16"/>
  <sheetViews>
    <sheetView workbookViewId="0">
      <selection activeCell="B4" sqref="B4"/>
    </sheetView>
  </sheetViews>
  <sheetFormatPr baseColWidth="10" defaultRowHeight="15" x14ac:dyDescent="0.25"/>
  <cols>
    <col min="1" max="1" width="18.5703125" bestFit="1" customWidth="1"/>
    <col min="3" max="3" width="16.5703125" bestFit="1" customWidth="1"/>
    <col min="5" max="5" width="16.85546875" bestFit="1" customWidth="1"/>
    <col min="8" max="8" width="19.5703125" bestFit="1" customWidth="1"/>
  </cols>
  <sheetData>
    <row r="3" spans="1:8" ht="15.75" x14ac:dyDescent="0.25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</row>
    <row r="4" spans="1:8" ht="15.75" x14ac:dyDescent="0.25">
      <c r="A4" s="2" t="s">
        <v>7</v>
      </c>
      <c r="B4" s="3">
        <f>SUM(Operador1:Operador4!B4)</f>
        <v>4440</v>
      </c>
      <c r="C4" s="3">
        <f>SUM(Operador1:Operador4!C4)</f>
        <v>8600</v>
      </c>
      <c r="D4" s="3">
        <f>SUM(Operador1:Operador4!D4)</f>
        <v>1360</v>
      </c>
      <c r="E4" s="3">
        <f>SUM(Operador1:Operador4!E4)</f>
        <v>1360</v>
      </c>
      <c r="F4" s="3">
        <f>SUM(Operador1:Operador4!F4)</f>
        <v>0</v>
      </c>
      <c r="G4" s="6">
        <f t="shared" ref="G4:G13" si="0">SUM(B4:F4)</f>
        <v>15760</v>
      </c>
      <c r="H4" s="7">
        <f>G4*100/$G$14</f>
        <v>9.0228318867794908</v>
      </c>
    </row>
    <row r="5" spans="1:8" ht="15.75" x14ac:dyDescent="0.25">
      <c r="A5" s="2" t="s">
        <v>8</v>
      </c>
      <c r="B5" s="3">
        <f>SUM(Operador1:Operador4!B5)</f>
        <v>7560</v>
      </c>
      <c r="C5" s="3">
        <f>SUM(Operador1:Operador4!C5)</f>
        <v>6240</v>
      </c>
      <c r="D5" s="3">
        <f>SUM(Operador1:Operador4!D5)</f>
        <v>1008</v>
      </c>
      <c r="E5" s="3">
        <f>SUM(Operador1:Operador4!E5)</f>
        <v>484</v>
      </c>
      <c r="F5" s="3">
        <f>SUM(Operador1:Operador4!F5)</f>
        <v>8</v>
      </c>
      <c r="G5" s="6">
        <f t="shared" si="0"/>
        <v>15300</v>
      </c>
      <c r="H5" s="7">
        <f t="shared" ref="H5:H13" si="1">G5*100/$G$14</f>
        <v>8.7594751185105455</v>
      </c>
    </row>
    <row r="6" spans="1:8" ht="15.75" x14ac:dyDescent="0.25">
      <c r="A6" s="2" t="s">
        <v>9</v>
      </c>
      <c r="B6" s="3">
        <f>SUM(Operador1:Operador4!B6)</f>
        <v>7136</v>
      </c>
      <c r="C6" s="3">
        <f>SUM(Operador1:Operador4!C6)</f>
        <v>6788</v>
      </c>
      <c r="D6" s="3">
        <f>SUM(Operador1:Operador4!D6)</f>
        <v>2256</v>
      </c>
      <c r="E6" s="3">
        <f>SUM(Operador1:Operador4!E6)</f>
        <v>3048</v>
      </c>
      <c r="F6" s="3">
        <f>SUM(Operador1:Operador4!F6)</f>
        <v>4</v>
      </c>
      <c r="G6" s="6">
        <f t="shared" si="0"/>
        <v>19232</v>
      </c>
      <c r="H6" s="7">
        <f t="shared" si="1"/>
        <v>11.010602972496393</v>
      </c>
    </row>
    <row r="7" spans="1:8" ht="15.75" x14ac:dyDescent="0.25">
      <c r="A7" s="2" t="s">
        <v>10</v>
      </c>
      <c r="B7" s="3">
        <f>SUM(Operador1:Operador4!B7)</f>
        <v>4780</v>
      </c>
      <c r="C7" s="3">
        <f>SUM(Operador1:Operador4!C7)</f>
        <v>8876</v>
      </c>
      <c r="D7" s="3">
        <f>SUM(Operador1:Operador4!D7)</f>
        <v>3056</v>
      </c>
      <c r="E7" s="3">
        <f>SUM(Operador1:Operador4!E7)</f>
        <v>1024</v>
      </c>
      <c r="F7" s="3">
        <f>SUM(Operador1:Operador4!F7)</f>
        <v>12</v>
      </c>
      <c r="G7" s="6">
        <f t="shared" si="0"/>
        <v>17748</v>
      </c>
      <c r="H7" s="7">
        <f t="shared" si="1"/>
        <v>10.160991137472234</v>
      </c>
    </row>
    <row r="8" spans="1:8" ht="15.75" x14ac:dyDescent="0.25">
      <c r="A8" s="2" t="s">
        <v>11</v>
      </c>
      <c r="B8" s="3">
        <f>SUM(Operador1:Operador4!B8)</f>
        <v>8784</v>
      </c>
      <c r="C8" s="3">
        <f>SUM(Operador1:Operador4!C8)</f>
        <v>7496</v>
      </c>
      <c r="D8" s="3">
        <f>SUM(Operador1:Operador4!D8)</f>
        <v>4624</v>
      </c>
      <c r="E8" s="3">
        <f>SUM(Operador1:Operador4!E8)</f>
        <v>2612</v>
      </c>
      <c r="F8" s="3">
        <f>SUM(Operador1:Operador4!F8)</f>
        <v>0</v>
      </c>
      <c r="G8" s="6">
        <f t="shared" si="0"/>
        <v>23516</v>
      </c>
      <c r="H8" s="7">
        <f t="shared" si="1"/>
        <v>13.463256005679346</v>
      </c>
    </row>
    <row r="9" spans="1:8" ht="15.75" x14ac:dyDescent="0.25">
      <c r="A9" s="2" t="s">
        <v>12</v>
      </c>
      <c r="B9" s="3">
        <f>SUM(Operador1:Operador4!B9)</f>
        <v>7680</v>
      </c>
      <c r="C9" s="3">
        <f>SUM(Operador1:Operador4!C9)</f>
        <v>9052</v>
      </c>
      <c r="D9" s="3">
        <f>SUM(Operador1:Operador4!D9)</f>
        <v>1428</v>
      </c>
      <c r="E9" s="3">
        <f>SUM(Operador1:Operador4!E9)</f>
        <v>616</v>
      </c>
      <c r="F9" s="3">
        <f>SUM(Operador1:Operador4!F9)</f>
        <v>8</v>
      </c>
      <c r="G9" s="6">
        <f t="shared" si="0"/>
        <v>18784</v>
      </c>
      <c r="H9" s="7">
        <f t="shared" si="1"/>
        <v>10.754116380790986</v>
      </c>
    </row>
    <row r="10" spans="1:8" ht="15.75" x14ac:dyDescent="0.25">
      <c r="A10" s="2" t="s">
        <v>13</v>
      </c>
      <c r="B10" s="3">
        <f>SUM(Operador1:Operador4!B10)</f>
        <v>5420</v>
      </c>
      <c r="C10" s="3">
        <f>SUM(Operador1:Operador4!C10)</f>
        <v>5684</v>
      </c>
      <c r="D10" s="3">
        <f>SUM(Operador1:Operador4!D10)</f>
        <v>3920</v>
      </c>
      <c r="E10" s="3">
        <f>SUM(Operador1:Operador4!E10)</f>
        <v>3140</v>
      </c>
      <c r="F10" s="3">
        <f>SUM(Operador1:Operador4!F10)</f>
        <v>4</v>
      </c>
      <c r="G10" s="6">
        <f t="shared" si="0"/>
        <v>18168</v>
      </c>
      <c r="H10" s="7">
        <f t="shared" si="1"/>
        <v>10.401447317196052</v>
      </c>
    </row>
    <row r="11" spans="1:8" ht="15.75" x14ac:dyDescent="0.25">
      <c r="A11" s="2" t="s">
        <v>14</v>
      </c>
      <c r="B11" s="3">
        <f>SUM(Operador1:Operador4!B11)</f>
        <v>3932</v>
      </c>
      <c r="C11" s="3">
        <f>SUM(Operador1:Operador4!C11)</f>
        <v>6848</v>
      </c>
      <c r="D11" s="3">
        <f>SUM(Operador1:Operador4!D11)</f>
        <v>2184</v>
      </c>
      <c r="E11" s="3">
        <f>SUM(Operador1:Operador4!E11)</f>
        <v>2500</v>
      </c>
      <c r="F11" s="3">
        <f>SUM(Operador1:Operador4!F11)</f>
        <v>4</v>
      </c>
      <c r="G11" s="6">
        <f t="shared" si="0"/>
        <v>15468</v>
      </c>
      <c r="H11" s="7">
        <f t="shared" si="1"/>
        <v>8.8556575904000727</v>
      </c>
    </row>
    <row r="12" spans="1:8" ht="15.75" x14ac:dyDescent="0.25">
      <c r="A12" s="2" t="s">
        <v>15</v>
      </c>
      <c r="B12" s="3">
        <f>SUM(Operador1:Operador4!B12)</f>
        <v>5036</v>
      </c>
      <c r="C12" s="3">
        <f>SUM(Operador1:Operador4!C12)</f>
        <v>4440</v>
      </c>
      <c r="D12" s="3">
        <f>SUM(Operador1:Operador4!D12)</f>
        <v>1744</v>
      </c>
      <c r="E12" s="3">
        <f>SUM(Operador1:Operador4!E12)</f>
        <v>1068</v>
      </c>
      <c r="F12" s="3">
        <f>SUM(Operador1:Operador4!F12)</f>
        <v>0</v>
      </c>
      <c r="G12" s="6">
        <f t="shared" si="0"/>
        <v>12288</v>
      </c>
      <c r="H12" s="7">
        <f t="shared" si="1"/>
        <v>7.0350608010625875</v>
      </c>
    </row>
    <row r="13" spans="1:8" ht="15.75" x14ac:dyDescent="0.25">
      <c r="A13" s="2" t="s">
        <v>16</v>
      </c>
      <c r="B13" s="3">
        <f>SUM(Operador1:Operador4!B13)</f>
        <v>9424</v>
      </c>
      <c r="C13" s="3">
        <f>SUM(Operador1:Operador4!C13)</f>
        <v>3500</v>
      </c>
      <c r="D13" s="3">
        <f>SUM(Operador1:Operador4!D13)</f>
        <v>3956</v>
      </c>
      <c r="E13" s="3">
        <f>SUM(Operador1:Operador4!E13)</f>
        <v>1512</v>
      </c>
      <c r="F13" s="3">
        <f>SUM(Operador1:Operador4!F13)</f>
        <v>12</v>
      </c>
      <c r="G13" s="6">
        <f t="shared" si="0"/>
        <v>18404</v>
      </c>
      <c r="H13" s="7">
        <f t="shared" si="1"/>
        <v>10.536560789612293</v>
      </c>
    </row>
    <row r="14" spans="1:8" ht="15.75" x14ac:dyDescent="0.25">
      <c r="A14" s="2" t="s">
        <v>17</v>
      </c>
      <c r="B14" s="6">
        <f t="shared" ref="B14:F14" si="2">SUM(B4:B13)</f>
        <v>64192</v>
      </c>
      <c r="C14" s="6">
        <f t="shared" si="2"/>
        <v>67524</v>
      </c>
      <c r="D14" s="6">
        <f t="shared" si="2"/>
        <v>25536</v>
      </c>
      <c r="E14" s="6">
        <f t="shared" si="2"/>
        <v>17364</v>
      </c>
      <c r="F14" s="6">
        <f t="shared" si="2"/>
        <v>52</v>
      </c>
      <c r="G14" s="6">
        <f>SUM(G4:G13)</f>
        <v>174668</v>
      </c>
    </row>
    <row r="15" spans="1:8" ht="15.75" x14ac:dyDescent="0.25">
      <c r="A15" s="14" t="s">
        <v>18</v>
      </c>
      <c r="B15" s="7">
        <f>B14*100/$G$14</f>
        <v>36.750864497217577</v>
      </c>
      <c r="C15" s="7">
        <f>C14*100/$G$14</f>
        <v>38.65848352302654</v>
      </c>
      <c r="D15" s="7">
        <f>D14*100/$G$14</f>
        <v>14.619735727208189</v>
      </c>
      <c r="E15" s="7">
        <f>E14*100/$G$14</f>
        <v>9.9411454874390266</v>
      </c>
      <c r="F15" s="7">
        <f>F14*100/$G$14</f>
        <v>2.9770765108663291E-2</v>
      </c>
    </row>
    <row r="16" spans="1:8" x14ac:dyDescent="0.25">
      <c r="B16" s="15" t="b">
        <f>SUM(Panes) &gt; Totales Total / 2</f>
        <v>0</v>
      </c>
      <c r="C16" s="15" t="b">
        <f>SUM(Magdalenas) &gt; Totales Total / 2</f>
        <v>0</v>
      </c>
      <c r="D16" s="15" t="b">
        <f>SUM(Tartas) &gt; Totales Total / 2</f>
        <v>0</v>
      </c>
      <c r="E16" s="15" t="b">
        <f>SUM(Mantecados) &gt; Totales Total / 2</f>
        <v>0</v>
      </c>
      <c r="F16" s="15" t="b">
        <f>SUM(Otros) &gt; Totales Total / 2</f>
        <v>0</v>
      </c>
    </row>
  </sheetData>
  <conditionalFormatting sqref="A15">
    <cfRule type="iconSet" priority="1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dataValidations count="1">
    <dataValidation type="whole" operator="greaterThanOrEqual" allowBlank="1" showInputMessage="1" showErrorMessage="1" errorTitle="Error" error="El número de unidades introducido no es válido" promptTitle="Unidades" prompt="Introduzca el número de unidades vendidas" sqref="B4:F13">
      <formula1>0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7</vt:i4>
      </vt:variant>
    </vt:vector>
  </HeadingPairs>
  <TitlesOfParts>
    <vt:vector size="13" baseType="lpstr">
      <vt:lpstr>Operador1</vt:lpstr>
      <vt:lpstr>Operador2</vt:lpstr>
      <vt:lpstr>Operador3</vt:lpstr>
      <vt:lpstr>Operador4</vt:lpstr>
      <vt:lpstr>Operador5</vt:lpstr>
      <vt:lpstr>Consolidación</vt:lpstr>
      <vt:lpstr>Magdalenas</vt:lpstr>
      <vt:lpstr>Mantecados</vt:lpstr>
      <vt:lpstr>Otros</vt:lpstr>
      <vt:lpstr>Panes</vt:lpstr>
      <vt:lpstr>Tartas</vt:lpstr>
      <vt:lpstr>Total</vt:lpstr>
      <vt:lpstr>Totales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Charte Ojeda</dc:creator>
  <cp:lastModifiedBy>Francisco Charte Ojeda</cp:lastModifiedBy>
  <dcterms:created xsi:type="dcterms:W3CDTF">2016-01-11T12:56:07Z</dcterms:created>
  <dcterms:modified xsi:type="dcterms:W3CDTF">2016-01-11T14:47:09Z</dcterms:modified>
</cp:coreProperties>
</file>