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FCharte\Trabajo\Libros\Actuales\GPExcel2016\GPExcel2016\07\"/>
    </mc:Choice>
  </mc:AlternateContent>
  <bookViews>
    <workbookView xWindow="0" yWindow="30" windowWidth="11655" windowHeight="8160"/>
  </bookViews>
  <sheets>
    <sheet name="Hoja1" sheetId="1" r:id="rId1"/>
    <sheet name="Hoja2" sheetId="2" r:id="rId2"/>
    <sheet name="Hoja3" sheetId="3" r:id="rId3"/>
  </sheets>
  <definedNames>
    <definedName name="_xlchart.v1.0" hidden="1">Hoja1!$L$4:$M$53</definedName>
    <definedName name="_xlchart.v1.1" hidden="1">Hoja1!$N$4:$N$43</definedName>
    <definedName name="_xlchart.v1.2" hidden="1">Hoja1!$P$4:$R$19</definedName>
    <definedName name="_xlchart.v1.3" hidden="1">Hoja1!$S$4:$S$19</definedName>
    <definedName name="_xlchart.v1.4" hidden="1">Hoja1!$P$4:$R$19</definedName>
    <definedName name="_xlchart.v1.5" hidden="1">Hoja1!$S$4:$S$19</definedName>
    <definedName name="Datos">Hoja1!$B$4:$F$13</definedName>
    <definedName name="Magdalenas">Hoja1!$C$4:$C$13</definedName>
    <definedName name="Mantecados">Hoja1!$E$4:$E$13</definedName>
    <definedName name="Otros">Hoja1!$F$4:$F$13</definedName>
    <definedName name="Panes">Hoja1!$B$4:$B$13</definedName>
    <definedName name="Punto_venta_1">Hoja1!$B$4:$F$4</definedName>
    <definedName name="Punto_venta_10">Hoja1!$B$13:$F$13</definedName>
    <definedName name="Punto_venta_2">Hoja1!$B$5:$F$5</definedName>
    <definedName name="Punto_venta_3">Hoja1!$B$6:$F$6</definedName>
    <definedName name="Punto_venta_4">Hoja1!$B$7:$F$7</definedName>
    <definedName name="Punto_venta_5">Hoja1!$B$8:$F$8</definedName>
    <definedName name="Punto_venta_6">Hoja1!$B$9:$F$9</definedName>
    <definedName name="Punto_venta_7">Hoja1!$B$10:$F$10</definedName>
    <definedName name="Punto_venta_8">Hoja1!$B$11:$F$11</definedName>
    <definedName name="Punto_venta_9">Hoja1!$B$12:$F$12</definedName>
    <definedName name="Tartas">Hoja1!$D$4:$D$13</definedName>
    <definedName name="Total">Hoja1!$G$4:$G$14</definedName>
    <definedName name="Totales">Hoja1!$B$14:$G$14</definedName>
  </definedNames>
  <calcPr calcId="162913"/>
  <fileRecoveryPr repairLoad="1"/>
</workbook>
</file>

<file path=xl/calcChain.xml><?xml version="1.0" encoding="utf-8"?>
<calcChain xmlns="http://schemas.openxmlformats.org/spreadsheetml/2006/main">
  <c r="N35" i="1" l="1"/>
  <c r="N36" i="1"/>
  <c r="N37" i="1"/>
  <c r="N38" i="1"/>
  <c r="N39" i="1"/>
  <c r="N40" i="1"/>
  <c r="N41" i="1"/>
  <c r="N42" i="1"/>
  <c r="N43" i="1"/>
  <c r="N34" i="1"/>
  <c r="N25" i="1"/>
  <c r="N26" i="1"/>
  <c r="N27" i="1"/>
  <c r="N28" i="1"/>
  <c r="N29" i="1"/>
  <c r="N30" i="1"/>
  <c r="N31" i="1"/>
  <c r="N32" i="1"/>
  <c r="N33" i="1"/>
  <c r="N24" i="1"/>
  <c r="N15" i="1"/>
  <c r="N16" i="1"/>
  <c r="N17" i="1"/>
  <c r="N18" i="1"/>
  <c r="N19" i="1"/>
  <c r="N20" i="1"/>
  <c r="N21" i="1"/>
  <c r="N22" i="1"/>
  <c r="N23" i="1"/>
  <c r="N14" i="1"/>
  <c r="N5" i="1"/>
  <c r="N6" i="1"/>
  <c r="N7" i="1"/>
  <c r="N8" i="1"/>
  <c r="N9" i="1"/>
  <c r="N10" i="1"/>
  <c r="N11" i="1"/>
  <c r="N12" i="1"/>
  <c r="N13" i="1"/>
  <c r="N4" i="1"/>
  <c r="M5" i="1"/>
  <c r="M6" i="1"/>
  <c r="M7" i="1"/>
  <c r="M8" i="1"/>
  <c r="M9" i="1"/>
  <c r="M10" i="1"/>
  <c r="M11" i="1"/>
  <c r="M12" i="1"/>
  <c r="M13" i="1"/>
  <c r="M4" i="1"/>
  <c r="B14" i="1" l="1"/>
  <c r="G4" i="1"/>
  <c r="G5" i="1" l="1"/>
  <c r="G6" i="1"/>
  <c r="G7" i="1"/>
  <c r="G8" i="1"/>
  <c r="G9" i="1"/>
  <c r="G10" i="1"/>
  <c r="G11" i="1"/>
  <c r="G12" i="1"/>
  <c r="G13" i="1"/>
  <c r="C14" i="1"/>
  <c r="D14" i="1"/>
  <c r="E14" i="1"/>
  <c r="F14" i="1"/>
  <c r="G14" i="1" l="1"/>
  <c r="H4" i="1" l="1"/>
  <c r="E16" i="1"/>
  <c r="H11" i="1"/>
  <c r="F16" i="1"/>
  <c r="D16" i="1"/>
  <c r="C16" i="1"/>
  <c r="B16" i="1"/>
  <c r="B15" i="1"/>
  <c r="E15" i="1"/>
  <c r="C15" i="1"/>
  <c r="F15" i="1"/>
  <c r="D15" i="1"/>
  <c r="H5" i="1"/>
  <c r="H8" i="1"/>
  <c r="H12" i="1"/>
  <c r="H6" i="1"/>
  <c r="H13" i="1"/>
  <c r="H10" i="1"/>
  <c r="H9" i="1"/>
  <c r="H7" i="1"/>
</calcChain>
</file>

<file path=xl/comments1.xml><?xml version="1.0" encoding="utf-8"?>
<comments xmlns="http://schemas.openxmlformats.org/spreadsheetml/2006/main">
  <authors>
    <author>Francisco Charte Ojeda</author>
  </authors>
  <commentList>
    <comment ref="A4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c/ Virgen de la cabeza, 12</t>
        </r>
      </text>
    </comment>
    <comment ref="A5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c/ Baeza, 76</t>
        </r>
      </text>
    </comment>
    <comment ref="A6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Avda. Andalucía, 23</t>
        </r>
      </text>
    </comment>
    <comment ref="A7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Avda. Madrid, 54</t>
        </r>
      </text>
    </comment>
    <comment ref="A8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c/ Las Huertas, 5</t>
        </r>
      </text>
    </comment>
    <comment ref="A9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c/ La Luna, 20</t>
        </r>
      </text>
    </comment>
    <comment ref="A10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Paseo de la Estación, 12</t>
        </r>
      </text>
    </comment>
    <comment ref="A11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San Clemente, 18</t>
        </r>
      </text>
    </comment>
    <comment ref="A12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Plaza San Francisco, 24</t>
        </r>
      </text>
    </comment>
    <comment ref="A13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Avda. Las Cruces, 32</t>
        </r>
      </text>
    </comment>
  </commentList>
</comments>
</file>

<file path=xl/sharedStrings.xml><?xml version="1.0" encoding="utf-8"?>
<sst xmlns="http://schemas.openxmlformats.org/spreadsheetml/2006/main" count="88" uniqueCount="36">
  <si>
    <t>Panes</t>
  </si>
  <si>
    <t>Magdalenas</t>
  </si>
  <si>
    <t>Tartas</t>
  </si>
  <si>
    <t>Mantecados</t>
  </si>
  <si>
    <t>Otros</t>
  </si>
  <si>
    <t>Punto venta 1</t>
  </si>
  <si>
    <t>Punto venta 2</t>
  </si>
  <si>
    <t>Punto venta 3</t>
  </si>
  <si>
    <t>Punto venta 4</t>
  </si>
  <si>
    <t>Punto venta 5</t>
  </si>
  <si>
    <t>Punto venta 6</t>
  </si>
  <si>
    <t>Punto venta 7</t>
  </si>
  <si>
    <t>Punto venta 8</t>
  </si>
  <si>
    <t>Punto venta 9</t>
  </si>
  <si>
    <t>Punto venta 10</t>
  </si>
  <si>
    <t>Francisco</t>
  </si>
  <si>
    <t>López</t>
  </si>
  <si>
    <t>Antonio</t>
  </si>
  <si>
    <t>Charte</t>
  </si>
  <si>
    <t>Carmen</t>
  </si>
  <si>
    <t>Ojeda</t>
  </si>
  <si>
    <t>Rosa</t>
  </si>
  <si>
    <t>Luque</t>
  </si>
  <si>
    <t>F. López</t>
  </si>
  <si>
    <t>A. Charte</t>
  </si>
  <si>
    <t>C. Ojeda</t>
  </si>
  <si>
    <t>R. Luque</t>
  </si>
  <si>
    <t>Panaderías Aurus Loaf</t>
  </si>
  <si>
    <t>Totales</t>
  </si>
  <si>
    <t>% Punto venta</t>
  </si>
  <si>
    <t>% Producto</t>
  </si>
  <si>
    <t>Total</t>
  </si>
  <si>
    <t>Enero</t>
  </si>
  <si>
    <t>Febrero</t>
  </si>
  <si>
    <t>Marzo</t>
  </si>
  <si>
    <t>Abril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</si>
</sst>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b/>
      <sz val="16"/>
      <color rgb="FFC00000"/>
      <name val="Corbel"/>
      <family val="2"/>
    </font>
    <font>
      <sz val="12"/>
      <color theme="1"/>
      <name val="Arial Rounded MT Bold"/>
      <family val="2"/>
    </font>
    <font>
      <b/>
      <sz val="12"/>
      <color theme="0"/>
      <name val="Arial Rounded MT Bold"/>
      <family val="2"/>
    </font>
    <font>
      <i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gray0625">
        <fgColor theme="3" tint="0.39994506668294322"/>
        <bgColor theme="3" tint="0.79998168889431442"/>
      </patternFill>
    </fill>
    <fill>
      <patternFill patternType="solid">
        <fgColor theme="1"/>
        <bgColor indexed="64"/>
      </patternFill>
    </fill>
  </fills>
  <borders count="11">
    <border>
      <left/>
      <right/>
      <top/>
      <bottom/>
      <diagonal/>
    </border>
    <border>
      <left style="medium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14" fontId="3" fillId="0" borderId="0" xfId="0" applyNumberFormat="1" applyFont="1" applyAlignment="1">
      <alignment textRotation="45"/>
    </xf>
    <xf numFmtId="0" fontId="5" fillId="0" borderId="0" xfId="0" applyFont="1"/>
    <xf numFmtId="0" fontId="6" fillId="3" borderId="0" xfId="0" applyFont="1" applyFill="1" applyAlignment="1">
      <alignment horizontal="center"/>
    </xf>
    <xf numFmtId="3" fontId="7" fillId="0" borderId="1" xfId="0" applyNumberFormat="1" applyFont="1" applyBorder="1"/>
    <xf numFmtId="3" fontId="7" fillId="0" borderId="2" xfId="0" applyNumberFormat="1" applyFont="1" applyBorder="1"/>
    <xf numFmtId="3" fontId="7" fillId="0" borderId="3" xfId="0" applyNumberFormat="1" applyFont="1" applyBorder="1"/>
    <xf numFmtId="3" fontId="7" fillId="0" borderId="4" xfId="0" applyNumberFormat="1" applyFont="1" applyBorder="1"/>
    <xf numFmtId="3" fontId="7" fillId="0" borderId="6" xfId="0" applyNumberFormat="1" applyFont="1" applyBorder="1"/>
    <xf numFmtId="3" fontId="7" fillId="0" borderId="7" xfId="0" applyNumberFormat="1" applyFont="1" applyBorder="1"/>
    <xf numFmtId="3" fontId="7" fillId="0" borderId="8" xfId="0" applyNumberFormat="1" applyFont="1" applyBorder="1"/>
    <xf numFmtId="3" fontId="7" fillId="0" borderId="9" xfId="0" applyNumberFormat="1" applyFont="1" applyBorder="1"/>
    <xf numFmtId="3" fontId="7" fillId="0" borderId="10" xfId="0" applyNumberFormat="1" applyFont="1" applyBorder="1"/>
    <xf numFmtId="3" fontId="3" fillId="0" borderId="5" xfId="0" applyNumberFormat="1" applyFont="1" applyBorder="1"/>
    <xf numFmtId="2" fontId="3" fillId="0" borderId="5" xfId="0" applyNumberFormat="1" applyFont="1" applyBorder="1"/>
    <xf numFmtId="0" fontId="5" fillId="0" borderId="0" xfId="0" applyFont="1" applyFill="1" applyBorder="1"/>
    <xf numFmtId="0" fontId="8" fillId="0" borderId="0" xfId="0" applyFont="1"/>
    <xf numFmtId="0" fontId="4" fillId="2" borderId="0" xfId="0" applyFont="1" applyFill="1" applyAlignment="1">
      <alignment horizontal="center" vertical="center"/>
    </xf>
    <xf numFmtId="3" fontId="0" fillId="0" borderId="0" xfId="0" applyNumberForma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_xlchart.v1.1</cx:f>
      </cx:numDim>
    </cx:data>
  </cx:chartData>
  <cx:chart>
    <cx:title pos="t" align="ctr" overlay="0">
      <cx:tx>
        <cx:txData>
          <cx:v>Ventas Aurus Loaf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es-ES"/>
            <a:t>Ventas Aurus Loaf</a:t>
          </a:r>
        </a:p>
      </cx:txPr>
    </cx:title>
    <cx:plotArea>
      <cx:plotAreaRegion>
        <cx:series layoutId="sunburst" uniqueId="{BFA14A4B-F0A0-4CE6-976B-7346143F8EBD}">
          <cx:dataLabels pos="ctr">
            <cx:visibility seriesName="0" categoryName="1" value="1"/>
            <cx:separator>
</cx:separator>
          </cx:dataLabels>
          <cx:dataId val="0"/>
        </cx:series>
      </cx:plotAreaRegion>
    </cx:plotArea>
    <cx:legend pos="b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size">
        <cx:f>_xlchart.v1.3</cx:f>
      </cx:numDim>
    </cx:data>
  </cx:chartData>
  <cx:chart>
    <cx:title pos="t" align="ctr" overlay="0">
      <cx:tx>
        <cx:txData>
          <cx:v>Ventas por producto / establecimiento / mes
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es-ES"/>
            <a:t>Ventas por producto / establecimiento / mes</a:t>
          </a:r>
        </a:p>
      </cx:txPr>
    </cx:title>
    <cx:plotArea>
      <cx:plotAreaRegion>
        <cx:series layoutId="sunburst" uniqueId="{65865F8F-041A-4CA1-87B7-48CA92B5DD90}">
          <cx:dataPt idx="0">
            <cx:spPr>
              <a:ln>
                <a:solidFill>
                  <a:sysClr val="windowText" lastClr="000000"/>
                </a:solidFill>
              </a:ln>
            </cx:spPr>
          </cx:dataPt>
          <cx:dataPt idx="1">
            <cx:spPr>
              <a:solidFill>
                <a:srgbClr val="1F497D">
                  <a:lumMod val="40000"/>
                  <a:lumOff val="60000"/>
                </a:srgbClr>
              </a:solidFill>
            </cx:spPr>
          </cx:dataPt>
          <cx:dataPt idx="6">
            <cx:spPr>
              <a:solidFill>
                <a:srgbClr val="1F497D">
                  <a:lumMod val="20000"/>
                  <a:lumOff val="80000"/>
                </a:srgbClr>
              </a:solidFill>
            </cx:spPr>
          </cx:dataPt>
          <cx:dataPt idx="12">
            <cx:spPr>
              <a:solidFill>
                <a:srgbClr val="F79646">
                  <a:lumMod val="40000"/>
                  <a:lumOff val="60000"/>
                </a:srgbClr>
              </a:solidFill>
              <a:ln>
                <a:solidFill>
                  <a:sysClr val="windowText" lastClr="000000"/>
                </a:solidFill>
              </a:ln>
            </cx:spPr>
          </cx:dataPt>
          <cx:dataPt idx="17">
            <cx:spPr>
              <a:solidFill>
                <a:srgbClr val="F79646">
                  <a:lumMod val="60000"/>
                  <a:lumOff val="40000"/>
                </a:srgbClr>
              </a:solidFill>
              <a:ln>
                <a:solidFill>
                  <a:sysClr val="windowText" lastClr="000000"/>
                </a:solidFill>
              </a:ln>
            </cx:spPr>
          </cx:dataPt>
          <cx:dataLabels pos="ctr">
            <cx:txPr>
              <a:bodyPr spcFirstLastPara="1" vertOverflow="ellipsis" wrap="square" lIns="0" tIns="0" rIns="0" bIns="0" anchor="ctr" anchorCtr="1">
                <a:spAutoFit/>
              </a:bodyPr>
              <a:lstStyle/>
              <a:p>
                <a:pPr>
                  <a:defRPr lang="es-ES" sz="1100" b="1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Calibri" panose="020F0502020204030204"/>
                  </a:defRPr>
                </a:pPr>
                <a:endParaRPr lang="es-ES" sz="1100">
                  <a:ln>
                    <a:noFill/>
                  </a:ln>
                  <a:solidFill>
                    <a:schemeClr val="tx1"/>
                  </a:solidFill>
                </a:endParaRPr>
              </a:p>
            </cx:txPr>
            <cx:visibility seriesName="0" categoryName="1" value="1"/>
            <cx:separator>
</cx:separator>
          </cx:dataLabels>
          <cx:dataId val="0"/>
        </cx:series>
      </cx:plotAreaRegion>
    </cx:plotArea>
  </cx:chart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8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850" b="1" i="0" u="none" strike="noStrike" kern="1200" baseline="0"/>
    <cs:bodyPr lIns="38100" tIns="19050" rIns="38100" bIns="19050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dk1"/>
    </cs:fontRef>
  </cs:dropLine>
  <cs:errorBar>
    <cs:lnRef idx="0"/>
    <cs:fillRef idx="0"/>
    <cs:effectRef idx="0"/>
    <cs:fontRef idx="minor">
      <a:schemeClr val="dk1"/>
    </cs:fontRef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  <a:lumOff val="10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  <cs:bodyPr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  <cs:bodyPr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8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850" b="1" i="0" u="none" strike="noStrike" kern="1200" baseline="0"/>
    <cs:bodyPr lIns="38100" tIns="19050" rIns="38100" bIns="19050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dk1"/>
    </cs:fontRef>
  </cs:dropLine>
  <cs:errorBar>
    <cs:lnRef idx="0"/>
    <cs:fillRef idx="0"/>
    <cs:effectRef idx="0"/>
    <cs:fontRef idx="minor">
      <a:schemeClr val="dk1"/>
    </cs:fontRef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  <a:lumOff val="10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  <cs:bodyPr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  <cs:bodyPr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381001</xdr:colOff>
      <xdr:row>18</xdr:row>
      <xdr:rowOff>133350</xdr:rowOff>
    </xdr:from>
    <xdr:to>
      <xdr:col>7</xdr:col>
      <xdr:colOff>733426</xdr:colOff>
      <xdr:row>54</xdr:row>
      <xdr:rowOff>57150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Gráfico 8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1001" y="4257675"/>
              <a:ext cx="8039100" cy="6781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14</xdr:col>
      <xdr:colOff>600073</xdr:colOff>
      <xdr:row>19</xdr:row>
      <xdr:rowOff>157160</xdr:rowOff>
    </xdr:from>
    <xdr:to>
      <xdr:col>27</xdr:col>
      <xdr:colOff>257174</xdr:colOff>
      <xdr:row>58</xdr:row>
      <xdr:rowOff>38099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Gráfico 9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344648" y="4471985"/>
              <a:ext cx="9563101" cy="731043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53"/>
  <sheetViews>
    <sheetView tabSelected="1" topLeftCell="M28" zoomScaleNormal="100" workbookViewId="0">
      <selection activeCell="P4" sqref="P4:S19"/>
    </sheetView>
  </sheetViews>
  <sheetFormatPr baseColWidth="10" defaultRowHeight="15" x14ac:dyDescent="0.25"/>
  <cols>
    <col min="1" max="1" width="20.28515625" customWidth="1"/>
    <col min="2" max="6" width="16.7109375" customWidth="1"/>
    <col min="8" max="8" width="19.5703125" bestFit="1" customWidth="1"/>
    <col min="13" max="13" width="14.140625" bestFit="1" customWidth="1"/>
    <col min="17" max="17" width="13.140625" bestFit="1" customWidth="1"/>
  </cols>
  <sheetData>
    <row r="1" spans="1:19" ht="60" customHeight="1" x14ac:dyDescent="0.25">
      <c r="A1" s="1">
        <v>42363</v>
      </c>
      <c r="B1" s="17" t="s">
        <v>27</v>
      </c>
      <c r="C1" s="17"/>
      <c r="D1" s="17"/>
      <c r="E1" s="17"/>
      <c r="F1" s="17"/>
    </row>
    <row r="3" spans="1:19" ht="15.75" x14ac:dyDescent="0.25">
      <c r="B3" s="3" t="s">
        <v>0</v>
      </c>
      <c r="C3" s="3" t="s">
        <v>1</v>
      </c>
      <c r="D3" s="3" t="s">
        <v>2</v>
      </c>
      <c r="E3" s="3" t="s">
        <v>3</v>
      </c>
      <c r="F3" s="3" t="s">
        <v>4</v>
      </c>
      <c r="G3" s="3" t="s">
        <v>31</v>
      </c>
      <c r="H3" s="3" t="s">
        <v>29</v>
      </c>
    </row>
    <row r="4" spans="1:19" ht="15.75" x14ac:dyDescent="0.25">
      <c r="A4" s="2" t="s">
        <v>5</v>
      </c>
      <c r="B4" s="4">
        <v>1110</v>
      </c>
      <c r="C4" s="5">
        <v>2150</v>
      </c>
      <c r="D4" s="5">
        <v>340</v>
      </c>
      <c r="E4" s="5">
        <v>340</v>
      </c>
      <c r="F4" s="8">
        <v>0</v>
      </c>
      <c r="G4" s="13">
        <f t="shared" ref="G4:G13" si="0">SUM(B4:F4)</f>
        <v>3940</v>
      </c>
      <c r="H4" s="14">
        <f>G4*100/$G$14</f>
        <v>9.0228318867794908</v>
      </c>
      <c r="L4" t="s">
        <v>0</v>
      </c>
      <c r="M4" t="str">
        <f>A4</f>
        <v>Punto venta 1</v>
      </c>
      <c r="N4" s="18">
        <f>B4</f>
        <v>1110</v>
      </c>
      <c r="P4" t="s">
        <v>0</v>
      </c>
      <c r="Q4" t="s">
        <v>5</v>
      </c>
      <c r="R4" t="s">
        <v>32</v>
      </c>
      <c r="S4">
        <v>1110</v>
      </c>
    </row>
    <row r="5" spans="1:19" ht="15.75" x14ac:dyDescent="0.25">
      <c r="A5" s="2" t="s">
        <v>6</v>
      </c>
      <c r="B5" s="6">
        <v>1890</v>
      </c>
      <c r="C5" s="7">
        <v>1560</v>
      </c>
      <c r="D5" s="7">
        <v>252</v>
      </c>
      <c r="E5" s="7">
        <v>121</v>
      </c>
      <c r="F5" s="9">
        <v>2</v>
      </c>
      <c r="G5" s="13">
        <f t="shared" si="0"/>
        <v>3825</v>
      </c>
      <c r="H5" s="14">
        <f t="shared" ref="H5:H13" si="1">G5*100/$G$14</f>
        <v>8.7594751185105455</v>
      </c>
      <c r="M5" t="str">
        <f t="shared" ref="M5:M23" si="2">A5</f>
        <v>Punto venta 2</v>
      </c>
      <c r="N5" s="18">
        <f t="shared" ref="N5:N13" si="3">B5</f>
        <v>1890</v>
      </c>
      <c r="R5" t="s">
        <v>33</v>
      </c>
      <c r="S5">
        <v>1890</v>
      </c>
    </row>
    <row r="6" spans="1:19" ht="15.75" x14ac:dyDescent="0.25">
      <c r="A6" s="2" t="s">
        <v>7</v>
      </c>
      <c r="B6" s="6">
        <v>1784</v>
      </c>
      <c r="C6" s="7">
        <v>1697</v>
      </c>
      <c r="D6" s="7">
        <v>564</v>
      </c>
      <c r="E6" s="7">
        <v>762</v>
      </c>
      <c r="F6" s="9">
        <v>1</v>
      </c>
      <c r="G6" s="13">
        <f t="shared" si="0"/>
        <v>4808</v>
      </c>
      <c r="H6" s="14">
        <f t="shared" si="1"/>
        <v>11.010602972496393</v>
      </c>
      <c r="M6" t="str">
        <f t="shared" si="2"/>
        <v>Punto venta 3</v>
      </c>
      <c r="N6" s="18">
        <f t="shared" si="3"/>
        <v>1784</v>
      </c>
      <c r="R6" t="s">
        <v>34</v>
      </c>
      <c r="S6">
        <v>1784</v>
      </c>
    </row>
    <row r="7" spans="1:19" ht="15.75" x14ac:dyDescent="0.25">
      <c r="A7" s="2" t="s">
        <v>8</v>
      </c>
      <c r="B7" s="6">
        <v>1195</v>
      </c>
      <c r="C7" s="7">
        <v>2219</v>
      </c>
      <c r="D7" s="7">
        <v>764</v>
      </c>
      <c r="E7" s="7">
        <v>256</v>
      </c>
      <c r="F7" s="9">
        <v>3</v>
      </c>
      <c r="G7" s="13">
        <f t="shared" si="0"/>
        <v>4437</v>
      </c>
      <c r="H7" s="14">
        <f t="shared" si="1"/>
        <v>10.160991137472234</v>
      </c>
      <c r="M7" t="str">
        <f t="shared" si="2"/>
        <v>Punto venta 4</v>
      </c>
      <c r="N7" s="18">
        <f t="shared" si="3"/>
        <v>1195</v>
      </c>
      <c r="R7" t="s">
        <v>35</v>
      </c>
      <c r="S7">
        <v>1195</v>
      </c>
    </row>
    <row r="8" spans="1:19" ht="15.75" x14ac:dyDescent="0.25">
      <c r="A8" s="2" t="s">
        <v>9</v>
      </c>
      <c r="B8" s="6">
        <v>2196</v>
      </c>
      <c r="C8" s="7">
        <v>1874</v>
      </c>
      <c r="D8" s="7">
        <v>1156</v>
      </c>
      <c r="E8" s="7">
        <v>653</v>
      </c>
      <c r="F8" s="9">
        <v>0</v>
      </c>
      <c r="G8" s="13">
        <f t="shared" si="0"/>
        <v>5879</v>
      </c>
      <c r="H8" s="14">
        <f t="shared" si="1"/>
        <v>13.463256005679346</v>
      </c>
      <c r="M8" t="str">
        <f t="shared" si="2"/>
        <v>Punto venta 5</v>
      </c>
      <c r="N8" s="18">
        <f t="shared" si="3"/>
        <v>2196</v>
      </c>
      <c r="Q8" t="s">
        <v>6</v>
      </c>
      <c r="R8" t="s">
        <v>32</v>
      </c>
      <c r="S8">
        <v>2196</v>
      </c>
    </row>
    <row r="9" spans="1:19" ht="15.75" x14ac:dyDescent="0.25">
      <c r="A9" s="2" t="s">
        <v>10</v>
      </c>
      <c r="B9" s="6">
        <v>1920</v>
      </c>
      <c r="C9" s="7">
        <v>2263</v>
      </c>
      <c r="D9" s="7">
        <v>357</v>
      </c>
      <c r="E9" s="7">
        <v>154</v>
      </c>
      <c r="F9" s="9">
        <v>2</v>
      </c>
      <c r="G9" s="13">
        <f t="shared" si="0"/>
        <v>4696</v>
      </c>
      <c r="H9" s="14">
        <f t="shared" si="1"/>
        <v>10.754116380790986</v>
      </c>
      <c r="M9" t="str">
        <f t="shared" si="2"/>
        <v>Punto venta 6</v>
      </c>
      <c r="N9" s="18">
        <f t="shared" si="3"/>
        <v>1920</v>
      </c>
      <c r="R9" t="s">
        <v>33</v>
      </c>
      <c r="S9">
        <v>1920</v>
      </c>
    </row>
    <row r="10" spans="1:19" ht="15.75" x14ac:dyDescent="0.25">
      <c r="A10" s="2" t="s">
        <v>11</v>
      </c>
      <c r="B10" s="6">
        <v>1355</v>
      </c>
      <c r="C10" s="7">
        <v>1421</v>
      </c>
      <c r="D10" s="7">
        <v>980</v>
      </c>
      <c r="E10" s="7">
        <v>785</v>
      </c>
      <c r="F10" s="9">
        <v>1</v>
      </c>
      <c r="G10" s="13">
        <f t="shared" si="0"/>
        <v>4542</v>
      </c>
      <c r="H10" s="14">
        <f t="shared" si="1"/>
        <v>10.401447317196052</v>
      </c>
      <c r="M10" t="str">
        <f t="shared" si="2"/>
        <v>Punto venta 7</v>
      </c>
      <c r="N10" s="18">
        <f t="shared" si="3"/>
        <v>1355</v>
      </c>
      <c r="R10" t="s">
        <v>34</v>
      </c>
      <c r="S10">
        <v>1355</v>
      </c>
    </row>
    <row r="11" spans="1:19" ht="15.75" x14ac:dyDescent="0.25">
      <c r="A11" s="2" t="s">
        <v>12</v>
      </c>
      <c r="B11" s="6">
        <v>983</v>
      </c>
      <c r="C11" s="7">
        <v>1712</v>
      </c>
      <c r="D11" s="7">
        <v>546</v>
      </c>
      <c r="E11" s="7">
        <v>625</v>
      </c>
      <c r="F11" s="9">
        <v>1</v>
      </c>
      <c r="G11" s="13">
        <f t="shared" si="0"/>
        <v>3867</v>
      </c>
      <c r="H11" s="14">
        <f t="shared" si="1"/>
        <v>8.8556575904000727</v>
      </c>
      <c r="M11" t="str">
        <f t="shared" si="2"/>
        <v>Punto venta 8</v>
      </c>
      <c r="N11" s="18">
        <f t="shared" si="3"/>
        <v>983</v>
      </c>
      <c r="R11" t="s">
        <v>35</v>
      </c>
      <c r="S11">
        <v>983</v>
      </c>
    </row>
    <row r="12" spans="1:19" ht="15.75" x14ac:dyDescent="0.25">
      <c r="A12" s="2" t="s">
        <v>13</v>
      </c>
      <c r="B12" s="6">
        <v>1259</v>
      </c>
      <c r="C12" s="7">
        <v>1110</v>
      </c>
      <c r="D12" s="7">
        <v>436</v>
      </c>
      <c r="E12" s="7">
        <v>267</v>
      </c>
      <c r="F12" s="9">
        <v>0</v>
      </c>
      <c r="G12" s="13">
        <f t="shared" si="0"/>
        <v>3072</v>
      </c>
      <c r="H12" s="14">
        <f t="shared" si="1"/>
        <v>7.0350608010625875</v>
      </c>
      <c r="M12" t="str">
        <f t="shared" si="2"/>
        <v>Punto venta 9</v>
      </c>
      <c r="N12" s="18">
        <f t="shared" si="3"/>
        <v>1259</v>
      </c>
      <c r="P12" t="s">
        <v>1</v>
      </c>
      <c r="Q12" t="s">
        <v>5</v>
      </c>
      <c r="R12" t="s">
        <v>32</v>
      </c>
      <c r="S12">
        <v>1259</v>
      </c>
    </row>
    <row r="13" spans="1:19" ht="15.75" x14ac:dyDescent="0.25">
      <c r="A13" s="2" t="s">
        <v>14</v>
      </c>
      <c r="B13" s="10">
        <v>2356</v>
      </c>
      <c r="C13" s="11">
        <v>875</v>
      </c>
      <c r="D13" s="11">
        <v>989</v>
      </c>
      <c r="E13" s="11">
        <v>378</v>
      </c>
      <c r="F13" s="12">
        <v>3</v>
      </c>
      <c r="G13" s="13">
        <f t="shared" si="0"/>
        <v>4601</v>
      </c>
      <c r="H13" s="14">
        <f t="shared" si="1"/>
        <v>10.536560789612293</v>
      </c>
      <c r="M13" t="str">
        <f t="shared" si="2"/>
        <v>Punto venta 10</v>
      </c>
      <c r="N13" s="18">
        <f t="shared" si="3"/>
        <v>2356</v>
      </c>
      <c r="R13" t="s">
        <v>33</v>
      </c>
      <c r="S13">
        <v>2356</v>
      </c>
    </row>
    <row r="14" spans="1:19" ht="15.75" x14ac:dyDescent="0.25">
      <c r="A14" s="2" t="s">
        <v>28</v>
      </c>
      <c r="B14" s="13">
        <f>SUM(Panes)</f>
        <v>16048</v>
      </c>
      <c r="C14" s="13">
        <f>SUM(C4:C13)</f>
        <v>16881</v>
      </c>
      <c r="D14" s="13">
        <f>SUM(D4:D13)</f>
        <v>6384</v>
      </c>
      <c r="E14" s="13">
        <f>SUM(E4:E13)</f>
        <v>4341</v>
      </c>
      <c r="F14" s="13">
        <f>SUM(F4:F13)</f>
        <v>13</v>
      </c>
      <c r="G14" s="13">
        <f>SUM(G4:G13)</f>
        <v>43667</v>
      </c>
      <c r="L14" t="s">
        <v>1</v>
      </c>
      <c r="M14" t="s">
        <v>5</v>
      </c>
      <c r="N14" s="18">
        <f>C4</f>
        <v>2150</v>
      </c>
      <c r="R14" t="s">
        <v>34</v>
      </c>
      <c r="S14">
        <v>2150</v>
      </c>
    </row>
    <row r="15" spans="1:19" ht="15.75" x14ac:dyDescent="0.25">
      <c r="A15" s="15" t="s">
        <v>30</v>
      </c>
      <c r="B15" s="14">
        <f>SUM(Panes)*100/Total Totales</f>
        <v>36.750864497217577</v>
      </c>
      <c r="C15" s="14">
        <f>SUM(Magdalenas)*100/Total Totales</f>
        <v>38.65848352302654</v>
      </c>
      <c r="D15" s="14">
        <f>SUM(Tartas)*100/Total Totales</f>
        <v>14.619735727208189</v>
      </c>
      <c r="E15" s="14">
        <f>SUM(Mantecados)*100/Total Totales</f>
        <v>9.9411454874390266</v>
      </c>
      <c r="F15" s="14">
        <f>SUM(Otros)*100/Total Totales</f>
        <v>2.9770765108663291E-2</v>
      </c>
      <c r="M15" t="s">
        <v>6</v>
      </c>
      <c r="N15" s="18">
        <f t="shared" ref="N15:N23" si="4">C5</f>
        <v>1560</v>
      </c>
      <c r="R15" t="s">
        <v>35</v>
      </c>
      <c r="S15">
        <v>1560</v>
      </c>
    </row>
    <row r="16" spans="1:19" x14ac:dyDescent="0.25">
      <c r="B16" s="16" t="b">
        <f>SUM(Panes) &gt; Totales Total / 2</f>
        <v>0</v>
      </c>
      <c r="C16" s="16" t="b">
        <f>SUM(Magdalenas) &gt; Totales Total / 2</f>
        <v>0</v>
      </c>
      <c r="D16" s="16" t="b">
        <f>SUM(Tartas) &gt; Totales Total / 2</f>
        <v>0</v>
      </c>
      <c r="E16" s="16" t="b">
        <f>SUM(Mantecados) &gt; Totales Total / 2</f>
        <v>0</v>
      </c>
      <c r="F16" s="16" t="b">
        <f>SUM(Otros) &gt; Totales Total / 2</f>
        <v>0</v>
      </c>
      <c r="M16" t="s">
        <v>7</v>
      </c>
      <c r="N16" s="18">
        <f t="shared" si="4"/>
        <v>1697</v>
      </c>
      <c r="Q16" t="s">
        <v>6</v>
      </c>
      <c r="R16" t="s">
        <v>32</v>
      </c>
      <c r="S16">
        <v>1697</v>
      </c>
    </row>
    <row r="17" spans="12:19" x14ac:dyDescent="0.25">
      <c r="M17" t="s">
        <v>8</v>
      </c>
      <c r="N17" s="18">
        <f t="shared" si="4"/>
        <v>2219</v>
      </c>
      <c r="R17" t="s">
        <v>33</v>
      </c>
      <c r="S17">
        <v>2219</v>
      </c>
    </row>
    <row r="18" spans="12:19" x14ac:dyDescent="0.25">
      <c r="M18" t="s">
        <v>9</v>
      </c>
      <c r="N18" s="18">
        <f t="shared" si="4"/>
        <v>1874</v>
      </c>
      <c r="R18" t="s">
        <v>34</v>
      </c>
      <c r="S18">
        <v>1874</v>
      </c>
    </row>
    <row r="19" spans="12:19" x14ac:dyDescent="0.25">
      <c r="M19" t="s">
        <v>10</v>
      </c>
      <c r="N19" s="18">
        <f t="shared" si="4"/>
        <v>2263</v>
      </c>
      <c r="R19" t="s">
        <v>35</v>
      </c>
      <c r="S19">
        <v>2263</v>
      </c>
    </row>
    <row r="20" spans="12:19" x14ac:dyDescent="0.25">
      <c r="M20" t="s">
        <v>11</v>
      </c>
      <c r="N20" s="18">
        <f t="shared" si="4"/>
        <v>1421</v>
      </c>
    </row>
    <row r="21" spans="12:19" x14ac:dyDescent="0.25">
      <c r="M21" t="s">
        <v>12</v>
      </c>
      <c r="N21" s="18">
        <f t="shared" si="4"/>
        <v>1712</v>
      </c>
    </row>
    <row r="22" spans="12:19" x14ac:dyDescent="0.25">
      <c r="M22" t="s">
        <v>13</v>
      </c>
      <c r="N22" s="18">
        <f t="shared" si="4"/>
        <v>1110</v>
      </c>
    </row>
    <row r="23" spans="12:19" x14ac:dyDescent="0.25">
      <c r="M23" t="s">
        <v>14</v>
      </c>
      <c r="N23" s="18">
        <f t="shared" si="4"/>
        <v>875</v>
      </c>
    </row>
    <row r="24" spans="12:19" x14ac:dyDescent="0.25">
      <c r="L24" t="s">
        <v>2</v>
      </c>
      <c r="M24" t="s">
        <v>5</v>
      </c>
      <c r="N24" s="18">
        <f>D4</f>
        <v>340</v>
      </c>
    </row>
    <row r="25" spans="12:19" x14ac:dyDescent="0.25">
      <c r="M25" t="s">
        <v>6</v>
      </c>
      <c r="N25" s="18">
        <f t="shared" ref="N25:N33" si="5">D5</f>
        <v>252</v>
      </c>
    </row>
    <row r="26" spans="12:19" x14ac:dyDescent="0.25">
      <c r="M26" t="s">
        <v>7</v>
      </c>
      <c r="N26" s="18">
        <f t="shared" si="5"/>
        <v>564</v>
      </c>
    </row>
    <row r="27" spans="12:19" x14ac:dyDescent="0.25">
      <c r="M27" t="s">
        <v>8</v>
      </c>
      <c r="N27" s="18">
        <f t="shared" si="5"/>
        <v>764</v>
      </c>
    </row>
    <row r="28" spans="12:19" x14ac:dyDescent="0.25">
      <c r="M28" t="s">
        <v>9</v>
      </c>
      <c r="N28" s="18">
        <f t="shared" si="5"/>
        <v>1156</v>
      </c>
    </row>
    <row r="29" spans="12:19" x14ac:dyDescent="0.25">
      <c r="M29" t="s">
        <v>10</v>
      </c>
      <c r="N29" s="18">
        <f t="shared" si="5"/>
        <v>357</v>
      </c>
    </row>
    <row r="30" spans="12:19" x14ac:dyDescent="0.25">
      <c r="M30" t="s">
        <v>11</v>
      </c>
      <c r="N30" s="18">
        <f t="shared" si="5"/>
        <v>980</v>
      </c>
    </row>
    <row r="31" spans="12:19" x14ac:dyDescent="0.25">
      <c r="M31" t="s">
        <v>12</v>
      </c>
      <c r="N31" s="18">
        <f t="shared" si="5"/>
        <v>546</v>
      </c>
    </row>
    <row r="32" spans="12:19" x14ac:dyDescent="0.25">
      <c r="M32" t="s">
        <v>13</v>
      </c>
      <c r="N32" s="18">
        <f t="shared" si="5"/>
        <v>436</v>
      </c>
    </row>
    <row r="33" spans="12:14" x14ac:dyDescent="0.25">
      <c r="M33" t="s">
        <v>14</v>
      </c>
      <c r="N33" s="18">
        <f t="shared" si="5"/>
        <v>989</v>
      </c>
    </row>
    <row r="34" spans="12:14" x14ac:dyDescent="0.25">
      <c r="L34" t="s">
        <v>3</v>
      </c>
      <c r="M34" t="s">
        <v>5</v>
      </c>
      <c r="N34" s="18">
        <f>E4</f>
        <v>340</v>
      </c>
    </row>
    <row r="35" spans="12:14" x14ac:dyDescent="0.25">
      <c r="M35" t="s">
        <v>6</v>
      </c>
      <c r="N35" s="18">
        <f t="shared" ref="N35:N43" si="6">E5</f>
        <v>121</v>
      </c>
    </row>
    <row r="36" spans="12:14" x14ac:dyDescent="0.25">
      <c r="M36" t="s">
        <v>7</v>
      </c>
      <c r="N36" s="18">
        <f t="shared" si="6"/>
        <v>762</v>
      </c>
    </row>
    <row r="37" spans="12:14" x14ac:dyDescent="0.25">
      <c r="M37" t="s">
        <v>8</v>
      </c>
      <c r="N37" s="18">
        <f t="shared" si="6"/>
        <v>256</v>
      </c>
    </row>
    <row r="38" spans="12:14" x14ac:dyDescent="0.25">
      <c r="M38" t="s">
        <v>9</v>
      </c>
      <c r="N38" s="18">
        <f t="shared" si="6"/>
        <v>653</v>
      </c>
    </row>
    <row r="39" spans="12:14" x14ac:dyDescent="0.25">
      <c r="M39" t="s">
        <v>10</v>
      </c>
      <c r="N39" s="18">
        <f t="shared" si="6"/>
        <v>154</v>
      </c>
    </row>
    <row r="40" spans="12:14" x14ac:dyDescent="0.25">
      <c r="M40" t="s">
        <v>11</v>
      </c>
      <c r="N40" s="18">
        <f t="shared" si="6"/>
        <v>785</v>
      </c>
    </row>
    <row r="41" spans="12:14" x14ac:dyDescent="0.25">
      <c r="M41" t="s">
        <v>12</v>
      </c>
      <c r="N41" s="18">
        <f t="shared" si="6"/>
        <v>625</v>
      </c>
    </row>
    <row r="42" spans="12:14" x14ac:dyDescent="0.25">
      <c r="M42" t="s">
        <v>13</v>
      </c>
      <c r="N42" s="18">
        <f t="shared" si="6"/>
        <v>267</v>
      </c>
    </row>
    <row r="43" spans="12:14" x14ac:dyDescent="0.25">
      <c r="M43" t="s">
        <v>14</v>
      </c>
      <c r="N43" s="18">
        <f t="shared" si="6"/>
        <v>378</v>
      </c>
    </row>
    <row r="44" spans="12:14" x14ac:dyDescent="0.25">
      <c r="N44" s="18"/>
    </row>
    <row r="45" spans="12:14" x14ac:dyDescent="0.25">
      <c r="N45" s="18"/>
    </row>
    <row r="46" spans="12:14" x14ac:dyDescent="0.25">
      <c r="N46" s="18"/>
    </row>
    <row r="47" spans="12:14" x14ac:dyDescent="0.25">
      <c r="N47" s="18"/>
    </row>
    <row r="48" spans="12:14" x14ac:dyDescent="0.25">
      <c r="N48" s="18"/>
    </row>
    <row r="49" spans="14:14" x14ac:dyDescent="0.25">
      <c r="N49" s="18"/>
    </row>
    <row r="50" spans="14:14" x14ac:dyDescent="0.25">
      <c r="N50" s="18"/>
    </row>
    <row r="51" spans="14:14" x14ac:dyDescent="0.25">
      <c r="N51" s="18"/>
    </row>
    <row r="52" spans="14:14" x14ac:dyDescent="0.25">
      <c r="N52" s="18"/>
    </row>
    <row r="53" spans="14:14" x14ac:dyDescent="0.25">
      <c r="N53" s="18"/>
    </row>
  </sheetData>
  <dataConsolidate function="varp"/>
  <mergeCells count="1">
    <mergeCell ref="B1:F1"/>
  </mergeCells>
  <conditionalFormatting sqref="A15">
    <cfRule type="iconSet" priority="3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dataValidations disablePrompts="1" count="1">
    <dataValidation type="whole" operator="greaterThanOrEqual" allowBlank="1" showInputMessage="1" showErrorMessage="1" errorTitle="Error" error="El número de unidades introducido no es válido" promptTitle="Unidades" prompt="Introduzca el número de unidades vendidas" sqref="B4:F13">
      <formula1>0</formula1>
    </dataValidation>
  </dataValidations>
  <pageMargins left="0.23622047244094491" right="0.23622047244094491" top="0.84" bottom="0.74803149606299213" header="0.31496062992125984" footer="0.31496062992125984"/>
  <pageSetup paperSize="9" orientation="landscape" r:id="rId1"/>
  <headerFooter>
    <oddHeader>&amp;L&amp;D&amp;CPreparado por Francsco Charte para Anaya Multimedia&amp;RPágina &amp;P</oddHeader>
    <oddFooter>&amp;F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C4" sqref="C4"/>
    </sheetView>
  </sheetViews>
  <sheetFormatPr baseColWidth="10" defaultRowHeight="15" x14ac:dyDescent="0.25"/>
  <cols>
    <col min="3" max="3" width="12" customWidth="1"/>
    <col min="5" max="5" width="16.140625" customWidth="1"/>
  </cols>
  <sheetData>
    <row r="1" spans="1:3" x14ac:dyDescent="0.25">
      <c r="A1" t="s">
        <v>15</v>
      </c>
      <c r="B1" t="s">
        <v>16</v>
      </c>
      <c r="C1" t="s">
        <v>23</v>
      </c>
    </row>
    <row r="2" spans="1:3" x14ac:dyDescent="0.25">
      <c r="A2" t="s">
        <v>17</v>
      </c>
      <c r="B2" t="s">
        <v>18</v>
      </c>
      <c r="C2" t="s">
        <v>24</v>
      </c>
    </row>
    <row r="3" spans="1:3" x14ac:dyDescent="0.25">
      <c r="A3" t="s">
        <v>19</v>
      </c>
      <c r="B3" t="s">
        <v>20</v>
      </c>
      <c r="C3" t="s">
        <v>25</v>
      </c>
    </row>
    <row r="4" spans="1:3" x14ac:dyDescent="0.25">
      <c r="A4" t="s">
        <v>21</v>
      </c>
      <c r="B4" t="s">
        <v>22</v>
      </c>
      <c r="C4" t="s">
        <v>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l Z k p S M t J 2 x S n A A A A + A A A A B I A H A B D b 2 5 m a W c v U G F j a 2 F n Z S 5 4 b W w g o h g A K K A U A A A A A A A A A A A A A A A A A A A A A A A A A A A A h Y / N C o J A G E V f R W b v / G h W y O e 4 i H Y J g R B t Z Z x 0 S M d w x s Z 3 a 9 E j 9 Q o J Z b h r e S / n w r m v x x P S s W 2 8 u + y N 6 n S C G K b I k 1 p 0 p d J V g g Z 7 8 b c o 5 X A s x L W o p D f B 2 s S j U Q m q r b 3 F h D j n s A t x 1 1 c k o J S R c 3 b I R S 3 b w l f a 2 E I L i X 6 r 8 v 8 K c T h 9 Z H i A g w 1 e s X W I o 4 g B m W v I l F 4 g k z G m Q B Y l 7 I b G D r 3 k 0 v j 7 H M g c g X x f 8 D d Q S w M E F A A C A A g A l Z k p S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W Z K U g o i k e 4 D g A A A B E A A A A T A B w A R m 9 y b X V s Y X M v U 2 V j d G l v b j E u b S C i G A A o o B Q A A A A A A A A A A A A A A A A A A A A A A A A A A A A r T k 0 u y c z P U w i G 0 I b W A F B L A Q I t A B Q A A g A I A J W Z K U j L S d s U p w A A A P g A A A A S A A A A A A A A A A A A A A A A A A A A A A B D b 2 5 m a W c v U G F j a 2 F n Z S 5 4 b W x Q S w E C L Q A U A A I A C A C V m S l I D 8 r p q 6 Q A A A D p A A A A E w A A A A A A A A A A A A A A A A D z A A A A W 0 N v b n R l b n R f V H l w Z X N d L n h t b F B L A Q I t A B Q A A g A I A J W Z K U g o i k e 4 D g A A A B E A A A A T A A A A A A A A A A A A A A A A A O Q B A A B G b 3 J t d W x h c y 9 T Z W N 0 a W 9 u M S 5 t U E s F B g A A A A A D A A M A w g A A A D 8 C A A A A A D Q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V 2 9 y a 2 J v b 2 t H c m 9 1 c F R 5 c G U g e H N p O m 5 p b D 0 i d H J 1 Z S I g L z 4 8 L 1 B l c m 1 p c 3 N p b 2 5 M a X N 0 P l k B A A A A A A A A N w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v W D K 5 3 i i E U W i n 1 + J r L p G F A A A A A A C A A A A A A A Q Z g A A A A E A A C A A A A A l f T j + y 2 x U 3 x Y D L / a N M Y a o l y v 0 e V s Q 4 S 6 0 q + B W 3 d Q E b w A A A A A O g A A A A A I A A C A A A A C E e / v l M s L Z 9 R I c g Y g 5 d O n U h 0 R 3 R / r a x I Z W C P n 2 m i M 1 p F A A A A B H / Z 3 y 1 U d Y V B O i / C l M e K B d g H 8 I j q n M 1 z L D C V h J h G T Q 9 Y l B 8 5 8 E e I 9 / L G m z g y g r D s p 9 x D z M X E d k i D 5 g 7 / f b v S i M s i s Z K F W j h A v + R 0 Q y m p e T o 0 A A A A A A O S t M n j O g q / u v 1 7 7 b P i r X f Y U 1 S k B W i Y v Z a 2 N I F S G 0 J V a / 7 R n W f n v 9 8 H n E 7 s q e i E e p + E D 0 / + + w g h J L M B n g f P p I < / D a t a M a s h u p > 
</file>

<file path=customXml/itemProps1.xml><?xml version="1.0" encoding="utf-8"?>
<ds:datastoreItem xmlns:ds="http://schemas.openxmlformats.org/officeDocument/2006/customXml" ds:itemID="{921825AE-BE3A-4678-95CE-FB38571D154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18</vt:i4>
      </vt:variant>
    </vt:vector>
  </HeadingPairs>
  <TitlesOfParts>
    <vt:vector size="21" baseType="lpstr">
      <vt:lpstr>Hoja1</vt:lpstr>
      <vt:lpstr>Hoja2</vt:lpstr>
      <vt:lpstr>Hoja3</vt:lpstr>
      <vt:lpstr>Datos</vt:lpstr>
      <vt:lpstr>Magdalenas</vt:lpstr>
      <vt:lpstr>Mantecados</vt:lpstr>
      <vt:lpstr>Otros</vt:lpstr>
      <vt:lpstr>Panes</vt:lpstr>
      <vt:lpstr>Punto_venta_1</vt:lpstr>
      <vt:lpstr>Punto_venta_10</vt:lpstr>
      <vt:lpstr>Punto_venta_2</vt:lpstr>
      <vt:lpstr>Punto_venta_3</vt:lpstr>
      <vt:lpstr>Punto_venta_4</vt:lpstr>
      <vt:lpstr>Punto_venta_5</vt:lpstr>
      <vt:lpstr>Punto_venta_6</vt:lpstr>
      <vt:lpstr>Punto_venta_7</vt:lpstr>
      <vt:lpstr>Punto_venta_8</vt:lpstr>
      <vt:lpstr>Punto_venta_9</vt:lpstr>
      <vt:lpstr>Tartas</vt:lpstr>
      <vt:lpstr>Total</vt:lpstr>
      <vt:lpstr>Totales</vt:lpstr>
    </vt:vector>
  </TitlesOfParts>
  <Company>Anaya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Charte Ojeda</dc:creator>
  <cp:lastModifiedBy>Francisco Charte Ojeda</cp:lastModifiedBy>
  <cp:lastPrinted>2016-01-07T16:30:04Z</cp:lastPrinted>
  <dcterms:created xsi:type="dcterms:W3CDTF">2006-11-27T08:33:56Z</dcterms:created>
  <dcterms:modified xsi:type="dcterms:W3CDTF">2016-01-09T19:27:09Z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1360b57e-03cf-470f-9acf-aef762d1602a</vt:lpwstr>
  </property>
</Properties>
</file>