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7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</workbook>
</file>

<file path=xl/calcChain.xml><?xml version="1.0" encoding="utf-8"?>
<calcChain xmlns="http://schemas.openxmlformats.org/spreadsheetml/2006/main">
  <c r="B14" i="1" l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G14" i="1" l="1"/>
  <c r="H4" i="1" l="1"/>
  <c r="E16" i="1"/>
  <c r="H11" i="1"/>
  <c r="F16" i="1"/>
  <c r="D16" i="1"/>
  <c r="C16" i="1"/>
  <c r="B16" i="1"/>
  <c r="B15" i="1"/>
  <c r="E15" i="1"/>
  <c r="C15" i="1"/>
  <c r="F15" i="1"/>
  <c r="D15" i="1"/>
  <c r="H5" i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<sst xmlns="http://schemas.openxmlformats.org/spreadsheetml/2006/main" count="32" uniqueCount="32">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</sst>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Panes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Hoja1!$B$4:$B$13</c:f>
              <c:numCache>
                <c:formatCode>#,##0</c:formatCode>
                <c:ptCount val="10"/>
                <c:pt idx="0">
                  <c:v>1110</c:v>
                </c:pt>
                <c:pt idx="1">
                  <c:v>1890</c:v>
                </c:pt>
                <c:pt idx="2">
                  <c:v>1784</c:v>
                </c:pt>
                <c:pt idx="3">
                  <c:v>1195</c:v>
                </c:pt>
                <c:pt idx="4">
                  <c:v>2196</c:v>
                </c:pt>
                <c:pt idx="5">
                  <c:v>1920</c:v>
                </c:pt>
                <c:pt idx="6">
                  <c:v>1355</c:v>
                </c:pt>
                <c:pt idx="7">
                  <c:v>983</c:v>
                </c:pt>
                <c:pt idx="8">
                  <c:v>1259</c:v>
                </c:pt>
                <c:pt idx="9">
                  <c:v>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5-486C-9107-9B812104863A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Magdalenas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Hoja1!$C$4:$C$13</c:f>
              <c:numCache>
                <c:formatCode>#,##0</c:formatCode>
                <c:ptCount val="10"/>
                <c:pt idx="0">
                  <c:v>2150</c:v>
                </c:pt>
                <c:pt idx="1">
                  <c:v>1560</c:v>
                </c:pt>
                <c:pt idx="2">
                  <c:v>1697</c:v>
                </c:pt>
                <c:pt idx="3">
                  <c:v>2219</c:v>
                </c:pt>
                <c:pt idx="4">
                  <c:v>1874</c:v>
                </c:pt>
                <c:pt idx="5">
                  <c:v>2263</c:v>
                </c:pt>
                <c:pt idx="6">
                  <c:v>1421</c:v>
                </c:pt>
                <c:pt idx="7">
                  <c:v>1712</c:v>
                </c:pt>
                <c:pt idx="8">
                  <c:v>1110</c:v>
                </c:pt>
                <c:pt idx="9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5-486C-9107-9B812104863A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Tartas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Hoja1!$D$4:$D$13</c:f>
              <c:numCache>
                <c:formatCode>#,##0</c:formatCode>
                <c:ptCount val="10"/>
                <c:pt idx="0">
                  <c:v>340</c:v>
                </c:pt>
                <c:pt idx="1">
                  <c:v>252</c:v>
                </c:pt>
                <c:pt idx="2">
                  <c:v>564</c:v>
                </c:pt>
                <c:pt idx="3">
                  <c:v>764</c:v>
                </c:pt>
                <c:pt idx="4">
                  <c:v>1156</c:v>
                </c:pt>
                <c:pt idx="5">
                  <c:v>357</c:v>
                </c:pt>
                <c:pt idx="6">
                  <c:v>980</c:v>
                </c:pt>
                <c:pt idx="7">
                  <c:v>546</c:v>
                </c:pt>
                <c:pt idx="8">
                  <c:v>436</c:v>
                </c:pt>
                <c:pt idx="9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5-486C-9107-9B812104863A}"/>
            </c:ext>
          </c:extLst>
        </c:ser>
        <c:ser>
          <c:idx val="3"/>
          <c:order val="3"/>
          <c:tx>
            <c:strRef>
              <c:f>Hoja1!$E$3</c:f>
              <c:strCache>
                <c:ptCount val="1"/>
                <c:pt idx="0">
                  <c:v>Mantecados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Hoja1!$E$4:$E$13</c:f>
              <c:numCache>
                <c:formatCode>#,##0</c:formatCode>
                <c:ptCount val="10"/>
                <c:pt idx="0">
                  <c:v>340</c:v>
                </c:pt>
                <c:pt idx="1">
                  <c:v>121</c:v>
                </c:pt>
                <c:pt idx="2">
                  <c:v>762</c:v>
                </c:pt>
                <c:pt idx="3">
                  <c:v>256</c:v>
                </c:pt>
                <c:pt idx="4">
                  <c:v>653</c:v>
                </c:pt>
                <c:pt idx="5">
                  <c:v>154</c:v>
                </c:pt>
                <c:pt idx="6">
                  <c:v>785</c:v>
                </c:pt>
                <c:pt idx="7">
                  <c:v>625</c:v>
                </c:pt>
                <c:pt idx="8">
                  <c:v>267</c:v>
                </c:pt>
                <c:pt idx="9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5-486C-9107-9B812104863A}"/>
            </c:ext>
          </c:extLst>
        </c:ser>
        <c:ser>
          <c:idx val="4"/>
          <c:order val="4"/>
          <c:tx>
            <c:strRef>
              <c:f>Hoja1!$F$3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Punto venta 1</c:v>
                </c:pt>
                <c:pt idx="1">
                  <c:v>Punto venta 2</c:v>
                </c:pt>
                <c:pt idx="2">
                  <c:v>Punto venta 3</c:v>
                </c:pt>
                <c:pt idx="3">
                  <c:v>Punto venta 4</c:v>
                </c:pt>
                <c:pt idx="4">
                  <c:v>Punto venta 5</c:v>
                </c:pt>
                <c:pt idx="5">
                  <c:v>Punto venta 6</c:v>
                </c:pt>
                <c:pt idx="6">
                  <c:v>Punto venta 7</c:v>
                </c:pt>
                <c:pt idx="7">
                  <c:v>Punto venta 8</c:v>
                </c:pt>
                <c:pt idx="8">
                  <c:v>Punto venta 9</c:v>
                </c:pt>
                <c:pt idx="9">
                  <c:v>Punto venta 10</c:v>
                </c:pt>
              </c:strCache>
            </c:strRef>
          </c:cat>
          <c:val>
            <c:numRef>
              <c:f>Hoja1!$F$4:$F$13</c:f>
              <c:numCache>
                <c:formatCode>#,##0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5-486C-9107-9B812104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519784"/>
        <c:axId val="768520112"/>
      </c:barChart>
      <c:catAx>
        <c:axId val="76851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520112"/>
        <c:crosses val="autoZero"/>
        <c:auto val="1"/>
        <c:lblAlgn val="ctr"/>
        <c:lblOffset val="100"/>
        <c:noMultiLvlLbl val="0"/>
      </c:catAx>
      <c:valAx>
        <c:axId val="7685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51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16</xdr:row>
      <xdr:rowOff>95249</xdr:rowOff>
    </xdr:from>
    <xdr:to>
      <xdr:col>7</xdr:col>
      <xdr:colOff>533399</xdr:colOff>
      <xdr:row>39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topLeftCell="A10" zoomScaleNormal="100" workbookViewId="0">
      <selection activeCell="C13" sqref="C13"/>
    </sheetView>
  </sheetViews>
  <sheetFormatPr baseColWidth="10" defaultRowHeight="15" x14ac:dyDescent="0.25"/>
  <cols>
    <col min="1" max="1" width="20.28515625" customWidth="1"/>
    <col min="2" max="6" width="16.7109375" customWidth="1"/>
    <col min="8" max="8" width="19.5703125" bestFit="1" customWidth="1"/>
  </cols>
  <sheetData>
    <row r="1" spans="1:8" ht="60" customHeight="1" x14ac:dyDescent="0.25">
      <c r="A1" s="1">
        <v>42363</v>
      </c>
      <c r="B1" s="17" t="s">
        <v>27</v>
      </c>
      <c r="C1" s="17"/>
      <c r="D1" s="17"/>
      <c r="E1" s="17"/>
      <c r="F1" s="17"/>
    </row>
    <row r="3" spans="1:8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31</v>
      </c>
      <c r="H3" s="3" t="s">
        <v>29</v>
      </c>
    </row>
    <row r="4" spans="1:8" ht="15.75" x14ac:dyDescent="0.25">
      <c r="A4" s="2" t="s">
        <v>5</v>
      </c>
      <c r="B4" s="4">
        <v>1110</v>
      </c>
      <c r="C4" s="5">
        <v>2150</v>
      </c>
      <c r="D4" s="5">
        <v>340</v>
      </c>
      <c r="E4" s="5">
        <v>340</v>
      </c>
      <c r="F4" s="8">
        <v>0</v>
      </c>
      <c r="G4" s="13">
        <f t="shared" ref="G4:G13" si="0">SUM(B4:F4)</f>
        <v>3940</v>
      </c>
      <c r="H4" s="14">
        <f>G4*100/$G$14</f>
        <v>9.0228318867794908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9">
        <v>2</v>
      </c>
      <c r="G5" s="13">
        <f t="shared" si="0"/>
        <v>3825</v>
      </c>
      <c r="H5" s="14">
        <f t="shared" ref="H5:H13" si="1">G5*100/$G$14</f>
        <v>8.7594751185105455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9">
        <v>1</v>
      </c>
      <c r="G6" s="13">
        <f t="shared" si="0"/>
        <v>4808</v>
      </c>
      <c r="H6" s="14">
        <f t="shared" si="1"/>
        <v>11.010602972496393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9">
        <v>3</v>
      </c>
      <c r="G7" s="13">
        <f t="shared" si="0"/>
        <v>4437</v>
      </c>
      <c r="H7" s="14">
        <f t="shared" si="1"/>
        <v>10.160991137472234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9">
        <v>0</v>
      </c>
      <c r="G8" s="13">
        <f t="shared" si="0"/>
        <v>5879</v>
      </c>
      <c r="H8" s="14">
        <f t="shared" si="1"/>
        <v>13.463256005679346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9">
        <v>2</v>
      </c>
      <c r="G9" s="13">
        <f t="shared" si="0"/>
        <v>4696</v>
      </c>
      <c r="H9" s="14">
        <f t="shared" si="1"/>
        <v>10.754116380790986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9">
        <v>1</v>
      </c>
      <c r="G10" s="13">
        <f t="shared" si="0"/>
        <v>4542</v>
      </c>
      <c r="H10" s="14">
        <f t="shared" si="1"/>
        <v>10.401447317196052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9">
        <v>1</v>
      </c>
      <c r="G11" s="13">
        <f t="shared" si="0"/>
        <v>3867</v>
      </c>
      <c r="H11" s="14">
        <f t="shared" si="1"/>
        <v>8.8556575904000727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9">
        <v>0</v>
      </c>
      <c r="G12" s="13">
        <f t="shared" si="0"/>
        <v>3072</v>
      </c>
      <c r="H12" s="14">
        <f t="shared" si="1"/>
        <v>7.0350608010625875</v>
      </c>
    </row>
    <row r="13" spans="1:8" ht="15.75" x14ac:dyDescent="0.25">
      <c r="A13" s="2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3">
        <f t="shared" si="0"/>
        <v>4601</v>
      </c>
      <c r="H13" s="14">
        <f t="shared" si="1"/>
        <v>10.536560789612293</v>
      </c>
    </row>
    <row r="14" spans="1:8" ht="15.75" x14ac:dyDescent="0.25">
      <c r="A14" s="2" t="s">
        <v>28</v>
      </c>
      <c r="B14" s="13">
        <f>SUM(Panes)</f>
        <v>16048</v>
      </c>
      <c r="C14" s="13">
        <f t="shared" ref="C14:F14" si="2">SUM(C4:C13)</f>
        <v>16881</v>
      </c>
      <c r="D14" s="13">
        <f t="shared" si="2"/>
        <v>6384</v>
      </c>
      <c r="E14" s="13">
        <f t="shared" si="2"/>
        <v>4341</v>
      </c>
      <c r="F14" s="13">
        <f t="shared" si="2"/>
        <v>13</v>
      </c>
      <c r="G14" s="13">
        <f>SUM(G4:G13)</f>
        <v>43667</v>
      </c>
    </row>
    <row r="15" spans="1:8" ht="15.75" x14ac:dyDescent="0.25">
      <c r="A15" s="15" t="s">
        <v>30</v>
      </c>
      <c r="B15" s="14">
        <f>SUM(Panes)*100/Total Totales</f>
        <v>36.750864497217577</v>
      </c>
      <c r="C15" s="14">
        <f>SUM(Magdalenas)*100/Total Totales</f>
        <v>38.65848352302654</v>
      </c>
      <c r="D15" s="14">
        <f>SUM(Tartas)*100/Total Totales</f>
        <v>14.619735727208189</v>
      </c>
      <c r="E15" s="14">
        <f>SUM(Mantecados)*100/Total Totales</f>
        <v>9.9411454874390266</v>
      </c>
      <c r="F15" s="14">
        <f>SUM(Otros)*100/Total Totales</f>
        <v>2.9770765108663291E-2</v>
      </c>
    </row>
    <row r="16" spans="1:8" x14ac:dyDescent="0.25">
      <c r="B16" s="16" t="b">
        <f>SUM(Panes) &gt; Totales Total / 2</f>
        <v>0</v>
      </c>
      <c r="C16" s="16" t="b">
        <f>SUM(Magdalenas) &gt; Totales Total / 2</f>
        <v>0</v>
      </c>
      <c r="D16" s="16" t="b">
        <f>SUM(Tartas) &gt; Totales Total / 2</f>
        <v>0</v>
      </c>
      <c r="E16" s="16" t="b">
        <f>SUM(Mantecados) &gt; Totales Total / 2</f>
        <v>0</v>
      </c>
      <c r="F16" s="16" t="b">
        <f>SUM(Otros) &gt; Totales Total / 2</f>
        <v>0</v>
      </c>
    </row>
  </sheetData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23622047244094491" right="0.23622047244094491" top="0.84" bottom="0.74803149606299213" header="0.31496062992125984" footer="0.31496062992125984"/>
  <pageSetup paperSize="9" orientation="landscape" r:id="rId1"/>
  <headerFooter>
    <oddHeader>&amp;L&amp;D&amp;CPreparado por Francsco Charte para Anaya Multimedia&amp;RPágina &amp;P</oddHeader>
    <oddFooter>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2016-01-07T16:30:04Z</cp:lastPrinted>
  <dcterms:created xsi:type="dcterms:W3CDTF">2006-11-27T08:33:56Z</dcterms:created>
  <dcterms:modified xsi:type="dcterms:W3CDTF">2016-01-07T16:36:30Z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