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7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l="1"/>
  <c r="E16" i="1"/>
  <c r="H11" i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<sst xmlns="http://schemas.openxmlformats.org/spreadsheetml/2006/main" count="32" uniqueCount="32">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</sst>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Aurus Loaf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Tipo de producto</c:v>
          </c:tx>
          <c:dPt>
            <c:idx val="0"/>
            <c:bubble3D val="0"/>
            <c:explosion val="22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6D-4DAE-BD4E-903B2BA899F4}"/>
              </c:ext>
            </c:extLst>
          </c:dPt>
          <c:dPt>
            <c:idx val="1"/>
            <c:bubble3D val="0"/>
            <c:explosion val="5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06D-4DAE-BD4E-903B2BA899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06D-4DAE-BD4E-903B2BA899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6D-4DAE-BD4E-903B2BA899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06D-4DAE-BD4E-903B2BA899F4}"/>
              </c:ext>
            </c:extLst>
          </c:dPt>
          <c:dLbls>
            <c:dLbl>
              <c:idx val="0"/>
              <c:layout>
                <c:manualLayout>
                  <c:x val="0"/>
                  <c:y val="-5.1405609485346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6D-4DAE-BD4E-903B2BA899F4}"/>
                </c:ext>
              </c:extLst>
            </c:dLbl>
            <c:dLbl>
              <c:idx val="1"/>
              <c:layout>
                <c:manualLayout>
                  <c:x val="-2.2503510193204565E-3"/>
                  <c:y val="2.89156553355076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D-4DAE-BD4E-903B2BA899F4}"/>
                </c:ext>
              </c:extLst>
            </c:dLbl>
            <c:dLbl>
              <c:idx val="2"/>
              <c:layout>
                <c:manualLayout>
                  <c:x val="-5.175807344436955E-2"/>
                  <c:y val="-2.89156553355076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D-4DAE-BD4E-903B2BA899F4}"/>
                </c:ext>
              </c:extLst>
            </c:dLbl>
            <c:dLbl>
              <c:idx val="3"/>
              <c:layout>
                <c:manualLayout>
                  <c:x val="-4.5007020386408306E-3"/>
                  <c:y val="-4.17670577068443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6D-4DAE-BD4E-903B2BA899F4}"/>
                </c:ext>
              </c:extLst>
            </c:dLbl>
            <c:dLbl>
              <c:idx val="4"/>
              <c:layout>
                <c:manualLayout>
                  <c:x val="1.1251755096602076E-2"/>
                  <c:y val="-5.78313106710152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D-4DAE-BD4E-903B2BA899F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Hoja1!$B$3:$F$3</c:f>
              <c:strCache>
                <c:ptCount val="5"/>
                <c:pt idx="0">
                  <c:v>Panes</c:v>
                </c:pt>
                <c:pt idx="1">
                  <c:v>Magdalenas</c:v>
                </c:pt>
                <c:pt idx="2">
                  <c:v>Tartas</c:v>
                </c:pt>
                <c:pt idx="3">
                  <c:v>Mantecados</c:v>
                </c:pt>
                <c:pt idx="4">
                  <c:v>Otros</c:v>
                </c:pt>
              </c:strCache>
            </c:strRef>
          </c:cat>
          <c:val>
            <c:numRef>
              <c:f>Hoja1!$B$14:$F$14</c:f>
              <c:numCache>
                <c:formatCode>#,##0</c:formatCode>
                <c:ptCount val="5"/>
                <c:pt idx="0">
                  <c:v>16048</c:v>
                </c:pt>
                <c:pt idx="1">
                  <c:v>16881</c:v>
                </c:pt>
                <c:pt idx="2">
                  <c:v>6384</c:v>
                </c:pt>
                <c:pt idx="3">
                  <c:v>4341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5-486C-9107-9B812104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16</xdr:row>
      <xdr:rowOff>95250</xdr:rowOff>
    </xdr:from>
    <xdr:to>
      <xdr:col>5</xdr:col>
      <xdr:colOff>9526</xdr:colOff>
      <xdr:row>37</xdr:row>
      <xdr:rowOff>47626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topLeftCell="A16" zoomScaleNormal="100" workbookViewId="0">
      <selection activeCell="G18" sqref="G18"/>
    </sheetView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8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8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</row>
    <row r="4" spans="1:8" ht="15.75" x14ac:dyDescent="0.25">
      <c r="A4" s="2" t="s">
        <v>5</v>
      </c>
      <c r="B4" s="4">
        <v>1110</v>
      </c>
      <c r="C4" s="5">
        <v>2150</v>
      </c>
      <c r="D4" s="5">
        <v>340</v>
      </c>
      <c r="E4" s="5">
        <v>340</v>
      </c>
      <c r="F4" s="8">
        <v>0</v>
      </c>
      <c r="G4" s="13">
        <f t="shared" ref="G4:G13" si="0">SUM(B4:F4)</f>
        <v>3940</v>
      </c>
      <c r="H4" s="14">
        <f>G4*100/$G$14</f>
        <v>9.0228318867794908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1">G5*100/$G$14</f>
        <v>8.7594751185105455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1"/>
        <v>11.010602972496393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1"/>
        <v>10.160991137472234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1"/>
        <v>13.463256005679346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1"/>
        <v>10.754116380790986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1"/>
        <v>10.401447317196052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1"/>
        <v>8.8556575904000727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1"/>
        <v>7.0350608010625875</v>
      </c>
    </row>
    <row r="13" spans="1:8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1"/>
        <v>10.536560789612293</v>
      </c>
    </row>
    <row r="14" spans="1:8" ht="15.75" x14ac:dyDescent="0.25">
      <c r="A14" s="2" t="s">
        <v>28</v>
      </c>
      <c r="B14" s="13">
        <f>SUM(Panes)</f>
        <v>16048</v>
      </c>
      <c r="C14" s="13">
        <f t="shared" ref="C14:F14" si="2">SUM(C4:C13)</f>
        <v>16881</v>
      </c>
      <c r="D14" s="13">
        <f t="shared" si="2"/>
        <v>6384</v>
      </c>
      <c r="E14" s="13">
        <f t="shared" si="2"/>
        <v>4341</v>
      </c>
      <c r="F14" s="13">
        <f t="shared" si="2"/>
        <v>13</v>
      </c>
      <c r="G14" s="13">
        <f>SUM(G4:G13)</f>
        <v>43667</v>
      </c>
    </row>
    <row r="15" spans="1:8" ht="15.75" x14ac:dyDescent="0.25">
      <c r="A15" s="15" t="s">
        <v>30</v>
      </c>
      <c r="B15" s="14">
        <f>SUM(Panes)*100/Total Totales</f>
        <v>36.750864497217577</v>
      </c>
      <c r="C15" s="14">
        <f>SUM(Magdalenas)*100/Total Totales</f>
        <v>38.65848352302654</v>
      </c>
      <c r="D15" s="14">
        <f>SUM(Tartas)*100/Total Totales</f>
        <v>14.619735727208189</v>
      </c>
      <c r="E15" s="14">
        <f>SUM(Mantecados)*100/Total Totales</f>
        <v>9.9411454874390266</v>
      </c>
      <c r="F15" s="14">
        <f>SUM(Otros)*100/Total Totales</f>
        <v>2.9770765108663291E-2</v>
      </c>
    </row>
    <row r="16" spans="1:8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0</v>
      </c>
      <c r="E16" s="16" t="b">
        <f>SUM(Mantecados) &gt; Totales Total / 2</f>
        <v>0</v>
      </c>
      <c r="F16" s="16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2016-01-07T16:30:04Z</cp:lastPrinted>
  <dcterms:created xsi:type="dcterms:W3CDTF">2006-11-27T08:33:56Z</dcterms:created>
  <dcterms:modified xsi:type="dcterms:W3CDTF">2016-01-09T12:20:53Z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