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4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B14" i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H4" i="1" l="1"/>
  <c r="G14" i="1"/>
  <c r="H11" i="1" s="1"/>
  <c r="H5" i="1" l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<sst xmlns="http://schemas.openxmlformats.org/spreadsheetml/2006/main" count="32" uniqueCount="32">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</sst>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8" sqref="F18"/>
    </sheetView>
  </sheetViews>
  <sheetFormatPr baseColWidth="10" defaultRowHeight="15" x14ac:dyDescent="0.25"/>
  <cols>
    <col min="1" max="1" width="18.5703125" customWidth="1"/>
    <col min="2" max="6" width="16.7109375" customWidth="1"/>
    <col min="8" max="8" width="19.5703125" bestFit="1" customWidth="1"/>
  </cols>
  <sheetData>
    <row r="1" spans="1:8" ht="48.75" x14ac:dyDescent="0.25">
      <c r="A1" s="1">
        <v>42363</v>
      </c>
      <c r="B1" s="3" t="s">
        <v>27</v>
      </c>
      <c r="C1" s="3"/>
      <c r="D1" s="3"/>
      <c r="E1" s="3"/>
      <c r="F1" s="3"/>
    </row>
    <row r="3" spans="1:8" ht="15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31</v>
      </c>
      <c r="H3" s="4" t="s">
        <v>29</v>
      </c>
    </row>
    <row r="4" spans="1:8" ht="15.75" x14ac:dyDescent="0.25">
      <c r="A4" s="2" t="s">
        <v>5</v>
      </c>
      <c r="B4" s="5">
        <v>1110</v>
      </c>
      <c r="C4" s="6">
        <v>2150</v>
      </c>
      <c r="D4" s="6">
        <v>650</v>
      </c>
      <c r="E4" s="6">
        <v>340</v>
      </c>
      <c r="F4" s="9">
        <v>0</v>
      </c>
      <c r="G4" s="14">
        <f t="shared" ref="G4:G13" si="0">SUM(B4:F4)</f>
        <v>4250</v>
      </c>
      <c r="H4" s="15">
        <f>G4*100/$G$14</f>
        <v>9.6641426200059115</v>
      </c>
    </row>
    <row r="5" spans="1:8" ht="15.75" x14ac:dyDescent="0.25">
      <c r="A5" s="2" t="s">
        <v>6</v>
      </c>
      <c r="B5" s="7">
        <v>1890</v>
      </c>
      <c r="C5" s="8">
        <v>1560</v>
      </c>
      <c r="D5" s="8">
        <v>252</v>
      </c>
      <c r="E5" s="8">
        <v>121</v>
      </c>
      <c r="F5" s="10">
        <v>2</v>
      </c>
      <c r="G5" s="14">
        <f t="shared" si="0"/>
        <v>3825</v>
      </c>
      <c r="H5" s="15">
        <f t="shared" ref="H5:H13" si="1">G5*100/$G$14</f>
        <v>8.6977283580053211</v>
      </c>
    </row>
    <row r="6" spans="1:8" ht="15.75" x14ac:dyDescent="0.25">
      <c r="A6" s="2" t="s">
        <v>7</v>
      </c>
      <c r="B6" s="7">
        <v>1784</v>
      </c>
      <c r="C6" s="8">
        <v>1697</v>
      </c>
      <c r="D6" s="8">
        <v>564</v>
      </c>
      <c r="E6" s="8">
        <v>762</v>
      </c>
      <c r="F6" s="10">
        <v>1</v>
      </c>
      <c r="G6" s="14">
        <f t="shared" si="0"/>
        <v>4808</v>
      </c>
      <c r="H6" s="15">
        <f t="shared" si="1"/>
        <v>10.932987698114923</v>
      </c>
    </row>
    <row r="7" spans="1:8" ht="15.75" x14ac:dyDescent="0.25">
      <c r="A7" s="2" t="s">
        <v>8</v>
      </c>
      <c r="B7" s="7">
        <v>1195</v>
      </c>
      <c r="C7" s="8">
        <v>2219</v>
      </c>
      <c r="D7" s="8">
        <v>764</v>
      </c>
      <c r="E7" s="8">
        <v>256</v>
      </c>
      <c r="F7" s="10">
        <v>3</v>
      </c>
      <c r="G7" s="14">
        <f t="shared" si="0"/>
        <v>4437</v>
      </c>
      <c r="H7" s="15">
        <f t="shared" si="1"/>
        <v>10.089364895286172</v>
      </c>
    </row>
    <row r="8" spans="1:8" ht="15.75" x14ac:dyDescent="0.25">
      <c r="A8" s="2" t="s">
        <v>9</v>
      </c>
      <c r="B8" s="7">
        <v>2196</v>
      </c>
      <c r="C8" s="8">
        <v>1874</v>
      </c>
      <c r="D8" s="8">
        <v>1156</v>
      </c>
      <c r="E8" s="8">
        <v>653</v>
      </c>
      <c r="F8" s="10">
        <v>0</v>
      </c>
      <c r="G8" s="14">
        <f t="shared" si="0"/>
        <v>5879</v>
      </c>
      <c r="H8" s="15">
        <f t="shared" si="1"/>
        <v>13.368351638356414</v>
      </c>
    </row>
    <row r="9" spans="1:8" ht="15.75" x14ac:dyDescent="0.25">
      <c r="A9" s="2" t="s">
        <v>10</v>
      </c>
      <c r="B9" s="7">
        <v>1920</v>
      </c>
      <c r="C9" s="8">
        <v>2263</v>
      </c>
      <c r="D9" s="8">
        <v>357</v>
      </c>
      <c r="E9" s="8">
        <v>154</v>
      </c>
      <c r="F9" s="10">
        <v>2</v>
      </c>
      <c r="G9" s="14">
        <f t="shared" si="0"/>
        <v>4696</v>
      </c>
      <c r="H9" s="15">
        <f t="shared" si="1"/>
        <v>10.678309116128885</v>
      </c>
    </row>
    <row r="10" spans="1:8" ht="15.75" x14ac:dyDescent="0.25">
      <c r="A10" s="2" t="s">
        <v>11</v>
      </c>
      <c r="B10" s="7">
        <v>1355</v>
      </c>
      <c r="C10" s="8">
        <v>1421</v>
      </c>
      <c r="D10" s="8">
        <v>980</v>
      </c>
      <c r="E10" s="8">
        <v>785</v>
      </c>
      <c r="F10" s="10">
        <v>1</v>
      </c>
      <c r="G10" s="14">
        <f t="shared" si="0"/>
        <v>4542</v>
      </c>
      <c r="H10" s="15">
        <f t="shared" si="1"/>
        <v>10.328126065898083</v>
      </c>
    </row>
    <row r="11" spans="1:8" ht="15.75" x14ac:dyDescent="0.25">
      <c r="A11" s="2" t="s">
        <v>12</v>
      </c>
      <c r="B11" s="7">
        <v>983</v>
      </c>
      <c r="C11" s="8">
        <v>1712</v>
      </c>
      <c r="D11" s="8">
        <v>546</v>
      </c>
      <c r="E11" s="8">
        <v>625</v>
      </c>
      <c r="F11" s="10">
        <v>1</v>
      </c>
      <c r="G11" s="14">
        <f t="shared" si="0"/>
        <v>3867</v>
      </c>
      <c r="H11" s="15">
        <f t="shared" si="1"/>
        <v>8.793232826250085</v>
      </c>
    </row>
    <row r="12" spans="1:8" ht="15.75" x14ac:dyDescent="0.25">
      <c r="A12" s="2" t="s">
        <v>13</v>
      </c>
      <c r="B12" s="7">
        <v>1259</v>
      </c>
      <c r="C12" s="8">
        <v>1110</v>
      </c>
      <c r="D12" s="8">
        <v>436</v>
      </c>
      <c r="E12" s="8">
        <v>267</v>
      </c>
      <c r="F12" s="10">
        <v>0</v>
      </c>
      <c r="G12" s="14">
        <f t="shared" si="0"/>
        <v>3072</v>
      </c>
      <c r="H12" s="15">
        <f t="shared" si="1"/>
        <v>6.9854696773313325</v>
      </c>
    </row>
    <row r="13" spans="1:8" ht="15.75" x14ac:dyDescent="0.25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14">
        <f t="shared" si="0"/>
        <v>4601</v>
      </c>
      <c r="H13" s="15">
        <f t="shared" si="1"/>
        <v>10.46228710462287</v>
      </c>
    </row>
    <row r="14" spans="1:8" ht="15.75" x14ac:dyDescent="0.25">
      <c r="A14" s="2" t="s">
        <v>28</v>
      </c>
      <c r="B14" s="14">
        <f>SUM(Panes)</f>
        <v>16048</v>
      </c>
      <c r="C14" s="14">
        <f t="shared" ref="B14:F14" si="2">SUM(C4:C13)</f>
        <v>16881</v>
      </c>
      <c r="D14" s="14">
        <f t="shared" si="2"/>
        <v>6694</v>
      </c>
      <c r="E14" s="14">
        <f t="shared" si="2"/>
        <v>4341</v>
      </c>
      <c r="F14" s="14">
        <f t="shared" si="2"/>
        <v>13</v>
      </c>
      <c r="G14" s="14">
        <f>SUM(G4:G13)</f>
        <v>43977</v>
      </c>
    </row>
    <row r="15" spans="1:8" ht="15.75" x14ac:dyDescent="0.25">
      <c r="A15" s="16" t="s">
        <v>30</v>
      </c>
      <c r="B15" s="15">
        <f>SUM(Panes)*100/Total Totales</f>
        <v>36.491802533142327</v>
      </c>
      <c r="C15" s="15">
        <f>SUM(Magdalenas)*100/Total Totales</f>
        <v>38.385974486663486</v>
      </c>
      <c r="D15" s="15">
        <f>SUM(Tartas)*100/Total Totales</f>
        <v>15.221593105486958</v>
      </c>
      <c r="E15" s="15">
        <f>SUM(Mantecados)*100/Total Totales</f>
        <v>9.8710689678695687</v>
      </c>
      <c r="F15" s="15">
        <f>SUM(Otros)*100/Total Totales</f>
        <v>2.9560906837665143E-2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2015-12-28T18:12:56Z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