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5\"/>
    </mc:Choice>
  </mc:AlternateContent>
  <bookViews>
    <workbookView xWindow="0" yWindow="0" windowWidth="18105" windowHeight="10245"/>
  </bookViews>
  <sheets>
    <sheet name="Historico población" sheetId="1" r:id="rId1"/>
    <sheet name="Estacionalid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  <c r="C41" i="1"/>
  <c r="C40" i="1"/>
  <c r="C39" i="1"/>
  <c r="C38" i="1"/>
  <c r="C37" i="1"/>
  <c r="C36" i="1"/>
  <c r="C35" i="1"/>
  <c r="B15" i="2"/>
  <c r="B16" i="2"/>
  <c r="B17" i="2"/>
  <c r="B18" i="2"/>
  <c r="B19" i="2"/>
  <c r="E34" i="1"/>
  <c r="D34" i="1"/>
  <c r="C32" i="1"/>
  <c r="C31" i="1"/>
  <c r="C23" i="1"/>
  <c r="C25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21" i="2"/>
  <c r="C34" i="1"/>
  <c r="C33" i="1"/>
</calcChain>
</file>

<file path=xl/sharedStrings.xml><?xml version="1.0" encoding="utf-8"?>
<sst xmlns="http://schemas.openxmlformats.org/spreadsheetml/2006/main" count="28" uniqueCount="28">
  <si>
    <t>Año</t>
  </si>
  <si>
    <t>Población mundial</t>
  </si>
  <si>
    <t>% Crecimiento</t>
  </si>
  <si>
    <t>Promedio últimos 30 años</t>
  </si>
  <si>
    <t>Previsión población 2016</t>
  </si>
  <si>
    <t>África</t>
  </si>
  <si>
    <t>América</t>
  </si>
  <si>
    <t>Asia</t>
  </si>
  <si>
    <t>Europa</t>
  </si>
  <si>
    <t>Oceanía</t>
  </si>
  <si>
    <t>Crecimiento</t>
  </si>
  <si>
    <t>Pronóstico con suavizado</t>
  </si>
  <si>
    <t>Pronóstico lineal</t>
  </si>
  <si>
    <t>Intervalo de confianza</t>
  </si>
  <si>
    <t>-Intervalo</t>
  </si>
  <si>
    <t>+Intervalo</t>
  </si>
  <si>
    <t>Temporalidad</t>
  </si>
  <si>
    <t>Fechas</t>
  </si>
  <si>
    <t>Valores</t>
  </si>
  <si>
    <t>ETS.STAT</t>
  </si>
  <si>
    <t>Alfa</t>
  </si>
  <si>
    <t>Beta</t>
  </si>
  <si>
    <t>Gamma</t>
  </si>
  <si>
    <t>MASE</t>
  </si>
  <si>
    <t>SMAPE</t>
  </si>
  <si>
    <t>MAE</t>
  </si>
  <si>
    <t>ECM</t>
  </si>
  <si>
    <t>Tamaño de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</si>
</sst>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0.000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3" fontId="4" fillId="0" borderId="0" xfId="0" applyNumberFormat="1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3" fontId="4" fillId="0" borderId="0" xfId="0" applyNumberFormat="1" applyFont="1" applyFill="1" applyBorder="1" applyAlignment="1">
      <alignment horizontal="center" vertical="top" wrapText="1"/>
    </xf>
    <xf numFmtId="3" fontId="0" fillId="0" borderId="0" xfId="0" applyNumberFormat="1"/>
    <xf numFmtId="0" fontId="3" fillId="0" borderId="0" xfId="0" applyFont="1"/>
    <xf numFmtId="10" fontId="0" fillId="0" borderId="0" xfId="1" applyNumberFormat="1" applyFont="1"/>
    <xf numFmtId="10" fontId="3" fillId="0" borderId="0" xfId="1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14" fontId="0" fillId="0" borderId="0" xfId="0" applyNumberFormat="1"/>
    <xf numFmtId="169" fontId="0" fillId="0" borderId="0" xfId="0" applyNumberFormat="1"/>
    <xf numFmtId="2" fontId="0" fillId="0" borderId="0" xfId="0" applyNumberFormat="1"/>
    <xf numFmtId="0" fontId="2" fillId="0" borderId="0" xfId="0" applyFont="1"/>
    <xf numFmtId="173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0" workbookViewId="0">
      <selection activeCell="C35" sqref="C35"/>
    </sheetView>
  </sheetViews>
  <sheetFormatPr baseColWidth="10" defaultRowHeight="15" x14ac:dyDescent="0.25"/>
  <cols>
    <col min="2" max="2" width="24.7109375" bestFit="1" customWidth="1"/>
    <col min="3" max="3" width="14" bestFit="1" customWidth="1"/>
    <col min="4" max="4" width="11.85546875" bestFit="1" customWidth="1"/>
    <col min="9" max="9" width="13.28515625" bestFit="1" customWidth="1"/>
  </cols>
  <sheetData>
    <row r="1" spans="1:3" x14ac:dyDescent="0.25">
      <c r="A1" s="1" t="s">
        <v>0</v>
      </c>
      <c r="B1" s="1" t="s">
        <v>1</v>
      </c>
      <c r="C1" s="7" t="s">
        <v>2</v>
      </c>
    </row>
    <row r="2" spans="1:3" x14ac:dyDescent="0.25">
      <c r="A2" s="2">
        <v>1000</v>
      </c>
      <c r="B2" s="2">
        <v>410</v>
      </c>
    </row>
    <row r="3" spans="1:3" x14ac:dyDescent="0.25">
      <c r="A3" s="2">
        <v>1650</v>
      </c>
      <c r="B3" s="2">
        <v>545</v>
      </c>
      <c r="C3" s="8">
        <f>(B3/B2-1)/(A3-A2)</f>
        <v>5.0656660412757985E-4</v>
      </c>
    </row>
    <row r="4" spans="1:3" x14ac:dyDescent="0.25">
      <c r="A4" s="2">
        <v>1750</v>
      </c>
      <c r="B4" s="2">
        <v>791</v>
      </c>
      <c r="C4" s="8">
        <f t="shared" ref="C4:C21" si="0">(B4/B3-1)/(A4-A3)</f>
        <v>4.5137614678899072E-3</v>
      </c>
    </row>
    <row r="5" spans="1:3" x14ac:dyDescent="0.25">
      <c r="A5" s="2">
        <v>1800</v>
      </c>
      <c r="B5" s="2">
        <v>981</v>
      </c>
      <c r="C5" s="8">
        <f t="shared" si="0"/>
        <v>4.8040455120101156E-3</v>
      </c>
    </row>
    <row r="6" spans="1:3" x14ac:dyDescent="0.25">
      <c r="A6" s="2">
        <v>1850</v>
      </c>
      <c r="B6" s="3">
        <v>1262</v>
      </c>
      <c r="C6" s="8">
        <f t="shared" si="0"/>
        <v>5.7288481141692139E-3</v>
      </c>
    </row>
    <row r="7" spans="1:3" x14ac:dyDescent="0.25">
      <c r="A7" s="2">
        <v>1900</v>
      </c>
      <c r="B7" s="3">
        <v>1650</v>
      </c>
      <c r="C7" s="8">
        <f t="shared" si="0"/>
        <v>6.1489698890649751E-3</v>
      </c>
    </row>
    <row r="8" spans="1:3" x14ac:dyDescent="0.25">
      <c r="A8" s="2">
        <v>1950</v>
      </c>
      <c r="B8" s="3">
        <v>2516</v>
      </c>
      <c r="C8" s="8">
        <f t="shared" si="0"/>
        <v>1.0496969696969697E-2</v>
      </c>
    </row>
    <row r="9" spans="1:3" x14ac:dyDescent="0.25">
      <c r="A9" s="2">
        <v>1955</v>
      </c>
      <c r="B9" s="3">
        <v>2751</v>
      </c>
      <c r="C9" s="8">
        <f t="shared" si="0"/>
        <v>1.8680445151033398E-2</v>
      </c>
    </row>
    <row r="10" spans="1:3" x14ac:dyDescent="0.25">
      <c r="A10" s="2">
        <v>1960</v>
      </c>
      <c r="B10" s="3">
        <v>3018</v>
      </c>
      <c r="C10" s="8">
        <f t="shared" si="0"/>
        <v>1.9411123227917139E-2</v>
      </c>
    </row>
    <row r="11" spans="1:3" x14ac:dyDescent="0.25">
      <c r="A11" s="2">
        <v>1965</v>
      </c>
      <c r="B11" s="3">
        <v>3335</v>
      </c>
      <c r="C11" s="8">
        <f t="shared" si="0"/>
        <v>2.1007289595758795E-2</v>
      </c>
    </row>
    <row r="12" spans="1:3" x14ac:dyDescent="0.25">
      <c r="A12" s="2">
        <v>1970</v>
      </c>
      <c r="B12" s="3">
        <v>3697</v>
      </c>
      <c r="C12" s="8">
        <f t="shared" si="0"/>
        <v>2.1709145427286369E-2</v>
      </c>
    </row>
    <row r="13" spans="1:3" x14ac:dyDescent="0.25">
      <c r="A13" s="2">
        <v>1975</v>
      </c>
      <c r="B13" s="3">
        <v>4077</v>
      </c>
      <c r="C13" s="8">
        <f t="shared" si="0"/>
        <v>2.0557208547470916E-2</v>
      </c>
    </row>
    <row r="14" spans="1:3" x14ac:dyDescent="0.25">
      <c r="A14" s="2">
        <v>1980</v>
      </c>
      <c r="B14" s="3">
        <v>4446</v>
      </c>
      <c r="C14" s="8">
        <f t="shared" si="0"/>
        <v>1.8101545253863139E-2</v>
      </c>
    </row>
    <row r="15" spans="1:3" x14ac:dyDescent="0.25">
      <c r="A15" s="2">
        <v>1985</v>
      </c>
      <c r="B15" s="3">
        <v>4854</v>
      </c>
      <c r="C15" s="8">
        <f t="shared" si="0"/>
        <v>1.8353576248313085E-2</v>
      </c>
    </row>
    <row r="16" spans="1:3" x14ac:dyDescent="0.25">
      <c r="A16" s="2">
        <v>1990</v>
      </c>
      <c r="B16" s="3">
        <v>5259</v>
      </c>
      <c r="C16" s="8">
        <f t="shared" si="0"/>
        <v>1.6687268232385664E-2</v>
      </c>
    </row>
    <row r="17" spans="1:8" x14ac:dyDescent="0.25">
      <c r="A17" s="2">
        <v>1995</v>
      </c>
      <c r="B17" s="3">
        <v>5759</v>
      </c>
      <c r="C17" s="8">
        <f t="shared" si="0"/>
        <v>1.9015021867275151E-2</v>
      </c>
    </row>
    <row r="18" spans="1:8" x14ac:dyDescent="0.25">
      <c r="A18" s="2">
        <v>2000</v>
      </c>
      <c r="B18" s="3">
        <v>6228</v>
      </c>
      <c r="C18" s="8">
        <f t="shared" si="0"/>
        <v>1.6287549921861454E-2</v>
      </c>
    </row>
    <row r="19" spans="1:8" x14ac:dyDescent="0.25">
      <c r="A19" s="2">
        <v>2005</v>
      </c>
      <c r="B19" s="3">
        <v>6574</v>
      </c>
      <c r="C19" s="8">
        <f t="shared" si="0"/>
        <v>1.1111111111111117E-2</v>
      </c>
    </row>
    <row r="20" spans="1:8" x14ac:dyDescent="0.25">
      <c r="A20" s="4">
        <v>2010</v>
      </c>
      <c r="B20" s="5">
        <v>6894</v>
      </c>
      <c r="C20" s="8">
        <f t="shared" si="0"/>
        <v>9.7353209613629584E-3</v>
      </c>
    </row>
    <row r="21" spans="1:8" x14ac:dyDescent="0.25">
      <c r="A21" s="4">
        <v>2015</v>
      </c>
      <c r="B21" s="5">
        <v>7349</v>
      </c>
      <c r="C21" s="8">
        <f t="shared" si="0"/>
        <v>1.3199883957064128E-2</v>
      </c>
    </row>
    <row r="23" spans="1:8" x14ac:dyDescent="0.25">
      <c r="B23" s="7" t="s">
        <v>3</v>
      </c>
      <c r="C23" s="9">
        <f>AVERAGE(C15:C21)</f>
        <v>1.4912818899910505E-2</v>
      </c>
    </row>
    <row r="24" spans="1:8" x14ac:dyDescent="0.25">
      <c r="D24" s="11" t="s">
        <v>5</v>
      </c>
      <c r="E24" s="11" t="s">
        <v>6</v>
      </c>
      <c r="F24" s="11" t="s">
        <v>7</v>
      </c>
      <c r="G24" s="11" t="s">
        <v>8</v>
      </c>
      <c r="H24" s="11" t="s">
        <v>9</v>
      </c>
    </row>
    <row r="25" spans="1:8" x14ac:dyDescent="0.25">
      <c r="A25">
        <v>2016</v>
      </c>
      <c r="B25" s="10" t="s">
        <v>4</v>
      </c>
      <c r="C25" s="6">
        <f>B21*C23+B21</f>
        <v>7458.5943060954423</v>
      </c>
      <c r="D25" s="6">
        <v>766621</v>
      </c>
      <c r="E25" s="6">
        <v>818445</v>
      </c>
      <c r="F25" s="6">
        <v>3634380</v>
      </c>
      <c r="G25" s="6">
        <v>739508</v>
      </c>
      <c r="H25" s="6">
        <v>30015</v>
      </c>
    </row>
    <row r="26" spans="1:8" x14ac:dyDescent="0.25">
      <c r="C26" s="8">
        <v>1.2500000000000001E-2</v>
      </c>
      <c r="D26" s="6">
        <f t="dataTable" ref="D26:H29" dt2D="1" dtr="1" r1="B21" r2="C23"/>
        <v>776203.76249999995</v>
      </c>
      <c r="E26" s="6">
        <v>828675.5625</v>
      </c>
      <c r="F26" s="6">
        <v>3679809.75</v>
      </c>
      <c r="G26" s="6">
        <v>748751.85</v>
      </c>
      <c r="H26" s="6">
        <v>30390.1875</v>
      </c>
    </row>
    <row r="27" spans="1:8" x14ac:dyDescent="0.25">
      <c r="C27" s="8">
        <v>1.4999999999999999E-2</v>
      </c>
      <c r="D27" s="6">
        <v>778120.31499999994</v>
      </c>
      <c r="E27" s="6">
        <v>830721.67500000005</v>
      </c>
      <c r="F27" s="6">
        <v>3688895.7</v>
      </c>
      <c r="G27" s="6">
        <v>750600.62</v>
      </c>
      <c r="H27" s="6">
        <v>30465.224999999999</v>
      </c>
    </row>
    <row r="28" spans="1:8" x14ac:dyDescent="0.25">
      <c r="C28" s="8">
        <v>1.7500000000000002E-2</v>
      </c>
      <c r="D28" s="6">
        <v>780036.86750000005</v>
      </c>
      <c r="E28" s="6">
        <v>832767.78749999998</v>
      </c>
      <c r="F28" s="6">
        <v>3697981.65</v>
      </c>
      <c r="G28" s="6">
        <v>752449.39</v>
      </c>
      <c r="H28" s="6">
        <v>30540.262500000001</v>
      </c>
    </row>
    <row r="29" spans="1:8" x14ac:dyDescent="0.25">
      <c r="C29" s="8">
        <v>0.02</v>
      </c>
      <c r="D29" s="6">
        <v>781953.42</v>
      </c>
      <c r="E29" s="6">
        <v>834813.9</v>
      </c>
      <c r="F29" s="6">
        <v>3707067.6</v>
      </c>
      <c r="G29" s="6">
        <v>754298.16</v>
      </c>
      <c r="H29" s="6">
        <v>30615.3</v>
      </c>
    </row>
    <row r="31" spans="1:8" x14ac:dyDescent="0.25">
      <c r="A31">
        <v>2020</v>
      </c>
      <c r="B31" t="s">
        <v>12</v>
      </c>
      <c r="C31" s="6">
        <f>FORECAST(A31,B8:B21,A8:A21)</f>
        <v>7651.6703296703054</v>
      </c>
    </row>
    <row r="32" spans="1:8" x14ac:dyDescent="0.25">
      <c r="B32" t="s">
        <v>10</v>
      </c>
      <c r="C32" s="6">
        <f>GROWTH(B8:B21,A8:A21,A31)</f>
        <v>8498.253995232275</v>
      </c>
    </row>
    <row r="33" spans="1:9" x14ac:dyDescent="0.25">
      <c r="B33" t="s">
        <v>11</v>
      </c>
      <c r="C33" s="6">
        <f>_xlfn.FORECAST.ETS(A31,B8:B21,A8:A21)</f>
        <v>7771.0663097859751</v>
      </c>
      <c r="D33" s="12" t="s">
        <v>14</v>
      </c>
      <c r="E33" s="12" t="s">
        <v>15</v>
      </c>
      <c r="I33" s="13"/>
    </row>
    <row r="34" spans="1:9" x14ac:dyDescent="0.25">
      <c r="B34" t="s">
        <v>13</v>
      </c>
      <c r="C34" s="6">
        <f>_xlfn.FORECAST.ETS.CONFINT(A31,B8:B21,A8:A21,0.9)</f>
        <v>124.7408412434021</v>
      </c>
      <c r="D34" s="6">
        <f>C33-C34</f>
        <v>7646.3254685425727</v>
      </c>
      <c r="E34" s="6">
        <f>C33+C34</f>
        <v>7895.8071510293776</v>
      </c>
      <c r="I34" s="13"/>
    </row>
    <row r="35" spans="1:9" x14ac:dyDescent="0.25">
      <c r="A35" s="16" t="s">
        <v>19</v>
      </c>
      <c r="B35" t="s">
        <v>20</v>
      </c>
      <c r="C35" s="14">
        <f>_xlfn.FORECAST.ETS.STAT(B8:B21,A8:A21,1)</f>
        <v>0.9</v>
      </c>
      <c r="I35" s="13"/>
    </row>
    <row r="36" spans="1:9" x14ac:dyDescent="0.25">
      <c r="B36" t="s">
        <v>21</v>
      </c>
      <c r="C36" s="14">
        <f>_xlfn.FORECAST.ETS.STAT(B8:B21,A8:A21,2)</f>
        <v>0.89900000000000002</v>
      </c>
      <c r="I36" s="13"/>
    </row>
    <row r="37" spans="1:9" x14ac:dyDescent="0.25">
      <c r="B37" t="s">
        <v>22</v>
      </c>
      <c r="C37" s="17">
        <f>_xlfn.FORECAST.ETS.STAT(B8:B21,A8:A21,3)</f>
        <v>2.2204460492503131E-16</v>
      </c>
      <c r="I37" s="13"/>
    </row>
    <row r="38" spans="1:9" x14ac:dyDescent="0.25">
      <c r="B38" t="s">
        <v>23</v>
      </c>
      <c r="C38" s="14">
        <f>_xlfn.FORECAST.ETS.STAT(B8:B21,A8:A21,4)</f>
        <v>0.25095768002045332</v>
      </c>
      <c r="I38" s="13"/>
    </row>
    <row r="39" spans="1:9" x14ac:dyDescent="0.25">
      <c r="B39" t="s">
        <v>24</v>
      </c>
      <c r="C39" s="14">
        <f>_xlfn.FORECAST.ETS.STAT(B8:B21,A8:A21,5)</f>
        <v>1.3007328337635182E-2</v>
      </c>
      <c r="I39" s="13"/>
    </row>
    <row r="40" spans="1:9" x14ac:dyDescent="0.25">
      <c r="B40" t="s">
        <v>25</v>
      </c>
      <c r="C40" s="14">
        <f>_xlfn.FORECAST.ETS.STAT(B8:B21,A8:A21,6)</f>
        <v>86.047114537012931</v>
      </c>
      <c r="I40" s="13"/>
    </row>
    <row r="41" spans="1:9" x14ac:dyDescent="0.25">
      <c r="B41" t="s">
        <v>26</v>
      </c>
      <c r="C41" s="14">
        <f>_xlfn.FORECAST.ETS.STAT(B8:B21,A8:A21,7)</f>
        <v>98.665633615509094</v>
      </c>
      <c r="I41" s="13"/>
    </row>
    <row r="42" spans="1:9" x14ac:dyDescent="0.25">
      <c r="B42" t="s">
        <v>27</v>
      </c>
      <c r="C42" s="14">
        <f>_xlfn.FORECAST.ETS.STAT(B8:B21,A8:A21,8)</f>
        <v>5</v>
      </c>
      <c r="I42" s="13"/>
    </row>
    <row r="43" spans="1:9" x14ac:dyDescent="0.25">
      <c r="I43" s="13"/>
    </row>
    <row r="44" spans="1:9" x14ac:dyDescent="0.25">
      <c r="I44" s="13"/>
    </row>
    <row r="45" spans="1:9" x14ac:dyDescent="0.25">
      <c r="I45" s="13"/>
    </row>
  </sheetData>
  <pageMargins left="0.7" right="0.7" top="0.75" bottom="0.75" header="0.3" footer="0.3"/>
  <pageSetup paperSize="9" orientation="portrait" r:id="rId1"/>
  <ignoredErrors>
    <ignoredError sqref="C31:C3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0" sqref="A20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3">
        <v>42370</v>
      </c>
      <c r="B2">
        <v>5</v>
      </c>
    </row>
    <row r="3" spans="1:2" x14ac:dyDescent="0.25">
      <c r="A3" s="13">
        <v>42371</v>
      </c>
      <c r="B3">
        <v>7</v>
      </c>
    </row>
    <row r="4" spans="1:2" x14ac:dyDescent="0.25">
      <c r="A4" s="13">
        <v>42372</v>
      </c>
      <c r="B4">
        <v>5</v>
      </c>
    </row>
    <row r="5" spans="1:2" x14ac:dyDescent="0.25">
      <c r="A5" s="13">
        <v>42373</v>
      </c>
      <c r="B5">
        <v>12</v>
      </c>
    </row>
    <row r="6" spans="1:2" x14ac:dyDescent="0.25">
      <c r="A6" s="13">
        <v>42374</v>
      </c>
      <c r="B6">
        <v>13</v>
      </c>
    </row>
    <row r="7" spans="1:2" x14ac:dyDescent="0.25">
      <c r="A7" s="13">
        <v>42375</v>
      </c>
      <c r="B7">
        <v>6</v>
      </c>
    </row>
    <row r="8" spans="1:2" x14ac:dyDescent="0.25">
      <c r="A8" s="13">
        <v>42376</v>
      </c>
      <c r="B8">
        <v>4</v>
      </c>
    </row>
    <row r="9" spans="1:2" x14ac:dyDescent="0.25">
      <c r="A9" s="13">
        <v>42377</v>
      </c>
      <c r="B9">
        <v>8</v>
      </c>
    </row>
    <row r="10" spans="1:2" x14ac:dyDescent="0.25">
      <c r="A10" s="13">
        <v>42378</v>
      </c>
      <c r="B10">
        <v>11</v>
      </c>
    </row>
    <row r="11" spans="1:2" x14ac:dyDescent="0.25">
      <c r="A11" s="13">
        <v>42379</v>
      </c>
      <c r="B11">
        <v>13</v>
      </c>
    </row>
    <row r="12" spans="1:2" x14ac:dyDescent="0.25">
      <c r="A12" s="13">
        <v>42380</v>
      </c>
      <c r="B12">
        <v>6</v>
      </c>
    </row>
    <row r="13" spans="1:2" x14ac:dyDescent="0.25">
      <c r="A13" s="13">
        <v>42381</v>
      </c>
      <c r="B13">
        <v>5</v>
      </c>
    </row>
    <row r="14" spans="1:2" x14ac:dyDescent="0.25">
      <c r="A14" s="13">
        <v>42382</v>
      </c>
      <c r="B14">
        <v>7</v>
      </c>
    </row>
    <row r="15" spans="1:2" x14ac:dyDescent="0.25">
      <c r="A15" s="13">
        <v>42383</v>
      </c>
      <c r="B15" s="15">
        <f>_xlfn.FORECAST.ETS(A15,B2:B14,A2:A14)</f>
        <v>11.432426764461479</v>
      </c>
    </row>
    <row r="16" spans="1:2" x14ac:dyDescent="0.25">
      <c r="A16" s="13">
        <v>42384</v>
      </c>
      <c r="B16" s="15">
        <f>_xlfn.FORECAST.ETS(A16,B$2:B$14,A$2:A$14)</f>
        <v>12.869786853797208</v>
      </c>
    </row>
    <row r="17" spans="1:2" x14ac:dyDescent="0.25">
      <c r="A17" s="13">
        <v>42385</v>
      </c>
      <c r="B17" s="15">
        <f>_xlfn.FORECAST.ETS(A17,B$2:B$14,A$2:A$14)</f>
        <v>5.8770212261694663</v>
      </c>
    </row>
    <row r="18" spans="1:2" x14ac:dyDescent="0.25">
      <c r="A18" s="13">
        <v>42386</v>
      </c>
      <c r="B18" s="15">
        <f>_xlfn.FORECAST.ETS(A18,B$2:B$14,A$2:A$14)</f>
        <v>5.4147057006752171</v>
      </c>
    </row>
    <row r="19" spans="1:2" x14ac:dyDescent="0.25">
      <c r="A19" s="13">
        <v>42387</v>
      </c>
      <c r="B19" s="15">
        <f>_xlfn.FORECAST.ETS(A19,B$2:B$14,A$2:A$14)</f>
        <v>6.4179358004613523</v>
      </c>
    </row>
    <row r="21" spans="1:2" x14ac:dyDescent="0.25">
      <c r="A21" t="s">
        <v>16</v>
      </c>
      <c r="B21">
        <f>_xlfn.FORECAST.ETS.SEASONALITY(B2:B14,A2:A14)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Historico población</vt:lpstr>
      <vt:lpstr>Estacionalidad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2016-02-10T07:35:29Z</dcterms:created>
  <dcterms:modified xsi:type="dcterms:W3CDTF">2016-02-10T09:44:21Z</dcterms:modified>
</cp:coreProperties>
</file>