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Charte\Trabajo\Libros\Actuales\MAExcel2016\MAExcel2016\06\"/>
    </mc:Choice>
  </mc:AlternateContent>
  <bookViews>
    <workbookView xWindow="0" yWindow="0" windowWidth="43200" windowHeight="20400" activeTab="1"/>
  </bookViews>
  <sheets>
    <sheet name="DatosPoblación" sheetId="1" r:id="rId1"/>
    <sheet name="Monedas" sheetId="2" r:id="rId2"/>
  </sheets>
  <definedNames>
    <definedName name="DatosExternos_1" localSheetId="1" hidden="1">Monedas!$A$1:$B$189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1" i="1" l="1"/>
  <c r="B231" i="1"/>
  <c r="G230" i="1"/>
  <c r="B230" i="1"/>
  <c r="G229" i="1"/>
  <c r="G228" i="1"/>
  <c r="B228" i="1"/>
  <c r="B229" i="1" s="1"/>
  <c r="G227" i="1"/>
  <c r="B227" i="1"/>
  <c r="H219" i="1"/>
  <c r="E219" i="1"/>
  <c r="H214" i="1"/>
  <c r="E214" i="1"/>
  <c r="H209" i="1"/>
  <c r="E209" i="1"/>
  <c r="H203" i="1"/>
  <c r="E203" i="1"/>
  <c r="H202" i="1"/>
  <c r="E202" i="1"/>
  <c r="H177" i="1"/>
  <c r="E177" i="1"/>
  <c r="H176" i="1"/>
  <c r="E176" i="1"/>
  <c r="H175" i="1"/>
  <c r="E175" i="1"/>
  <c r="H164" i="1"/>
  <c r="E164" i="1"/>
  <c r="H161" i="1"/>
  <c r="E161" i="1"/>
  <c r="H159" i="1"/>
  <c r="E159" i="1"/>
  <c r="H155" i="1"/>
  <c r="E155" i="1"/>
  <c r="H154" i="1"/>
  <c r="E154" i="1"/>
  <c r="H152" i="1"/>
  <c r="E152" i="1"/>
  <c r="H147" i="1"/>
  <c r="E147" i="1"/>
  <c r="H139" i="1"/>
  <c r="E139" i="1"/>
  <c r="H134" i="1"/>
  <c r="E134" i="1"/>
  <c r="H132" i="1"/>
  <c r="E132" i="1"/>
  <c r="H113" i="1"/>
  <c r="E113" i="1"/>
  <c r="H89" i="1"/>
  <c r="E89" i="1"/>
  <c r="H76" i="1"/>
  <c r="E76" i="1"/>
  <c r="H52" i="1"/>
  <c r="E52" i="1"/>
  <c r="H14" i="1"/>
  <c r="E14" i="1"/>
  <c r="H74" i="1"/>
  <c r="E74" i="1"/>
  <c r="H4" i="1"/>
  <c r="E4" i="1"/>
  <c r="H169" i="1"/>
  <c r="E169" i="1"/>
  <c r="H79" i="1"/>
  <c r="E79" i="1"/>
  <c r="H106" i="1"/>
  <c r="E106" i="1"/>
  <c r="H210" i="1"/>
  <c r="E210" i="1"/>
  <c r="H70" i="1"/>
  <c r="E70" i="1"/>
  <c r="H165" i="1"/>
  <c r="E165" i="1"/>
  <c r="H157" i="1"/>
  <c r="E157" i="1"/>
  <c r="H171" i="1"/>
  <c r="E171" i="1"/>
  <c r="H23" i="1"/>
  <c r="E23" i="1"/>
  <c r="H22" i="1"/>
  <c r="E22" i="1"/>
  <c r="H21" i="1"/>
  <c r="E21" i="1"/>
  <c r="H193" i="1"/>
  <c r="E193" i="1"/>
  <c r="H43" i="1"/>
  <c r="E43" i="1"/>
  <c r="H98" i="1"/>
  <c r="E98" i="1"/>
  <c r="H86" i="1"/>
  <c r="E86" i="1"/>
  <c r="H221" i="1"/>
  <c r="E221" i="1"/>
  <c r="H33" i="1"/>
  <c r="E33" i="1"/>
  <c r="H15" i="1"/>
  <c r="E15" i="1"/>
  <c r="H194" i="1"/>
  <c r="E194" i="1"/>
  <c r="H59" i="1"/>
  <c r="E59" i="1"/>
  <c r="H166" i="1"/>
  <c r="E166" i="1"/>
  <c r="H78" i="1"/>
  <c r="E78" i="1"/>
  <c r="H153" i="1"/>
  <c r="E153" i="1"/>
  <c r="H68" i="1"/>
  <c r="E68" i="1"/>
  <c r="H122" i="1"/>
  <c r="E122" i="1"/>
  <c r="H57" i="1"/>
  <c r="E57" i="1"/>
  <c r="H140" i="1"/>
  <c r="E140" i="1"/>
  <c r="H103" i="1"/>
  <c r="E103" i="1"/>
  <c r="H117" i="1"/>
  <c r="E117" i="1"/>
  <c r="H29" i="1"/>
  <c r="E29" i="1"/>
  <c r="H124" i="1"/>
  <c r="E124" i="1"/>
  <c r="H3" i="1"/>
  <c r="E3" i="1"/>
  <c r="H72" i="1"/>
  <c r="E72" i="1"/>
  <c r="H69" i="1"/>
  <c r="E69" i="1"/>
  <c r="H123" i="1"/>
  <c r="E123" i="1"/>
  <c r="H130" i="1"/>
  <c r="E130" i="1"/>
  <c r="H104" i="1"/>
  <c r="E104" i="1"/>
  <c r="H5" i="1"/>
  <c r="E5" i="1"/>
  <c r="H141" i="1"/>
  <c r="E141" i="1"/>
  <c r="H178" i="1"/>
  <c r="E178" i="1"/>
  <c r="H84" i="1"/>
  <c r="E84" i="1"/>
  <c r="H75" i="1"/>
  <c r="E75" i="1"/>
  <c r="H121" i="1"/>
  <c r="E121" i="1"/>
  <c r="H224" i="1"/>
  <c r="E224" i="1"/>
  <c r="H220" i="1"/>
  <c r="E220" i="1"/>
  <c r="H216" i="1"/>
  <c r="E216" i="1"/>
  <c r="H213" i="1"/>
  <c r="E213" i="1"/>
  <c r="H208" i="1"/>
  <c r="E208" i="1"/>
  <c r="H207" i="1"/>
  <c r="E207" i="1"/>
  <c r="H200" i="1"/>
  <c r="E200" i="1"/>
  <c r="H199" i="1"/>
  <c r="E199" i="1"/>
  <c r="H197" i="1"/>
  <c r="E197" i="1"/>
  <c r="H190" i="1"/>
  <c r="E190" i="1"/>
  <c r="H188" i="1"/>
  <c r="E188" i="1"/>
  <c r="H187" i="1"/>
  <c r="E187" i="1"/>
  <c r="H168" i="1"/>
  <c r="E168" i="1"/>
  <c r="H158" i="1"/>
  <c r="E158" i="1"/>
  <c r="H156" i="1"/>
  <c r="E156" i="1"/>
  <c r="H148" i="1"/>
  <c r="E148" i="1"/>
  <c r="H145" i="1"/>
  <c r="E145" i="1"/>
  <c r="H142" i="1"/>
  <c r="E142" i="1"/>
  <c r="H128" i="1"/>
  <c r="E128" i="1"/>
  <c r="H126" i="1"/>
  <c r="E126" i="1"/>
  <c r="H118" i="1"/>
  <c r="E118" i="1"/>
  <c r="H115" i="1"/>
  <c r="E115" i="1"/>
  <c r="H114" i="1"/>
  <c r="E114" i="1"/>
  <c r="H112" i="1"/>
  <c r="E112" i="1"/>
  <c r="H110" i="1"/>
  <c r="E110" i="1"/>
  <c r="H109" i="1"/>
  <c r="E109" i="1"/>
  <c r="H108" i="1"/>
  <c r="E108" i="1"/>
  <c r="H105" i="1"/>
  <c r="E105" i="1"/>
  <c r="H102" i="1"/>
  <c r="E102" i="1"/>
  <c r="H101" i="1"/>
  <c r="E101" i="1"/>
  <c r="H100" i="1"/>
  <c r="E100" i="1"/>
  <c r="H99" i="1"/>
  <c r="E99" i="1"/>
  <c r="H82" i="1"/>
  <c r="E82" i="1"/>
  <c r="H77" i="1"/>
  <c r="E77" i="1"/>
  <c r="H66" i="1"/>
  <c r="E66" i="1"/>
  <c r="H54" i="1"/>
  <c r="E54" i="1"/>
  <c r="H53" i="1"/>
  <c r="E53" i="1"/>
  <c r="H47" i="1"/>
  <c r="E47" i="1"/>
  <c r="H46" i="1"/>
  <c r="E46" i="1"/>
  <c r="H45" i="1"/>
  <c r="E45" i="1"/>
  <c r="H38" i="1"/>
  <c r="E38" i="1"/>
  <c r="H32" i="1"/>
  <c r="E32" i="1"/>
  <c r="H27" i="1"/>
  <c r="E27" i="1"/>
  <c r="H19" i="1"/>
  <c r="E19" i="1"/>
  <c r="H18" i="1"/>
  <c r="E18" i="1"/>
  <c r="H16" i="1"/>
  <c r="E16" i="1"/>
  <c r="H13" i="1"/>
  <c r="E13" i="1"/>
  <c r="H10" i="1"/>
  <c r="E10" i="1"/>
  <c r="H2" i="1"/>
  <c r="B233" i="1" s="1"/>
  <c r="E2" i="1"/>
  <c r="H218" i="1"/>
  <c r="E218" i="1"/>
  <c r="H217" i="1"/>
  <c r="E217" i="1"/>
  <c r="H215" i="1"/>
  <c r="E215" i="1"/>
  <c r="H212" i="1"/>
  <c r="E212" i="1"/>
  <c r="H206" i="1"/>
  <c r="E206" i="1"/>
  <c r="H204" i="1"/>
  <c r="E204" i="1"/>
  <c r="H195" i="1"/>
  <c r="E195" i="1"/>
  <c r="H182" i="1"/>
  <c r="E182" i="1"/>
  <c r="H180" i="1"/>
  <c r="E180" i="1"/>
  <c r="H179" i="1"/>
  <c r="E179" i="1"/>
  <c r="H174" i="1"/>
  <c r="E174" i="1"/>
  <c r="H167" i="1"/>
  <c r="E167" i="1"/>
  <c r="H163" i="1"/>
  <c r="E163" i="1"/>
  <c r="H162" i="1"/>
  <c r="E162" i="1"/>
  <c r="H160" i="1"/>
  <c r="E160" i="1"/>
  <c r="H149" i="1"/>
  <c r="E149" i="1"/>
  <c r="H143" i="1"/>
  <c r="E143" i="1"/>
  <c r="H138" i="1"/>
  <c r="E138" i="1"/>
  <c r="H135" i="1"/>
  <c r="E135" i="1"/>
  <c r="H131" i="1"/>
  <c r="E131" i="1"/>
  <c r="H107" i="1"/>
  <c r="E107" i="1"/>
  <c r="H97" i="1"/>
  <c r="E97" i="1"/>
  <c r="H96" i="1"/>
  <c r="E96" i="1"/>
  <c r="H95" i="1"/>
  <c r="E95" i="1"/>
  <c r="H91" i="1"/>
  <c r="E91" i="1"/>
  <c r="H90" i="1"/>
  <c r="E90" i="1"/>
  <c r="H88" i="1"/>
  <c r="E88" i="1"/>
  <c r="H87" i="1"/>
  <c r="E87" i="1"/>
  <c r="H85" i="1"/>
  <c r="E85" i="1"/>
  <c r="H71" i="1"/>
  <c r="E71" i="1"/>
  <c r="H65" i="1"/>
  <c r="E65" i="1"/>
  <c r="H63" i="1"/>
  <c r="E63" i="1"/>
  <c r="H62" i="1"/>
  <c r="E62" i="1"/>
  <c r="H61" i="1"/>
  <c r="E61" i="1"/>
  <c r="H58" i="1"/>
  <c r="E58" i="1"/>
  <c r="H55" i="1"/>
  <c r="E55" i="1"/>
  <c r="H48" i="1"/>
  <c r="E48" i="1"/>
  <c r="H44" i="1"/>
  <c r="E44" i="1"/>
  <c r="H40" i="1"/>
  <c r="E40" i="1"/>
  <c r="H37" i="1"/>
  <c r="E37" i="1"/>
  <c r="H31" i="1"/>
  <c r="E31" i="1"/>
  <c r="H28" i="1"/>
  <c r="E28" i="1"/>
  <c r="H26" i="1"/>
  <c r="E26" i="1"/>
  <c r="H24" i="1"/>
  <c r="E24" i="1"/>
  <c r="H20" i="1"/>
  <c r="E20" i="1"/>
  <c r="H17" i="1"/>
  <c r="E17" i="1"/>
  <c r="H12" i="1"/>
  <c r="E12" i="1"/>
  <c r="H9" i="1"/>
  <c r="E9" i="1"/>
  <c r="H8" i="1"/>
  <c r="E8" i="1"/>
  <c r="H7" i="1"/>
  <c r="E7" i="1"/>
  <c r="H223" i="1"/>
  <c r="E223" i="1"/>
  <c r="H222" i="1"/>
  <c r="E222" i="1"/>
  <c r="H211" i="1"/>
  <c r="E211" i="1"/>
  <c r="H205" i="1"/>
  <c r="E205" i="1"/>
  <c r="H201" i="1"/>
  <c r="E201" i="1"/>
  <c r="H198" i="1"/>
  <c r="E198" i="1"/>
  <c r="H196" i="1"/>
  <c r="E196" i="1"/>
  <c r="H192" i="1"/>
  <c r="E192" i="1"/>
  <c r="H191" i="1"/>
  <c r="E191" i="1"/>
  <c r="H189" i="1"/>
  <c r="E189" i="1"/>
  <c r="H186" i="1"/>
  <c r="E186" i="1"/>
  <c r="H185" i="1"/>
  <c r="E185" i="1"/>
  <c r="H184" i="1"/>
  <c r="E184" i="1"/>
  <c r="H183" i="1"/>
  <c r="E183" i="1"/>
  <c r="H181" i="1"/>
  <c r="E181" i="1"/>
  <c r="H173" i="1"/>
  <c r="E173" i="1"/>
  <c r="H172" i="1"/>
  <c r="E172" i="1"/>
  <c r="H170" i="1"/>
  <c r="E170" i="1"/>
  <c r="H151" i="1"/>
  <c r="E151" i="1"/>
  <c r="H150" i="1"/>
  <c r="E150" i="1"/>
  <c r="H146" i="1"/>
  <c r="E146" i="1"/>
  <c r="H144" i="1"/>
  <c r="E144" i="1"/>
  <c r="H137" i="1"/>
  <c r="E137" i="1"/>
  <c r="H136" i="1"/>
  <c r="E136" i="1"/>
  <c r="H133" i="1"/>
  <c r="E133" i="1"/>
  <c r="H129" i="1"/>
  <c r="E129" i="1"/>
  <c r="H127" i="1"/>
  <c r="E127" i="1"/>
  <c r="H125" i="1"/>
  <c r="E125" i="1"/>
  <c r="H120" i="1"/>
  <c r="E120" i="1"/>
  <c r="H119" i="1"/>
  <c r="E119" i="1"/>
  <c r="H116" i="1"/>
  <c r="E116" i="1"/>
  <c r="H111" i="1"/>
  <c r="E111" i="1"/>
  <c r="H94" i="1"/>
  <c r="E94" i="1"/>
  <c r="H93" i="1"/>
  <c r="E93" i="1"/>
  <c r="H92" i="1"/>
  <c r="E92" i="1"/>
  <c r="H83" i="1"/>
  <c r="E83" i="1"/>
  <c r="H81" i="1"/>
  <c r="E81" i="1"/>
  <c r="H80" i="1"/>
  <c r="E80" i="1"/>
  <c r="H73" i="1"/>
  <c r="E73" i="1"/>
  <c r="H67" i="1"/>
  <c r="E67" i="1"/>
  <c r="H64" i="1"/>
  <c r="E64" i="1"/>
  <c r="H60" i="1"/>
  <c r="E60" i="1"/>
  <c r="H56" i="1"/>
  <c r="E56" i="1"/>
  <c r="H51" i="1"/>
  <c r="E51" i="1"/>
  <c r="H50" i="1"/>
  <c r="E50" i="1"/>
  <c r="H49" i="1"/>
  <c r="E49" i="1"/>
  <c r="H42" i="1"/>
  <c r="E42" i="1"/>
  <c r="H41" i="1"/>
  <c r="E41" i="1"/>
  <c r="H39" i="1"/>
  <c r="E39" i="1"/>
  <c r="H36" i="1"/>
  <c r="E36" i="1"/>
  <c r="H35" i="1"/>
  <c r="E35" i="1"/>
  <c r="H34" i="1"/>
  <c r="E34" i="1"/>
  <c r="H30" i="1"/>
  <c r="E30" i="1"/>
  <c r="H25" i="1"/>
  <c r="E25" i="1"/>
  <c r="H11" i="1"/>
  <c r="E11" i="1"/>
  <c r="H6" i="1"/>
  <c r="B236" i="1" s="1"/>
  <c r="E6" i="1"/>
  <c r="K227" i="1" l="1"/>
  <c r="K230" i="1"/>
  <c r="K228" i="1"/>
  <c r="B232" i="1"/>
  <c r="B234" i="1"/>
  <c r="K229" i="1"/>
  <c r="B235" i="1"/>
</calcChain>
</file>

<file path=xl/connections.xml><?xml version="1.0" encoding="utf-8"?>
<connections xmlns="http://schemas.openxmlformats.org/spreadsheetml/2006/main">
  <connection id="1" keepAlive="1" name="Consulta - Table 1" description="Conexión a la consulta 'Table 1' en el libro." type="5" refreshedVersion="6" background="1" saveData="1">
    <dbPr connection="Provider=Microsoft.Mashup.OleDb.1;Data Source=$Workbook$;Location=Table 1;Extended Properties=&quot;&quot;" command="SELECT * FROM [Table 1]"/>
  </connection>
</connections>
</file>

<file path=xl/sharedStrings.xml><?xml version="1.0" encoding="utf-8"?>
<sst xmlns="http://schemas.openxmlformats.org/spreadsheetml/2006/main" count="855" uniqueCount="462">
  <si>
    <t>Continente</t>
  </si>
  <si>
    <t>País</t>
  </si>
  <si>
    <t>Hombres</t>
  </si>
  <si>
    <t>Mujeres</t>
  </si>
  <si>
    <t>% Femenino</t>
  </si>
  <si>
    <t>Rural</t>
  </si>
  <si>
    <t>Urbana</t>
  </si>
  <si>
    <t>Total</t>
  </si>
  <si>
    <t>África</t>
  </si>
  <si>
    <t>Angola</t>
  </si>
  <si>
    <t>Argelia</t>
  </si>
  <si>
    <t>Benin</t>
  </si>
  <si>
    <t>Botswana</t>
  </si>
  <si>
    <t>Burkina Faso</t>
  </si>
  <si>
    <t>Burundi</t>
  </si>
  <si>
    <t>Cabo Verde</t>
  </si>
  <si>
    <t>Camerún</t>
  </si>
  <si>
    <t>Centroafricana,República</t>
  </si>
  <si>
    <t>Chad</t>
  </si>
  <si>
    <t>Comoras</t>
  </si>
  <si>
    <t>Congo, República del</t>
  </si>
  <si>
    <t>Congo, Republica Dem del</t>
  </si>
  <si>
    <t>Côte d'Ivoire</t>
  </si>
  <si>
    <t>Djibouti</t>
  </si>
  <si>
    <t>Egipto</t>
  </si>
  <si>
    <t>Eritrea</t>
  </si>
  <si>
    <t>Etiopía</t>
  </si>
  <si>
    <t>Gabón</t>
  </si>
  <si>
    <t>Gambia</t>
  </si>
  <si>
    <t>Ghana</t>
  </si>
  <si>
    <t>Guinea</t>
  </si>
  <si>
    <t>Guinea Ecuatorial</t>
  </si>
  <si>
    <t>Guinea-Bissau</t>
  </si>
  <si>
    <t>Kenya</t>
  </si>
  <si>
    <t>Lesotho</t>
  </si>
  <si>
    <t>Liberia</t>
  </si>
  <si>
    <t>Libia, Jamahiriya Arabe</t>
  </si>
  <si>
    <t>Madagascar</t>
  </si>
  <si>
    <t>Malawi</t>
  </si>
  <si>
    <t>Malí</t>
  </si>
  <si>
    <t>Marruecos</t>
  </si>
  <si>
    <t>Mauricio</t>
  </si>
  <si>
    <t>Mauritania</t>
  </si>
  <si>
    <t>Mozambique</t>
  </si>
  <si>
    <t>Namibia</t>
  </si>
  <si>
    <t>Níger</t>
  </si>
  <si>
    <t>Nigeria</t>
  </si>
  <si>
    <t>Reunión</t>
  </si>
  <si>
    <t>Rwanda</t>
  </si>
  <si>
    <t>Sahara Occidental</t>
  </si>
  <si>
    <t>Santa Elena</t>
  </si>
  <si>
    <t>Santo Tomé y Principe</t>
  </si>
  <si>
    <t>Senegal</t>
  </si>
  <si>
    <t>Seychelles</t>
  </si>
  <si>
    <t>Sierra Leona</t>
  </si>
  <si>
    <t>Somalia</t>
  </si>
  <si>
    <t>Sudáfrica</t>
  </si>
  <si>
    <t>Sudán</t>
  </si>
  <si>
    <t>Swazilandia</t>
  </si>
  <si>
    <t>Tanzania, Rep Unida de</t>
  </si>
  <si>
    <t>Togo</t>
  </si>
  <si>
    <t>Túnez</t>
  </si>
  <si>
    <t>Uganda</t>
  </si>
  <si>
    <t>Zambia</t>
  </si>
  <si>
    <t>Zimbabwe</t>
  </si>
  <si>
    <t>América</t>
  </si>
  <si>
    <t>Anguilla</t>
  </si>
  <si>
    <t>Antigua y Barbuda</t>
  </si>
  <si>
    <t>Antillas Neerlandesas</t>
  </si>
  <si>
    <t>Argentina</t>
  </si>
  <si>
    <t>Bahamas</t>
  </si>
  <si>
    <t>Barbados</t>
  </si>
  <si>
    <t>Belice</t>
  </si>
  <si>
    <t>Bermudas</t>
  </si>
  <si>
    <t>Bolivia</t>
  </si>
  <si>
    <t>Brasil</t>
  </si>
  <si>
    <t>Caimán, Islas</t>
  </si>
  <si>
    <t>Canadá</t>
  </si>
  <si>
    <t>Chile</t>
  </si>
  <si>
    <t>Colombia</t>
  </si>
  <si>
    <t>Costa Rica</t>
  </si>
  <si>
    <t>Cuba</t>
  </si>
  <si>
    <t>Dominica</t>
  </si>
  <si>
    <t>Dominicana, República</t>
  </si>
  <si>
    <t>Ecuador</t>
  </si>
  <si>
    <t>El Salvador</t>
  </si>
  <si>
    <t>EstadosUnidos de América</t>
  </si>
  <si>
    <t>Granada</t>
  </si>
  <si>
    <t>Groenlandia</t>
  </si>
  <si>
    <t>Guadalupe</t>
  </si>
  <si>
    <t>Guatemala</t>
  </si>
  <si>
    <t>Guayana Francesa</t>
  </si>
  <si>
    <t>Guyana</t>
  </si>
  <si>
    <t>Haití</t>
  </si>
  <si>
    <t>Honduras</t>
  </si>
  <si>
    <t>Jamaica</t>
  </si>
  <si>
    <t>Malvinas (Falkland), Is</t>
  </si>
  <si>
    <t>Martinica</t>
  </si>
  <si>
    <t>México</t>
  </si>
  <si>
    <t>Montserrat</t>
  </si>
  <si>
    <t>Nicaragua</t>
  </si>
  <si>
    <t>Panamá</t>
  </si>
  <si>
    <t>Paraguay</t>
  </si>
  <si>
    <t>Perú</t>
  </si>
  <si>
    <t>Puerto Rico</t>
  </si>
  <si>
    <t>Saint Kitts y Nevis</t>
  </si>
  <si>
    <t>San Pedro y Miquelón</t>
  </si>
  <si>
    <t>San Vicente/Granadinas</t>
  </si>
  <si>
    <t>Santa Lucía</t>
  </si>
  <si>
    <t>Suriname</t>
  </si>
  <si>
    <t>Trinidad y Tabago</t>
  </si>
  <si>
    <t>Turcas y Caicos, Islas</t>
  </si>
  <si>
    <t>Uruguay</t>
  </si>
  <si>
    <t>Venezuela, Rep Boliv de</t>
  </si>
  <si>
    <t>Vírgenes Británicas, Is</t>
  </si>
  <si>
    <t>Vírgenes E.U, Islas</t>
  </si>
  <si>
    <t>Asia</t>
  </si>
  <si>
    <t>Afganistán</t>
  </si>
  <si>
    <t>Arabia Saudita</t>
  </si>
  <si>
    <t>Armenia</t>
  </si>
  <si>
    <t>Azerbaiyán</t>
  </si>
  <si>
    <t>Bahrein</t>
  </si>
  <si>
    <t>Bangladesh</t>
  </si>
  <si>
    <t>Bhután</t>
  </si>
  <si>
    <t>Brunei Darussalam</t>
  </si>
  <si>
    <t>Camboya</t>
  </si>
  <si>
    <t>China</t>
  </si>
  <si>
    <t>Chipre</t>
  </si>
  <si>
    <t>Cisjordania</t>
  </si>
  <si>
    <t>Corea, Rep Pop Dem</t>
  </si>
  <si>
    <t>Corea, República de</t>
  </si>
  <si>
    <t>Emiratos Arabes Unidos</t>
  </si>
  <si>
    <t>Filipinas</t>
  </si>
  <si>
    <t>Georgia</t>
  </si>
  <si>
    <t>India</t>
  </si>
  <si>
    <t>Indonesia</t>
  </si>
  <si>
    <t>Irán, Rep Islámica de</t>
  </si>
  <si>
    <t>Iraq</t>
  </si>
  <si>
    <t>Israel</t>
  </si>
  <si>
    <t>Japón</t>
  </si>
  <si>
    <t>Jordania</t>
  </si>
  <si>
    <t>Kazajstán</t>
  </si>
  <si>
    <t>Kirguistán</t>
  </si>
  <si>
    <t>Kuwait</t>
  </si>
  <si>
    <t>Laos</t>
  </si>
  <si>
    <t>Líbano</t>
  </si>
  <si>
    <t>Malasia</t>
  </si>
  <si>
    <t>Maldivas</t>
  </si>
  <si>
    <t>Mongolia</t>
  </si>
  <si>
    <t>Myanmar</t>
  </si>
  <si>
    <t>Nepal</t>
  </si>
  <si>
    <t>Omán</t>
  </si>
  <si>
    <t>Pakistán</t>
  </si>
  <si>
    <t>Qatar</t>
  </si>
  <si>
    <t>Singapur</t>
  </si>
  <si>
    <t>Siria, República Arabe</t>
  </si>
  <si>
    <t>Sri Lanka</t>
  </si>
  <si>
    <t>Tailandia</t>
  </si>
  <si>
    <t>Tayikistán</t>
  </si>
  <si>
    <t>Timor Oriental</t>
  </si>
  <si>
    <t>Turkmenistán</t>
  </si>
  <si>
    <t>Turquía</t>
  </si>
  <si>
    <t>Uzbekistán</t>
  </si>
  <si>
    <t>Viet Nam</t>
  </si>
  <si>
    <t>Yemen</t>
  </si>
  <si>
    <t>Zona de Gaza</t>
  </si>
  <si>
    <t>Europa</t>
  </si>
  <si>
    <t>Liechtenstein</t>
  </si>
  <si>
    <t>Feroe, Islas</t>
  </si>
  <si>
    <t>Gibraltar</t>
  </si>
  <si>
    <t>San Marino</t>
  </si>
  <si>
    <t>Mónaco</t>
  </si>
  <si>
    <t>Andorra</t>
  </si>
  <si>
    <t>Islandia</t>
  </si>
  <si>
    <t>Malta</t>
  </si>
  <si>
    <t>Luxemburgo</t>
  </si>
  <si>
    <t>Eslovenia</t>
  </si>
  <si>
    <t>Estonia</t>
  </si>
  <si>
    <t>Albania</t>
  </si>
  <si>
    <t>Macedonia, La ex Rep Yug</t>
  </si>
  <si>
    <t>Bosnia y Herzegovina</t>
  </si>
  <si>
    <t>Letonia</t>
  </si>
  <si>
    <t>Irlanda</t>
  </si>
  <si>
    <t>Moldova, República de</t>
  </si>
  <si>
    <t>Croacia</t>
  </si>
  <si>
    <t>Lituania</t>
  </si>
  <si>
    <t>Eslovaquia</t>
  </si>
  <si>
    <t>Noruega</t>
  </si>
  <si>
    <t>Finlandia</t>
  </si>
  <si>
    <t>Portugal</t>
  </si>
  <si>
    <t>Dinamarca</t>
  </si>
  <si>
    <t>Suiza</t>
  </si>
  <si>
    <t>Austria</t>
  </si>
  <si>
    <t>Bulgaria</t>
  </si>
  <si>
    <t>Yugoslavia, Rep Fed</t>
  </si>
  <si>
    <t>Grecia</t>
  </si>
  <si>
    <t>Hungría</t>
  </si>
  <si>
    <t>Checa, República</t>
  </si>
  <si>
    <t>Suecia</t>
  </si>
  <si>
    <t>Belarús</t>
  </si>
  <si>
    <t>Bélgica</t>
  </si>
  <si>
    <t>Bélgica-Luxemburgo</t>
  </si>
  <si>
    <t>Rumania</t>
  </si>
  <si>
    <t>Países Bajos</t>
  </si>
  <si>
    <t>Polonia</t>
  </si>
  <si>
    <t>España</t>
  </si>
  <si>
    <t>Ucrania</t>
  </si>
  <si>
    <t>Italia</t>
  </si>
  <si>
    <t>Francia</t>
  </si>
  <si>
    <t>Reino Unido</t>
  </si>
  <si>
    <t>Alemania</t>
  </si>
  <si>
    <t>Federación de Rusia</t>
  </si>
  <si>
    <t>Oceanía</t>
  </si>
  <si>
    <t>Australia</t>
  </si>
  <si>
    <t>Cook, Islas</t>
  </si>
  <si>
    <t>Fiji, Islas</t>
  </si>
  <si>
    <t>Guam</t>
  </si>
  <si>
    <t>Kiribati</t>
  </si>
  <si>
    <t>Marianas Septent, Islas</t>
  </si>
  <si>
    <t>Marshall, Islas</t>
  </si>
  <si>
    <t>Micronesia, Estados Fed</t>
  </si>
  <si>
    <t>Nauru</t>
  </si>
  <si>
    <t>Niue</t>
  </si>
  <si>
    <t>Nueva Caledonia</t>
  </si>
  <si>
    <t>Nueva Zelandia</t>
  </si>
  <si>
    <t>Palau</t>
  </si>
  <si>
    <t>Papua Nueva Guinea</t>
  </si>
  <si>
    <t>Polinesia Francesa</t>
  </si>
  <si>
    <t>Salomón, Islas</t>
  </si>
  <si>
    <t>Samoa</t>
  </si>
  <si>
    <t>Samoa Americana</t>
  </si>
  <si>
    <t>Tokelau</t>
  </si>
  <si>
    <t>Tonga</t>
  </si>
  <si>
    <t>Tuvalu</t>
  </si>
  <si>
    <t>Vanuatu</t>
  </si>
  <si>
    <t>Wallis y Futuna, Islas</t>
  </si>
  <si>
    <t>Medidas de posición</t>
  </si>
  <si>
    <t>Medidas de dispersión</t>
  </si>
  <si>
    <t>Medidas de forma</t>
  </si>
  <si>
    <t>Nº datos</t>
  </si>
  <si>
    <t>Recorrido</t>
  </si>
  <si>
    <t>Coef. Asim. Pearson</t>
  </si>
  <si>
    <t>Suma</t>
  </si>
  <si>
    <t>Recorrido intercuartílico</t>
  </si>
  <si>
    <t>Coef. Bowley</t>
  </si>
  <si>
    <t>Media aritmética</t>
  </si>
  <si>
    <t>Varianza</t>
  </si>
  <si>
    <t>Coef. Fisher</t>
  </si>
  <si>
    <t>Promedio</t>
  </si>
  <si>
    <t>Desviación</t>
  </si>
  <si>
    <t>Curtosis</t>
  </si>
  <si>
    <t>Media acotada</t>
  </si>
  <si>
    <t>Coef. Var. Pearson</t>
  </si>
  <si>
    <t>Media geométrica</t>
  </si>
  <si>
    <t>Media armónica</t>
  </si>
  <si>
    <t>Mediana</t>
  </si>
  <si>
    <t>Moda</t>
  </si>
  <si>
    <t>3er cuartil</t>
  </si>
  <si>
    <t>Clases histograma</t>
  </si>
  <si>
    <t>Moneda</t>
  </si>
  <si>
    <t>Afgani</t>
  </si>
  <si>
    <t>Lek</t>
  </si>
  <si>
    <t>Euro</t>
  </si>
  <si>
    <t>Kwanza</t>
  </si>
  <si>
    <t>Antillas Holandesas</t>
  </si>
  <si>
    <t>Florín de las Antillas</t>
  </si>
  <si>
    <t>Rial Saudita</t>
  </si>
  <si>
    <t>Dinar argelino</t>
  </si>
  <si>
    <t>Peso Argentino</t>
  </si>
  <si>
    <t>Dram</t>
  </si>
  <si>
    <t>Dólar Australiano</t>
  </si>
  <si>
    <t>Manat</t>
  </si>
  <si>
    <t>Dólar de las Bahamas</t>
  </si>
  <si>
    <t>Dinar Bahraini</t>
  </si>
  <si>
    <t>Bangla Desh</t>
  </si>
  <si>
    <t>Taka</t>
  </si>
  <si>
    <t>Dólar de Barbados</t>
  </si>
  <si>
    <t>Dólar de Belice</t>
  </si>
  <si>
    <t>Benín</t>
  </si>
  <si>
    <t>Franco CFA</t>
  </si>
  <si>
    <t>Rupia hindú</t>
  </si>
  <si>
    <t>Bielorrusia</t>
  </si>
  <si>
    <t>Rublo Bielorruso</t>
  </si>
  <si>
    <t>Peso Boliviano</t>
  </si>
  <si>
    <t>Bosnia-Herzegovina</t>
  </si>
  <si>
    <t>Marco Convertible</t>
  </si>
  <si>
    <t>Pula</t>
  </si>
  <si>
    <t>Real</t>
  </si>
  <si>
    <t>Brunei</t>
  </si>
  <si>
    <t>Dólar de Brunei</t>
  </si>
  <si>
    <t>Lev</t>
  </si>
  <si>
    <t>Franco de Burundi</t>
  </si>
  <si>
    <t>Escudo de Cabo Verde</t>
  </si>
  <si>
    <t>Riel</t>
  </si>
  <si>
    <t>Dólar de Canadá</t>
  </si>
  <si>
    <t>Peso Chileno</t>
  </si>
  <si>
    <t>China_x000D_
(1 Oct)</t>
  </si>
  <si>
    <t>Yuan Renminbi</t>
  </si>
  <si>
    <t>Libra de Chipre</t>
  </si>
  <si>
    <t>Peso Colombiano</t>
  </si>
  <si>
    <t>Comores</t>
  </si>
  <si>
    <t>Franco de las Comores</t>
  </si>
  <si>
    <t>Congo</t>
  </si>
  <si>
    <t>Corea del Norte</t>
  </si>
  <si>
    <t>Won norcoreano</t>
  </si>
  <si>
    <t>Corea del Sur</t>
  </si>
  <si>
    <t>Won</t>
  </si>
  <si>
    <t>Colon de Costa Rica</t>
  </si>
  <si>
    <t>Costa de Marfil</t>
  </si>
  <si>
    <t>Kuna</t>
  </si>
  <si>
    <t>Peso Cubano</t>
  </si>
  <si>
    <t>Corona Danesa</t>
  </si>
  <si>
    <t>Djibouti (o Yibuti)</t>
  </si>
  <si>
    <t>Franco de Djibouti</t>
  </si>
  <si>
    <t>Dólar USA</t>
  </si>
  <si>
    <t>Libra egipcia</t>
  </si>
  <si>
    <t>Colón del Salvador</t>
  </si>
  <si>
    <t>Emiratos Árabes Unidos</t>
  </si>
  <si>
    <t>Dirham UAE</t>
  </si>
  <si>
    <t>Corona Eslovaca</t>
  </si>
  <si>
    <t>Tolar</t>
  </si>
  <si>
    <t>Estados Unidos</t>
  </si>
  <si>
    <t>Corona de Estonia</t>
  </si>
  <si>
    <t>Etiopia</t>
  </si>
  <si>
    <t>Biir etiope</t>
  </si>
  <si>
    <t>Peso filipino</t>
  </si>
  <si>
    <t>Fitji</t>
  </si>
  <si>
    <t>Dólar de Fitji</t>
  </si>
  <si>
    <t>Dalasi</t>
  </si>
  <si>
    <t>Cedi</t>
  </si>
  <si>
    <t>Dólar del Caribe Oriental</t>
  </si>
  <si>
    <t>Quetzal</t>
  </si>
  <si>
    <t>Franco francés</t>
  </si>
  <si>
    <t>Syli</t>
  </si>
  <si>
    <t>Guinea Bissau</t>
  </si>
  <si>
    <t>Peso de Guinea Bissau</t>
  </si>
  <si>
    <t>Ekwele</t>
  </si>
  <si>
    <t>Dólar de Guyana</t>
  </si>
  <si>
    <t>Gourde-Dólar USA</t>
  </si>
  <si>
    <t>Holanda</t>
  </si>
  <si>
    <t>Lempira</t>
  </si>
  <si>
    <t>Forintio</t>
  </si>
  <si>
    <t>Rupia</t>
  </si>
  <si>
    <t>Irak</t>
  </si>
  <si>
    <t>Dinar Iraquí</t>
  </si>
  <si>
    <t>Irlanda (Eire)</t>
  </si>
  <si>
    <t>Irán</t>
  </si>
  <si>
    <t>Rial Iraní</t>
  </si>
  <si>
    <t>Corona islandesa</t>
  </si>
  <si>
    <t>Islas Caimán</t>
  </si>
  <si>
    <t>Dólar de las Islas Caimán</t>
  </si>
  <si>
    <t>Islas Salomón</t>
  </si>
  <si>
    <t>Dólar de las Islas Salomón</t>
  </si>
  <si>
    <t>Islas Vírgenes Americanas</t>
  </si>
  <si>
    <t>Islas Vírgenes Británicas</t>
  </si>
  <si>
    <t>Shekel</t>
  </si>
  <si>
    <t>Dólar de Jamaica</t>
  </si>
  <si>
    <t>Japón_x000D_
(23 Dic)</t>
  </si>
  <si>
    <t>Yen</t>
  </si>
  <si>
    <t>Dinar jordano</t>
  </si>
  <si>
    <t>Tengue</t>
  </si>
  <si>
    <t>Kenia</t>
  </si>
  <si>
    <t>Chelín keniata</t>
  </si>
  <si>
    <t>Kirguizistán</t>
  </si>
  <si>
    <t>Som</t>
  </si>
  <si>
    <t>Dinar Kuwaití</t>
  </si>
  <si>
    <t>Kip</t>
  </si>
  <si>
    <t>Maloti-Rand</t>
  </si>
  <si>
    <t>Peso mexicano</t>
  </si>
  <si>
    <t>Córdoba</t>
  </si>
  <si>
    <t>Dólar USA / Balboa</t>
  </si>
  <si>
    <t>Guaraní</t>
  </si>
  <si>
    <t>Sol</t>
  </si>
  <si>
    <t>República Dominicana</t>
  </si>
  <si>
    <t>Peso Dominicano</t>
  </si>
  <si>
    <t>San Cristóbal y Nevis</t>
  </si>
  <si>
    <t>San Vicente y Granadinas</t>
  </si>
  <si>
    <t>Santa Lucia</t>
  </si>
  <si>
    <t>Surinam</t>
  </si>
  <si>
    <t>Florín de Surinam</t>
  </si>
  <si>
    <t>Trinidad y Tobago</t>
  </si>
  <si>
    <t>Dólar de Trinidad y Tobago</t>
  </si>
  <si>
    <t>Peso Uruguayo</t>
  </si>
  <si>
    <t>Venezuela</t>
  </si>
  <si>
    <t>Bolívar</t>
  </si>
  <si>
    <t>Libra libanesa</t>
  </si>
  <si>
    <t>Ringgit Malaysio</t>
  </si>
  <si>
    <t>Rupia de las Maldivas</t>
  </si>
  <si>
    <t>Tugrik</t>
  </si>
  <si>
    <t>Kyat de Myanmar</t>
  </si>
  <si>
    <t>Rupia nepali</t>
  </si>
  <si>
    <t>Rial Omani</t>
  </si>
  <si>
    <t>Rupia Paquistaní</t>
  </si>
  <si>
    <t>Rial Qatari</t>
  </si>
  <si>
    <t>Dólar de Singapur</t>
  </si>
  <si>
    <t>Siria</t>
  </si>
  <si>
    <t>Libra Siria</t>
  </si>
  <si>
    <t>Sri Lanka (ex Ceylan)</t>
  </si>
  <si>
    <t>Rupia de Sri Lanka</t>
  </si>
  <si>
    <t>Baht</t>
  </si>
  <si>
    <t>Taiwán</t>
  </si>
  <si>
    <t>Dólar de Taiwán</t>
  </si>
  <si>
    <t>Dong</t>
  </si>
  <si>
    <t>Vietnam</t>
  </si>
  <si>
    <t>Rial de Yemen</t>
  </si>
  <si>
    <t>Dólar de Liberia</t>
  </si>
  <si>
    <t>Libia</t>
  </si>
  <si>
    <t>Dinar Libio (Jamahiriya Arabe)</t>
  </si>
  <si>
    <t>Franco malgache</t>
  </si>
  <si>
    <t>Kwacha</t>
  </si>
  <si>
    <t>Mali</t>
  </si>
  <si>
    <t>Franco de Mali</t>
  </si>
  <si>
    <t>Dirham marroquí</t>
  </si>
  <si>
    <t>Rupia de las Mauricio</t>
  </si>
  <si>
    <t>Ouguiya</t>
  </si>
  <si>
    <t>Metical</t>
  </si>
  <si>
    <t>Rand</t>
  </si>
  <si>
    <t>Niger</t>
  </si>
  <si>
    <t>Naira</t>
  </si>
  <si>
    <t>Republica Centroafricana</t>
  </si>
  <si>
    <t>Republica Democrática del Congo</t>
  </si>
  <si>
    <t>Ruanda</t>
  </si>
  <si>
    <t>Franco de Ruanda</t>
  </si>
  <si>
    <t>Rupia de las Seychelles</t>
  </si>
  <si>
    <t>Leone</t>
  </si>
  <si>
    <t>Chelín Somali</t>
  </si>
  <si>
    <t>Suazilandia</t>
  </si>
  <si>
    <t>Lilangeni</t>
  </si>
  <si>
    <t>Sudafrica</t>
  </si>
  <si>
    <t>Sudan</t>
  </si>
  <si>
    <t>Libra Sudanes</t>
  </si>
  <si>
    <t>Tanzania</t>
  </si>
  <si>
    <t>Chelín Tanzano</t>
  </si>
  <si>
    <t>Dinar tunecino</t>
  </si>
  <si>
    <t>Chelín de Uganda</t>
  </si>
  <si>
    <t>Dólar de Zimbabwe</t>
  </si>
  <si>
    <t>Nueva Zelanda</t>
  </si>
  <si>
    <t>Dólar de Nueva Zelanda</t>
  </si>
  <si>
    <t>Papua-Nueva Guinea</t>
  </si>
  <si>
    <t>Kina</t>
  </si>
  <si>
    <t>Vatu</t>
  </si>
  <si>
    <t/>
  </si>
  <si>
    <t>Lat</t>
  </si>
  <si>
    <t>Franco Suizo</t>
  </si>
  <si>
    <t>Lit</t>
  </si>
  <si>
    <t>Libra Maltesa</t>
  </si>
  <si>
    <t>Moldova</t>
  </si>
  <si>
    <t>Leu de Moldova</t>
  </si>
  <si>
    <t>Corona noruega</t>
  </si>
  <si>
    <t>Zloty</t>
  </si>
  <si>
    <t>Libra esterlina</t>
  </si>
  <si>
    <t>Republica Checa</t>
  </si>
  <si>
    <t>Corona Checa</t>
  </si>
  <si>
    <t>Leu</t>
  </si>
  <si>
    <t>Rusia</t>
  </si>
  <si>
    <t>Rublo</t>
  </si>
  <si>
    <t>Santa Sede</t>
  </si>
  <si>
    <t>Corona sueca</t>
  </si>
  <si>
    <t>Grivna</t>
  </si>
  <si>
    <t>Som-kupon</t>
  </si>
  <si>
    <t>Yugoslavia</t>
  </si>
  <si>
    <t>Nuevo dinar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</si>
</sst>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-* #,##0.000\ _€_-;\-* #,##0.00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8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left"/>
    </xf>
    <xf numFmtId="3" fontId="0" fillId="0" borderId="0" xfId="0" applyNumberFormat="1" applyBorder="1" applyAlignment="1">
      <alignment horizontal="right" wrapText="1"/>
    </xf>
    <xf numFmtId="10" fontId="0" fillId="0" borderId="0" xfId="0" applyNumberFormat="1" applyBorder="1" applyAlignment="1">
      <alignment horizontal="right" wrapText="1"/>
    </xf>
    <xf numFmtId="3" fontId="0" fillId="0" borderId="0" xfId="0" applyNumberFormat="1"/>
    <xf numFmtId="0" fontId="0" fillId="0" borderId="0" xfId="0" applyBorder="1" applyAlignment="1">
      <alignment horizontal="right" wrapText="1"/>
    </xf>
    <xf numFmtId="0" fontId="5" fillId="0" borderId="0" xfId="0" applyFont="1" applyBorder="1" applyAlignment="1">
      <alignment horizontal="right" wrapText="1"/>
    </xf>
    <xf numFmtId="10" fontId="5" fillId="0" borderId="0" xfId="0" applyNumberFormat="1" applyFont="1" applyBorder="1" applyAlignment="1">
      <alignment horizontal="right" wrapText="1"/>
    </xf>
    <xf numFmtId="3" fontId="5" fillId="0" borderId="0" xfId="0" applyNumberFormat="1" applyFont="1" applyBorder="1" applyAlignment="1">
      <alignment horizontal="right" wrapText="1"/>
    </xf>
    <xf numFmtId="0" fontId="2" fillId="0" borderId="1" xfId="2" applyAlignment="1">
      <alignment horizontal="center"/>
    </xf>
    <xf numFmtId="0" fontId="3" fillId="0" borderId="0" xfId="0" applyFont="1"/>
    <xf numFmtId="43" fontId="0" fillId="0" borderId="0" xfId="1" applyFont="1"/>
    <xf numFmtId="164" fontId="0" fillId="0" borderId="0" xfId="1" applyNumberFormat="1" applyFont="1"/>
    <xf numFmtId="9" fontId="0" fillId="0" borderId="0" xfId="0" applyNumberFormat="1"/>
    <xf numFmtId="10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wrapText="1"/>
    </xf>
  </cellXfs>
  <cellStyles count="3">
    <cellStyle name="Encabezado 1" xfId="2" builtinId="16"/>
    <cellStyle name="Millares" xfId="1" builtinId="3"/>
    <cellStyle name="Normal" xfId="0" builtinId="0"/>
  </cellStyles>
  <dxfs count="9">
    <dxf>
      <numFmt numFmtId="3" formatCode="#,##0"/>
    </dxf>
    <dxf>
      <numFmt numFmtId="3" formatCode="#,##0"/>
      <alignment horizontal="right" vertical="bottom" textRotation="0" wrapText="1" indent="0" justifyLastLine="0" shrinkToFit="0" readingOrder="0"/>
    </dxf>
    <dxf>
      <numFmt numFmtId="3" formatCode="#,##0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alignment horizontal="right" vertical="bottom" textRotation="0" wrapText="1" indent="0" justifyLastLine="0" shrinkToFit="0" readingOrder="0"/>
    </dxf>
    <dxf>
      <numFmt numFmtId="3" formatCode="#,##0"/>
      <alignment horizontal="right" vertical="bottom" textRotation="0" wrapText="1" indent="0" justifyLastLine="0" shrinkToFit="0" readingOrder="0"/>
    </dxf>
    <dxf>
      <numFmt numFmtId="3" formatCode="#,##0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tosExternos_1" connectionId="1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País" tableColumnId="5"/>
      <queryTableField id="2" name="Moneda" tableColumnId="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Poblacion" displayName="Poblacion" ref="A1:H224" totalsRowShown="0" headerRowDxfId="8" dataDxfId="7">
  <autoFilter ref="A1:H224"/>
  <sortState ref="A2:H224">
    <sortCondition ref="B1:B224"/>
  </sortState>
  <tableColumns count="8">
    <tableColumn id="1" name="Continente"/>
    <tableColumn id="2" name="País" dataDxfId="6"/>
    <tableColumn id="3" name="Hombres" dataDxfId="5"/>
    <tableColumn id="4" name="Mujeres" dataDxfId="4"/>
    <tableColumn id="8" name="% Femenino" dataDxfId="3">
      <calculatedColumnFormula>Poblacion[[#This Row],[Mujeres]]/(Poblacion[[#This Row],[Mujeres]]+Poblacion[[#This Row],[Hombres]])</calculatedColumnFormula>
    </tableColumn>
    <tableColumn id="5" name="Rural" dataDxfId="2"/>
    <tableColumn id="6" name="Urbana" dataDxfId="1"/>
    <tableColumn id="7" name="Total" dataDxfId="0">
      <calculatedColumnFormula>G2+F2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_1" displayName="Table_1" ref="A1:B189" tableType="queryTable" totalsRowShown="0">
  <autoFilter ref="A1:B189"/>
  <tableColumns count="2">
    <tableColumn id="5" uniqueName="5" name="País" queryTableFieldId="1"/>
    <tableColumn id="6" uniqueName="6" name="Moneda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4"/>
  <sheetViews>
    <sheetView workbookViewId="0">
      <selection activeCell="A2" sqref="A2"/>
    </sheetView>
  </sheetViews>
  <sheetFormatPr baseColWidth="10" defaultRowHeight="15" x14ac:dyDescent="0.25"/>
  <cols>
    <col min="1" max="1" width="18.28515625" customWidth="1"/>
    <col min="2" max="2" width="23.85546875" bestFit="1" customWidth="1"/>
    <col min="5" max="5" width="16.7109375" bestFit="1" customWidth="1"/>
    <col min="6" max="6" width="13" bestFit="1" customWidth="1"/>
    <col min="7" max="7" width="18.7109375" customWidth="1"/>
    <col min="8" max="8" width="10.140625" bestFit="1" customWidth="1"/>
    <col min="10" max="10" width="11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116</v>
      </c>
      <c r="B2" s="2" t="s">
        <v>117</v>
      </c>
      <c r="C2" s="3">
        <v>11251</v>
      </c>
      <c r="D2" s="3">
        <v>10672</v>
      </c>
      <c r="E2" s="4">
        <f>Poblacion[[#This Row],[Mujeres]]/(Poblacion[[#This Row],[Mujeres]]+Poblacion[[#This Row],[Hombres]])</f>
        <v>0.48679469050768598</v>
      </c>
      <c r="F2" s="3">
        <v>17217</v>
      </c>
      <c r="G2" s="3">
        <v>4707</v>
      </c>
      <c r="H2" s="5">
        <f>G2+F2</f>
        <v>21924</v>
      </c>
    </row>
    <row r="3" spans="1:8" x14ac:dyDescent="0.25">
      <c r="A3" t="s">
        <v>166</v>
      </c>
      <c r="B3" s="2" t="s">
        <v>178</v>
      </c>
      <c r="C3" s="9">
        <v>1592</v>
      </c>
      <c r="D3" s="9">
        <v>1521</v>
      </c>
      <c r="E3" s="8">
        <f>Poblacion[[#This Row],[Mujeres]]/(Poblacion[[#This Row],[Mujeres]]+Poblacion[[#This Row],[Hombres]])</f>
        <v>0.48859620944426596</v>
      </c>
      <c r="F3" s="9">
        <v>1907</v>
      </c>
      <c r="G3" s="9">
        <v>1206</v>
      </c>
      <c r="H3" s="5">
        <f>G3+F3</f>
        <v>3113</v>
      </c>
    </row>
    <row r="4" spans="1:8" x14ac:dyDescent="0.25">
      <c r="A4" t="s">
        <v>166</v>
      </c>
      <c r="B4" s="2" t="s">
        <v>210</v>
      </c>
      <c r="C4" s="9">
        <v>40197</v>
      </c>
      <c r="D4" s="9">
        <v>41980</v>
      </c>
      <c r="E4" s="8">
        <f>Poblacion[[#This Row],[Mujeres]]/(Poblacion[[#This Row],[Mujeres]]+Poblacion[[#This Row],[Hombres]])</f>
        <v>0.5108485342614113</v>
      </c>
      <c r="F4" s="9">
        <v>10411</v>
      </c>
      <c r="G4" s="9">
        <v>71767</v>
      </c>
      <c r="H4" s="5">
        <f>G4+F4</f>
        <v>82178</v>
      </c>
    </row>
    <row r="5" spans="1:8" x14ac:dyDescent="0.25">
      <c r="A5" t="s">
        <v>166</v>
      </c>
      <c r="B5" s="2" t="s">
        <v>172</v>
      </c>
      <c r="C5" s="7">
        <v>0</v>
      </c>
      <c r="D5" s="7">
        <v>1</v>
      </c>
      <c r="E5" s="8">
        <f>Poblacion[[#This Row],[Mujeres]]/(Poblacion[[#This Row],[Mujeres]]+Poblacion[[#This Row],[Hombres]])</f>
        <v>1</v>
      </c>
      <c r="F5" s="7">
        <v>4</v>
      </c>
      <c r="G5" s="7">
        <v>71</v>
      </c>
      <c r="H5" s="5">
        <f>G5+F5</f>
        <v>75</v>
      </c>
    </row>
    <row r="6" spans="1:8" x14ac:dyDescent="0.25">
      <c r="A6" t="s">
        <v>8</v>
      </c>
      <c r="B6" s="2" t="s">
        <v>9</v>
      </c>
      <c r="C6" s="3">
        <v>6168</v>
      </c>
      <c r="D6" s="3">
        <v>6310</v>
      </c>
      <c r="E6" s="4">
        <f>Poblacion[[#This Row],[Mujeres]]/(Poblacion[[#This Row],[Mujeres]]+Poblacion[[#This Row],[Hombres]])</f>
        <v>0.50569001442538863</v>
      </c>
      <c r="F6" s="3">
        <v>8295</v>
      </c>
      <c r="G6" s="3">
        <v>4183</v>
      </c>
      <c r="H6" s="5">
        <f>G6+F6</f>
        <v>12478</v>
      </c>
    </row>
    <row r="7" spans="1:8" x14ac:dyDescent="0.25">
      <c r="A7" t="s">
        <v>65</v>
      </c>
      <c r="B7" s="2" t="s">
        <v>66</v>
      </c>
      <c r="C7" s="6">
        <v>0</v>
      </c>
      <c r="D7" s="6">
        <v>1</v>
      </c>
      <c r="E7" s="4">
        <f>Poblacion[[#This Row],[Mujeres]]/(Poblacion[[#This Row],[Mujeres]]+Poblacion[[#This Row],[Hombres]])</f>
        <v>1</v>
      </c>
      <c r="F7" s="6">
        <v>7</v>
      </c>
      <c r="G7" s="6">
        <v>1</v>
      </c>
      <c r="H7" s="5">
        <f>G7+F7</f>
        <v>8</v>
      </c>
    </row>
    <row r="8" spans="1:8" x14ac:dyDescent="0.25">
      <c r="A8" t="s">
        <v>65</v>
      </c>
      <c r="B8" s="2" t="s">
        <v>67</v>
      </c>
      <c r="C8" s="6">
        <v>0</v>
      </c>
      <c r="D8" s="6">
        <v>1</v>
      </c>
      <c r="E8" s="4">
        <f>Poblacion[[#This Row],[Mujeres]]/(Poblacion[[#This Row],[Mujeres]]+Poblacion[[#This Row],[Hombres]])</f>
        <v>1</v>
      </c>
      <c r="F8" s="6">
        <v>43</v>
      </c>
      <c r="G8" s="6">
        <v>25</v>
      </c>
      <c r="H8" s="5">
        <f>G8+F8</f>
        <v>68</v>
      </c>
    </row>
    <row r="9" spans="1:8" x14ac:dyDescent="0.25">
      <c r="A9" t="s">
        <v>65</v>
      </c>
      <c r="B9" s="2" t="s">
        <v>68</v>
      </c>
      <c r="C9" s="6">
        <v>104</v>
      </c>
      <c r="D9" s="6">
        <v>111</v>
      </c>
      <c r="E9" s="4">
        <f>Poblacion[[#This Row],[Mujeres]]/(Poblacion[[#This Row],[Mujeres]]+Poblacion[[#This Row],[Hombres]])</f>
        <v>0.51627906976744187</v>
      </c>
      <c r="F9" s="6">
        <v>65</v>
      </c>
      <c r="G9" s="6">
        <v>150</v>
      </c>
      <c r="H9" s="5">
        <f>G9+F9</f>
        <v>215</v>
      </c>
    </row>
    <row r="10" spans="1:8" x14ac:dyDescent="0.25">
      <c r="A10" t="s">
        <v>116</v>
      </c>
      <c r="B10" s="2" t="s">
        <v>118</v>
      </c>
      <c r="C10" s="3">
        <v>11566</v>
      </c>
      <c r="D10" s="3">
        <v>9333</v>
      </c>
      <c r="E10" s="4">
        <f>Poblacion[[#This Row],[Mujeres]]/(Poblacion[[#This Row],[Mujeres]]+Poblacion[[#This Row],[Hombres]])</f>
        <v>0.44657639121489068</v>
      </c>
      <c r="F10" s="3">
        <v>3106</v>
      </c>
      <c r="G10" s="3">
        <v>17793</v>
      </c>
      <c r="H10" s="5">
        <f>G10+F10</f>
        <v>20899</v>
      </c>
    </row>
    <row r="11" spans="1:8" x14ac:dyDescent="0.25">
      <c r="A11" t="s">
        <v>8</v>
      </c>
      <c r="B11" s="2" t="s">
        <v>10</v>
      </c>
      <c r="C11" s="3">
        <v>15575</v>
      </c>
      <c r="D11" s="3">
        <v>15199</v>
      </c>
      <c r="E11" s="4">
        <f>Poblacion[[#This Row],[Mujeres]]/(Poblacion[[#This Row],[Mujeres]]+Poblacion[[#This Row],[Hombres]])</f>
        <v>0.49389094690322999</v>
      </c>
      <c r="F11" s="3">
        <v>12763</v>
      </c>
      <c r="G11" s="3">
        <v>18011</v>
      </c>
      <c r="H11" s="5">
        <f>G11+F11</f>
        <v>30774</v>
      </c>
    </row>
    <row r="12" spans="1:8" x14ac:dyDescent="0.25">
      <c r="A12" t="s">
        <v>65</v>
      </c>
      <c r="B12" s="2" t="s">
        <v>69</v>
      </c>
      <c r="C12" s="3">
        <v>17940</v>
      </c>
      <c r="D12" s="3">
        <v>18637</v>
      </c>
      <c r="E12" s="4">
        <f>Poblacion[[#This Row],[Mujeres]]/(Poblacion[[#This Row],[Mujeres]]+Poblacion[[#This Row],[Hombres]])</f>
        <v>0.50952784536730733</v>
      </c>
      <c r="F12" s="3">
        <v>3988</v>
      </c>
      <c r="G12" s="3">
        <v>32589</v>
      </c>
      <c r="H12" s="5">
        <f>G12+F12</f>
        <v>36577</v>
      </c>
    </row>
    <row r="13" spans="1:8" x14ac:dyDescent="0.25">
      <c r="A13" t="s">
        <v>116</v>
      </c>
      <c r="B13" s="2" t="s">
        <v>119</v>
      </c>
      <c r="C13" s="3">
        <v>1714</v>
      </c>
      <c r="D13" s="3">
        <v>1811</v>
      </c>
      <c r="E13" s="4">
        <f>Poblacion[[#This Row],[Mujeres]]/(Poblacion[[#This Row],[Mujeres]]+Poblacion[[#This Row],[Hombres]])</f>
        <v>0.513758865248227</v>
      </c>
      <c r="F13" s="3">
        <v>1069</v>
      </c>
      <c r="G13" s="3">
        <v>2456</v>
      </c>
      <c r="H13" s="5">
        <f>G13+F13</f>
        <v>3525</v>
      </c>
    </row>
    <row r="14" spans="1:8" x14ac:dyDescent="0.25">
      <c r="A14" t="s">
        <v>212</v>
      </c>
      <c r="B14" s="2" t="s">
        <v>213</v>
      </c>
      <c r="C14" s="9">
        <v>9288</v>
      </c>
      <c r="D14" s="9">
        <v>9413</v>
      </c>
      <c r="E14" s="8">
        <f>Poblacion[[#This Row],[Mujeres]]/(Poblacion[[#This Row],[Mujeres]]+Poblacion[[#This Row],[Hombres]])</f>
        <v>0.50334206726913</v>
      </c>
      <c r="F14" s="9">
        <v>2863</v>
      </c>
      <c r="G14" s="9">
        <v>15838</v>
      </c>
      <c r="H14" s="5">
        <f>G14+F14</f>
        <v>18701</v>
      </c>
    </row>
    <row r="15" spans="1:8" x14ac:dyDescent="0.25">
      <c r="A15" t="s">
        <v>166</v>
      </c>
      <c r="B15" s="2" t="s">
        <v>192</v>
      </c>
      <c r="C15" s="9">
        <v>4029</v>
      </c>
      <c r="D15" s="9">
        <v>4148</v>
      </c>
      <c r="E15" s="8">
        <f>Poblacion[[#This Row],[Mujeres]]/(Poblacion[[#This Row],[Mujeres]]+Poblacion[[#This Row],[Hombres]])</f>
        <v>0.5072765072765073</v>
      </c>
      <c r="F15" s="9">
        <v>2895</v>
      </c>
      <c r="G15" s="9">
        <v>5281</v>
      </c>
      <c r="H15" s="5">
        <f>G15+F15</f>
        <v>8176</v>
      </c>
    </row>
    <row r="16" spans="1:8" x14ac:dyDescent="0.25">
      <c r="A16" t="s">
        <v>116</v>
      </c>
      <c r="B16" s="2" t="s">
        <v>120</v>
      </c>
      <c r="C16" s="3">
        <v>3770</v>
      </c>
      <c r="D16" s="3">
        <v>3927</v>
      </c>
      <c r="E16" s="4">
        <f>Poblacion[[#This Row],[Mujeres]]/(Poblacion[[#This Row],[Mujeres]]+Poblacion[[#This Row],[Hombres]])</f>
        <v>0.51019877874496555</v>
      </c>
      <c r="F16" s="3">
        <v>3314</v>
      </c>
      <c r="G16" s="3">
        <v>4383</v>
      </c>
      <c r="H16" s="5">
        <f>G16+F16</f>
        <v>7697</v>
      </c>
    </row>
    <row r="17" spans="1:8" x14ac:dyDescent="0.25">
      <c r="A17" t="s">
        <v>65</v>
      </c>
      <c r="B17" s="2" t="s">
        <v>70</v>
      </c>
      <c r="C17" s="6">
        <v>148</v>
      </c>
      <c r="D17" s="6">
        <v>153</v>
      </c>
      <c r="E17" s="4">
        <f>Poblacion[[#This Row],[Mujeres]]/(Poblacion[[#This Row],[Mujeres]]+Poblacion[[#This Row],[Hombres]])</f>
        <v>0.50830564784053156</v>
      </c>
      <c r="F17" s="6">
        <v>36</v>
      </c>
      <c r="G17" s="6">
        <v>265</v>
      </c>
      <c r="H17" s="5">
        <f>G17+F17</f>
        <v>301</v>
      </c>
    </row>
    <row r="18" spans="1:8" x14ac:dyDescent="0.25">
      <c r="A18" t="s">
        <v>116</v>
      </c>
      <c r="B18" s="2" t="s">
        <v>121</v>
      </c>
      <c r="C18" s="6">
        <v>346</v>
      </c>
      <c r="D18" s="6">
        <v>261</v>
      </c>
      <c r="E18" s="4">
        <f>Poblacion[[#This Row],[Mujeres]]/(Poblacion[[#This Row],[Mujeres]]+Poblacion[[#This Row],[Hombres]])</f>
        <v>0.42998352553542007</v>
      </c>
      <c r="F18" s="6">
        <v>49</v>
      </c>
      <c r="G18" s="6">
        <v>557</v>
      </c>
      <c r="H18" s="5">
        <f>G18+F18</f>
        <v>606</v>
      </c>
    </row>
    <row r="19" spans="1:8" x14ac:dyDescent="0.25">
      <c r="A19" t="s">
        <v>116</v>
      </c>
      <c r="B19" s="2" t="s">
        <v>122</v>
      </c>
      <c r="C19" s="3">
        <v>65001</v>
      </c>
      <c r="D19" s="3">
        <v>61947</v>
      </c>
      <c r="E19" s="4">
        <f>Poblacion[[#This Row],[Mujeres]]/(Poblacion[[#This Row],[Mujeres]]+Poblacion[[#This Row],[Hombres]])</f>
        <v>0.48797145287834387</v>
      </c>
      <c r="F19" s="3">
        <v>100839</v>
      </c>
      <c r="G19" s="3">
        <v>26109</v>
      </c>
      <c r="H19" s="5">
        <f>G19+F19</f>
        <v>126948</v>
      </c>
    </row>
    <row r="20" spans="1:8" x14ac:dyDescent="0.25">
      <c r="A20" t="s">
        <v>65</v>
      </c>
      <c r="B20" s="2" t="s">
        <v>71</v>
      </c>
      <c r="C20" s="6">
        <v>130</v>
      </c>
      <c r="D20" s="6">
        <v>139</v>
      </c>
      <c r="E20" s="4">
        <f>Poblacion[[#This Row],[Mujeres]]/(Poblacion[[#This Row],[Mujeres]]+Poblacion[[#This Row],[Hombres]])</f>
        <v>0.51672862453531598</v>
      </c>
      <c r="F20" s="6">
        <v>136</v>
      </c>
      <c r="G20" s="6">
        <v>133</v>
      </c>
      <c r="H20" s="5">
        <f>G20+F20</f>
        <v>269</v>
      </c>
    </row>
    <row r="21" spans="1:8" x14ac:dyDescent="0.25">
      <c r="A21" t="s">
        <v>166</v>
      </c>
      <c r="B21" s="2" t="s">
        <v>199</v>
      </c>
      <c r="C21" s="9">
        <v>4826</v>
      </c>
      <c r="D21" s="9">
        <v>5449</v>
      </c>
      <c r="E21" s="8">
        <f>Poblacion[[#This Row],[Mujeres]]/(Poblacion[[#This Row],[Mujeres]]+Poblacion[[#This Row],[Hombres]])</f>
        <v>0.53031630170316302</v>
      </c>
      <c r="F21" s="9">
        <v>2698</v>
      </c>
      <c r="G21" s="9">
        <v>7576</v>
      </c>
      <c r="H21" s="5">
        <f>G21+F21</f>
        <v>10274</v>
      </c>
    </row>
    <row r="22" spans="1:8" x14ac:dyDescent="0.25">
      <c r="A22" t="s">
        <v>166</v>
      </c>
      <c r="B22" s="2" t="s">
        <v>200</v>
      </c>
      <c r="C22" s="9">
        <v>4972</v>
      </c>
      <c r="D22" s="9">
        <v>5180</v>
      </c>
      <c r="E22" s="8">
        <f>Poblacion[[#This Row],[Mujeres]]/(Poblacion[[#This Row],[Mujeres]]+Poblacion[[#This Row],[Hombres]])</f>
        <v>0.51024428684003154</v>
      </c>
      <c r="F22" s="7">
        <v>276</v>
      </c>
      <c r="G22" s="9">
        <v>9876</v>
      </c>
      <c r="H22" s="5">
        <f>G22+F22</f>
        <v>10152</v>
      </c>
    </row>
    <row r="23" spans="1:8" x14ac:dyDescent="0.25">
      <c r="A23" t="s">
        <v>166</v>
      </c>
      <c r="B23" s="2" t="s">
        <v>201</v>
      </c>
      <c r="C23" s="9">
        <v>5181</v>
      </c>
      <c r="D23" s="9">
        <v>5398</v>
      </c>
      <c r="E23" s="8">
        <f>Poblacion[[#This Row],[Mujeres]]/(Poblacion[[#This Row],[Mujeres]]+Poblacion[[#This Row],[Hombres]])</f>
        <v>0.5102561678797618</v>
      </c>
      <c r="F23" s="7">
        <v>317</v>
      </c>
      <c r="G23" s="9">
        <v>10262</v>
      </c>
      <c r="H23" s="5">
        <f>G23+F23</f>
        <v>10579</v>
      </c>
    </row>
    <row r="24" spans="1:8" x14ac:dyDescent="0.25">
      <c r="A24" t="s">
        <v>65</v>
      </c>
      <c r="B24" s="2" t="s">
        <v>72</v>
      </c>
      <c r="C24" s="6">
        <v>119</v>
      </c>
      <c r="D24" s="6">
        <v>116</v>
      </c>
      <c r="E24" s="4">
        <f>Poblacion[[#This Row],[Mujeres]]/(Poblacion[[#This Row],[Mujeres]]+Poblacion[[#This Row],[Hombres]])</f>
        <v>0.49361702127659574</v>
      </c>
      <c r="F24" s="6">
        <v>126</v>
      </c>
      <c r="G24" s="6">
        <v>109</v>
      </c>
      <c r="H24" s="5">
        <f>G24+F24</f>
        <v>235</v>
      </c>
    </row>
    <row r="25" spans="1:8" x14ac:dyDescent="0.25">
      <c r="A25" t="s">
        <v>8</v>
      </c>
      <c r="B25" s="2" t="s">
        <v>11</v>
      </c>
      <c r="C25" s="3">
        <v>2926</v>
      </c>
      <c r="D25" s="3">
        <v>3011</v>
      </c>
      <c r="E25" s="4">
        <f>Poblacion[[#This Row],[Mujeres]]/(Poblacion[[#This Row],[Mujeres]]+Poblacion[[#This Row],[Hombres]])</f>
        <v>0.50715849755768905</v>
      </c>
      <c r="F25" s="3">
        <v>3475</v>
      </c>
      <c r="G25" s="3">
        <v>2462</v>
      </c>
      <c r="H25" s="5">
        <f>G25+F25</f>
        <v>5937</v>
      </c>
    </row>
    <row r="26" spans="1:8" x14ac:dyDescent="0.25">
      <c r="A26" t="s">
        <v>65</v>
      </c>
      <c r="B26" s="2" t="s">
        <v>73</v>
      </c>
      <c r="C26" s="6">
        <v>0</v>
      </c>
      <c r="D26" s="6">
        <v>1</v>
      </c>
      <c r="E26" s="4">
        <f>Poblacion[[#This Row],[Mujeres]]/(Poblacion[[#This Row],[Mujeres]]+Poblacion[[#This Row],[Hombres]])</f>
        <v>1</v>
      </c>
      <c r="F26" s="6">
        <v>0</v>
      </c>
      <c r="G26" s="6">
        <v>64</v>
      </c>
      <c r="H26" s="5">
        <f>G26+F26</f>
        <v>64</v>
      </c>
    </row>
    <row r="27" spans="1:8" x14ac:dyDescent="0.25">
      <c r="A27" t="s">
        <v>116</v>
      </c>
      <c r="B27" s="2" t="s">
        <v>123</v>
      </c>
      <c r="C27" s="3">
        <v>1042</v>
      </c>
      <c r="D27" s="3">
        <v>1022</v>
      </c>
      <c r="E27" s="4">
        <f>Poblacion[[#This Row],[Mujeres]]/(Poblacion[[#This Row],[Mujeres]]+Poblacion[[#This Row],[Hombres]])</f>
        <v>0.49515503875968991</v>
      </c>
      <c r="F27" s="3">
        <v>1921</v>
      </c>
      <c r="G27" s="6">
        <v>142</v>
      </c>
      <c r="H27" s="5">
        <f>G27+F27</f>
        <v>2063</v>
      </c>
    </row>
    <row r="28" spans="1:8" x14ac:dyDescent="0.25">
      <c r="A28" t="s">
        <v>65</v>
      </c>
      <c r="B28" s="2" t="s">
        <v>74</v>
      </c>
      <c r="C28" s="3">
        <v>4049</v>
      </c>
      <c r="D28" s="3">
        <v>4093</v>
      </c>
      <c r="E28" s="4">
        <f>Poblacion[[#This Row],[Mujeres]]/(Poblacion[[#This Row],[Mujeres]]+Poblacion[[#This Row],[Hombres]])</f>
        <v>0.50270203881110287</v>
      </c>
      <c r="F28" s="3">
        <v>2935</v>
      </c>
      <c r="G28" s="3">
        <v>5207</v>
      </c>
      <c r="H28" s="5">
        <f>G28+F28</f>
        <v>8142</v>
      </c>
    </row>
    <row r="29" spans="1:8" x14ac:dyDescent="0.25">
      <c r="A29" t="s">
        <v>166</v>
      </c>
      <c r="B29" s="2" t="s">
        <v>180</v>
      </c>
      <c r="C29" s="9">
        <v>1899</v>
      </c>
      <c r="D29" s="9">
        <v>1939</v>
      </c>
      <c r="E29" s="8">
        <f>Poblacion[[#This Row],[Mujeres]]/(Poblacion[[#This Row],[Mujeres]]+Poblacion[[#This Row],[Hombres]])</f>
        <v>0.50521104742053158</v>
      </c>
      <c r="F29" s="9">
        <v>2198</v>
      </c>
      <c r="G29" s="9">
        <v>1640</v>
      </c>
      <c r="H29" s="5">
        <f>G29+F29</f>
        <v>3838</v>
      </c>
    </row>
    <row r="30" spans="1:8" x14ac:dyDescent="0.25">
      <c r="A30" t="s">
        <v>8</v>
      </c>
      <c r="B30" s="2" t="s">
        <v>12</v>
      </c>
      <c r="C30" s="6">
        <v>784</v>
      </c>
      <c r="D30" s="6">
        <v>813</v>
      </c>
      <c r="E30" s="4">
        <f>Poblacion[[#This Row],[Mujeres]]/(Poblacion[[#This Row],[Mujeres]]+Poblacion[[#This Row],[Hombres]])</f>
        <v>0.50907952410770196</v>
      </c>
      <c r="F30" s="6">
        <v>469</v>
      </c>
      <c r="G30" s="3">
        <v>1128</v>
      </c>
      <c r="H30" s="5">
        <f>G30+F30</f>
        <v>1597</v>
      </c>
    </row>
    <row r="31" spans="1:8" x14ac:dyDescent="0.25">
      <c r="A31" t="s">
        <v>65</v>
      </c>
      <c r="B31" s="2" t="s">
        <v>75</v>
      </c>
      <c r="C31" s="3">
        <v>82997</v>
      </c>
      <c r="D31" s="3">
        <v>84991</v>
      </c>
      <c r="E31" s="4">
        <f>Poblacion[[#This Row],[Mujeres]]/(Poblacion[[#This Row],[Mujeres]]+Poblacion[[#This Row],[Hombres]])</f>
        <v>0.50593494773436198</v>
      </c>
      <c r="F31" s="3">
        <v>32439</v>
      </c>
      <c r="G31" s="3">
        <v>135549</v>
      </c>
      <c r="H31" s="5">
        <f>G31+F31</f>
        <v>167988</v>
      </c>
    </row>
    <row r="32" spans="1:8" x14ac:dyDescent="0.25">
      <c r="A32" t="s">
        <v>116</v>
      </c>
      <c r="B32" s="2" t="s">
        <v>124</v>
      </c>
      <c r="C32" s="6">
        <v>168</v>
      </c>
      <c r="D32" s="6">
        <v>153</v>
      </c>
      <c r="E32" s="4">
        <f>Poblacion[[#This Row],[Mujeres]]/(Poblacion[[#This Row],[Mujeres]]+Poblacion[[#This Row],[Hombres]])</f>
        <v>0.47663551401869159</v>
      </c>
      <c r="F32" s="6">
        <v>92</v>
      </c>
      <c r="G32" s="6">
        <v>230</v>
      </c>
      <c r="H32" s="5">
        <f>G32+F32</f>
        <v>322</v>
      </c>
    </row>
    <row r="33" spans="1:8" x14ac:dyDescent="0.25">
      <c r="A33" t="s">
        <v>166</v>
      </c>
      <c r="B33" s="2" t="s">
        <v>193</v>
      </c>
      <c r="C33" s="9">
        <v>4031</v>
      </c>
      <c r="D33" s="9">
        <v>4249</v>
      </c>
      <c r="E33" s="8">
        <f>Poblacion[[#This Row],[Mujeres]]/(Poblacion[[#This Row],[Mujeres]]+Poblacion[[#This Row],[Hombres]])</f>
        <v>0.51316425120772946</v>
      </c>
      <c r="F33" s="9">
        <v>2508</v>
      </c>
      <c r="G33" s="9">
        <v>5771</v>
      </c>
      <c r="H33" s="5">
        <f>G33+F33</f>
        <v>8279</v>
      </c>
    </row>
    <row r="34" spans="1:8" x14ac:dyDescent="0.25">
      <c r="A34" t="s">
        <v>8</v>
      </c>
      <c r="B34" s="2" t="s">
        <v>13</v>
      </c>
      <c r="C34" s="3">
        <v>5797</v>
      </c>
      <c r="D34" s="3">
        <v>5819</v>
      </c>
      <c r="E34" s="4">
        <f>Poblacion[[#This Row],[Mujeres]]/(Poblacion[[#This Row],[Mujeres]]+Poblacion[[#This Row],[Hombres]])</f>
        <v>0.50094696969696972</v>
      </c>
      <c r="F34" s="3">
        <v>9535</v>
      </c>
      <c r="G34" s="3">
        <v>2081</v>
      </c>
      <c r="H34" s="5">
        <f>G34+F34</f>
        <v>11616</v>
      </c>
    </row>
    <row r="35" spans="1:8" x14ac:dyDescent="0.25">
      <c r="A35" t="s">
        <v>8</v>
      </c>
      <c r="B35" s="2" t="s">
        <v>14</v>
      </c>
      <c r="C35" s="3">
        <v>3212</v>
      </c>
      <c r="D35" s="3">
        <v>3353</v>
      </c>
      <c r="E35" s="4">
        <f>Poblacion[[#This Row],[Mujeres]]/(Poblacion[[#This Row],[Mujeres]]+Poblacion[[#This Row],[Hombres]])</f>
        <v>0.51073876618431069</v>
      </c>
      <c r="F35" s="3">
        <v>5997</v>
      </c>
      <c r="G35" s="6">
        <v>568</v>
      </c>
      <c r="H35" s="5">
        <f>G35+F35</f>
        <v>6565</v>
      </c>
    </row>
    <row r="36" spans="1:8" x14ac:dyDescent="0.25">
      <c r="A36" t="s">
        <v>8</v>
      </c>
      <c r="B36" s="2" t="s">
        <v>15</v>
      </c>
      <c r="C36" s="6">
        <v>195</v>
      </c>
      <c r="D36" s="6">
        <v>223</v>
      </c>
      <c r="E36" s="4">
        <f>Poblacion[[#This Row],[Mujeres]]/(Poblacion[[#This Row],[Mujeres]]+Poblacion[[#This Row],[Hombres]])</f>
        <v>0.53349282296650713</v>
      </c>
      <c r="F36" s="6">
        <v>165</v>
      </c>
      <c r="G36" s="6">
        <v>253</v>
      </c>
      <c r="H36" s="5">
        <f>G36+F36</f>
        <v>418</v>
      </c>
    </row>
    <row r="37" spans="1:8" x14ac:dyDescent="0.25">
      <c r="A37" t="s">
        <v>65</v>
      </c>
      <c r="B37" s="2" t="s">
        <v>76</v>
      </c>
      <c r="C37" s="6">
        <v>0</v>
      </c>
      <c r="D37" s="6">
        <v>1</v>
      </c>
      <c r="E37" s="4">
        <f>Poblacion[[#This Row],[Mujeres]]/(Poblacion[[#This Row],[Mujeres]]+Poblacion[[#This Row],[Hombres]])</f>
        <v>1</v>
      </c>
      <c r="F37" s="6">
        <v>0</v>
      </c>
      <c r="G37" s="6">
        <v>37</v>
      </c>
      <c r="H37" s="5">
        <f>G37+F37</f>
        <v>37</v>
      </c>
    </row>
    <row r="38" spans="1:8" x14ac:dyDescent="0.25">
      <c r="A38" t="s">
        <v>116</v>
      </c>
      <c r="B38" s="2" t="s">
        <v>125</v>
      </c>
      <c r="C38" s="3">
        <v>5305</v>
      </c>
      <c r="D38" s="3">
        <v>5641</v>
      </c>
      <c r="E38" s="4">
        <f>Poblacion[[#This Row],[Mujeres]]/(Poblacion[[#This Row],[Mujeres]]+Poblacion[[#This Row],[Hombres]])</f>
        <v>0.51534807235519819</v>
      </c>
      <c r="F38" s="3">
        <v>8447</v>
      </c>
      <c r="G38" s="3">
        <v>2498</v>
      </c>
      <c r="H38" s="5">
        <f>G38+F38</f>
        <v>10945</v>
      </c>
    </row>
    <row r="39" spans="1:8" x14ac:dyDescent="0.25">
      <c r="A39" t="s">
        <v>8</v>
      </c>
      <c r="B39" s="2" t="s">
        <v>16</v>
      </c>
      <c r="C39" s="3">
        <v>7302</v>
      </c>
      <c r="D39" s="3">
        <v>7390</v>
      </c>
      <c r="E39" s="4">
        <f>Poblacion[[#This Row],[Mujeres]]/(Poblacion[[#This Row],[Mujeres]]+Poblacion[[#This Row],[Hombres]])</f>
        <v>0.50299482711679822</v>
      </c>
      <c r="F39" s="3">
        <v>7633</v>
      </c>
      <c r="G39" s="3">
        <v>7060</v>
      </c>
      <c r="H39" s="5">
        <f>G39+F39</f>
        <v>14693</v>
      </c>
    </row>
    <row r="40" spans="1:8" x14ac:dyDescent="0.25">
      <c r="A40" t="s">
        <v>65</v>
      </c>
      <c r="B40" s="2" t="s">
        <v>77</v>
      </c>
      <c r="C40" s="3">
        <v>15274</v>
      </c>
      <c r="D40" s="3">
        <v>15583</v>
      </c>
      <c r="E40" s="4">
        <f>Poblacion[[#This Row],[Mujeres]]/(Poblacion[[#This Row],[Mujeres]]+Poblacion[[#This Row],[Hombres]])</f>
        <v>0.50500696762485009</v>
      </c>
      <c r="F40" s="3">
        <v>7099</v>
      </c>
      <c r="G40" s="3">
        <v>23758</v>
      </c>
      <c r="H40" s="5">
        <f>G40+F40</f>
        <v>30857</v>
      </c>
    </row>
    <row r="41" spans="1:8" x14ac:dyDescent="0.25">
      <c r="A41" t="s">
        <v>8</v>
      </c>
      <c r="B41" s="2" t="s">
        <v>17</v>
      </c>
      <c r="C41" s="3">
        <v>1725</v>
      </c>
      <c r="D41" s="3">
        <v>1824</v>
      </c>
      <c r="E41" s="4">
        <f>Poblacion[[#This Row],[Mujeres]]/(Poblacion[[#This Row],[Mujeres]]+Poblacion[[#This Row],[Hombres]])</f>
        <v>0.51394759087066777</v>
      </c>
      <c r="F41" s="3">
        <v>2103</v>
      </c>
      <c r="G41" s="3">
        <v>1447</v>
      </c>
      <c r="H41" s="5">
        <f>G41+F41</f>
        <v>3550</v>
      </c>
    </row>
    <row r="42" spans="1:8" x14ac:dyDescent="0.25">
      <c r="A42" t="s">
        <v>8</v>
      </c>
      <c r="B42" s="2" t="s">
        <v>18</v>
      </c>
      <c r="C42" s="3">
        <v>3687</v>
      </c>
      <c r="D42" s="3">
        <v>3771</v>
      </c>
      <c r="E42" s="4">
        <f>Poblacion[[#This Row],[Mujeres]]/(Poblacion[[#This Row],[Mujeres]]+Poblacion[[#This Row],[Hombres]])</f>
        <v>0.50563153660498794</v>
      </c>
      <c r="F42" s="3">
        <v>5708</v>
      </c>
      <c r="G42" s="3">
        <v>1750</v>
      </c>
      <c r="H42" s="5">
        <f>G42+F42</f>
        <v>7458</v>
      </c>
    </row>
    <row r="43" spans="1:8" x14ac:dyDescent="0.25">
      <c r="A43" t="s">
        <v>166</v>
      </c>
      <c r="B43" s="2" t="s">
        <v>197</v>
      </c>
      <c r="C43" s="9">
        <v>4997</v>
      </c>
      <c r="D43" s="9">
        <v>5266</v>
      </c>
      <c r="E43" s="8">
        <f>Poblacion[[#This Row],[Mujeres]]/(Poblacion[[#This Row],[Mujeres]]+Poblacion[[#This Row],[Hombres]])</f>
        <v>0.5131053298255871</v>
      </c>
      <c r="F43" s="9">
        <v>3480</v>
      </c>
      <c r="G43" s="9">
        <v>6782</v>
      </c>
      <c r="H43" s="5">
        <f>G43+F43</f>
        <v>10262</v>
      </c>
    </row>
    <row r="44" spans="1:8" x14ac:dyDescent="0.25">
      <c r="A44" t="s">
        <v>65</v>
      </c>
      <c r="B44" s="2" t="s">
        <v>78</v>
      </c>
      <c r="C44" s="3">
        <v>7435</v>
      </c>
      <c r="D44" s="3">
        <v>7584</v>
      </c>
      <c r="E44" s="4">
        <f>Poblacion[[#This Row],[Mujeres]]/(Poblacion[[#This Row],[Mujeres]]+Poblacion[[#This Row],[Hombres]])</f>
        <v>0.50496038351421535</v>
      </c>
      <c r="F44" s="3">
        <v>2334</v>
      </c>
      <c r="G44" s="3">
        <v>12684</v>
      </c>
      <c r="H44" s="5">
        <f>G44+F44</f>
        <v>15018</v>
      </c>
    </row>
    <row r="45" spans="1:8" x14ac:dyDescent="0.25">
      <c r="A45" t="s">
        <v>116</v>
      </c>
      <c r="B45" s="2" t="s">
        <v>126</v>
      </c>
      <c r="C45" s="3">
        <v>655632</v>
      </c>
      <c r="D45" s="3">
        <v>618475</v>
      </c>
      <c r="E45" s="4">
        <f>Poblacion[[#This Row],[Mujeres]]/(Poblacion[[#This Row],[Mujeres]]+Poblacion[[#This Row],[Hombres]])</f>
        <v>0.48541841462294766</v>
      </c>
      <c r="F45" s="3">
        <v>843136</v>
      </c>
      <c r="G45" s="3">
        <v>430971</v>
      </c>
      <c r="H45" s="5">
        <f>G45+F45</f>
        <v>1274107</v>
      </c>
    </row>
    <row r="46" spans="1:8" x14ac:dyDescent="0.25">
      <c r="A46" t="s">
        <v>116</v>
      </c>
      <c r="B46" s="2" t="s">
        <v>127</v>
      </c>
      <c r="C46" s="6">
        <v>389</v>
      </c>
      <c r="D46" s="6">
        <v>390</v>
      </c>
      <c r="E46" s="4">
        <f>Poblacion[[#This Row],[Mujeres]]/(Poblacion[[#This Row],[Mujeres]]+Poblacion[[#This Row],[Hombres]])</f>
        <v>0.50064184852374838</v>
      </c>
      <c r="F46" s="6">
        <v>341</v>
      </c>
      <c r="G46" s="6">
        <v>438</v>
      </c>
      <c r="H46" s="5">
        <f>G46+F46</f>
        <v>779</v>
      </c>
    </row>
    <row r="47" spans="1:8" x14ac:dyDescent="0.25">
      <c r="A47" t="s">
        <v>116</v>
      </c>
      <c r="B47" s="2" t="s">
        <v>128</v>
      </c>
      <c r="C47" s="6">
        <v>830</v>
      </c>
      <c r="D47" s="6">
        <v>829</v>
      </c>
      <c r="E47" s="4">
        <f>Poblacion[[#This Row],[Mujeres]]/(Poblacion[[#This Row],[Mujeres]]+Poblacion[[#This Row],[Hombres]])</f>
        <v>0.49969861362266427</v>
      </c>
      <c r="F47" s="6">
        <v>438</v>
      </c>
      <c r="G47" s="3">
        <v>1222</v>
      </c>
      <c r="H47" s="5">
        <f>G47+F47</f>
        <v>1660</v>
      </c>
    </row>
    <row r="48" spans="1:8" x14ac:dyDescent="0.25">
      <c r="A48" t="s">
        <v>65</v>
      </c>
      <c r="B48" s="2" t="s">
        <v>79</v>
      </c>
      <c r="C48" s="3">
        <v>20538</v>
      </c>
      <c r="D48" s="3">
        <v>21026</v>
      </c>
      <c r="E48" s="4">
        <f>Poblacion[[#This Row],[Mujeres]]/(Poblacion[[#This Row],[Mujeres]]+Poblacion[[#This Row],[Hombres]])</f>
        <v>0.5058704648253296</v>
      </c>
      <c r="F48" s="3">
        <v>10612</v>
      </c>
      <c r="G48" s="3">
        <v>30952</v>
      </c>
      <c r="H48" s="5">
        <f>G48+F48</f>
        <v>41564</v>
      </c>
    </row>
    <row r="49" spans="1:8" x14ac:dyDescent="0.25">
      <c r="A49" t="s">
        <v>8</v>
      </c>
      <c r="B49" s="2" t="s">
        <v>19</v>
      </c>
      <c r="C49" s="6">
        <v>338</v>
      </c>
      <c r="D49" s="6">
        <v>338</v>
      </c>
      <c r="E49" s="4">
        <f>Poblacion[[#This Row],[Mujeres]]/(Poblacion[[#This Row],[Mujeres]]+Poblacion[[#This Row],[Hombres]])</f>
        <v>0.5</v>
      </c>
      <c r="F49" s="6">
        <v>455</v>
      </c>
      <c r="G49" s="6">
        <v>220</v>
      </c>
      <c r="H49" s="5">
        <f>G49+F49</f>
        <v>675</v>
      </c>
    </row>
    <row r="50" spans="1:8" x14ac:dyDescent="0.25">
      <c r="A50" t="s">
        <v>8</v>
      </c>
      <c r="B50" s="2" t="s">
        <v>20</v>
      </c>
      <c r="C50" s="3">
        <v>1400</v>
      </c>
      <c r="D50" s="3">
        <v>1464</v>
      </c>
      <c r="E50" s="4">
        <f>Poblacion[[#This Row],[Mujeres]]/(Poblacion[[#This Row],[Mujeres]]+Poblacion[[#This Row],[Hombres]])</f>
        <v>0.51117318435754189</v>
      </c>
      <c r="F50" s="3">
        <v>1097</v>
      </c>
      <c r="G50" s="3">
        <v>1767</v>
      </c>
      <c r="H50" s="5">
        <f>G50+F50</f>
        <v>2864</v>
      </c>
    </row>
    <row r="51" spans="1:8" x14ac:dyDescent="0.25">
      <c r="A51" t="s">
        <v>8</v>
      </c>
      <c r="B51" s="2" t="s">
        <v>21</v>
      </c>
      <c r="C51" s="3">
        <v>24904</v>
      </c>
      <c r="D51" s="3">
        <v>25432</v>
      </c>
      <c r="E51" s="4">
        <f>Poblacion[[#This Row],[Mujeres]]/(Poblacion[[#This Row],[Mujeres]]+Poblacion[[#This Row],[Hombres]])</f>
        <v>0.50524475524475521</v>
      </c>
      <c r="F51" s="3">
        <v>35254</v>
      </c>
      <c r="G51" s="3">
        <v>15081</v>
      </c>
      <c r="H51" s="5">
        <f>G51+F51</f>
        <v>50335</v>
      </c>
    </row>
    <row r="52" spans="1:8" x14ac:dyDescent="0.25">
      <c r="A52" t="s">
        <v>212</v>
      </c>
      <c r="B52" s="2" t="s">
        <v>214</v>
      </c>
      <c r="C52" s="7">
        <v>0</v>
      </c>
      <c r="D52" s="7">
        <v>1</v>
      </c>
      <c r="E52" s="8">
        <f>Poblacion[[#This Row],[Mujeres]]/(Poblacion[[#This Row],[Mujeres]]+Poblacion[[#This Row],[Hombres]])</f>
        <v>1</v>
      </c>
      <c r="F52" s="7">
        <v>7</v>
      </c>
      <c r="G52" s="7">
        <v>13</v>
      </c>
      <c r="H52" s="5">
        <f>G52+F52</f>
        <v>20</v>
      </c>
    </row>
    <row r="53" spans="1:8" x14ac:dyDescent="0.25">
      <c r="A53" t="s">
        <v>116</v>
      </c>
      <c r="B53" s="2" t="s">
        <v>129</v>
      </c>
      <c r="C53" s="3">
        <v>11882</v>
      </c>
      <c r="D53" s="3">
        <v>11820</v>
      </c>
      <c r="E53" s="4">
        <f>Poblacion[[#This Row],[Mujeres]]/(Poblacion[[#This Row],[Mujeres]]+Poblacion[[#This Row],[Hombres]])</f>
        <v>0.49869209349421989</v>
      </c>
      <c r="F53" s="3">
        <v>8890</v>
      </c>
      <c r="G53" s="3">
        <v>14812</v>
      </c>
      <c r="H53" s="5">
        <f>G53+F53</f>
        <v>23702</v>
      </c>
    </row>
    <row r="54" spans="1:8" x14ac:dyDescent="0.25">
      <c r="A54" t="s">
        <v>116</v>
      </c>
      <c r="B54" s="2" t="s">
        <v>130</v>
      </c>
      <c r="C54" s="3">
        <v>23437</v>
      </c>
      <c r="D54" s="3">
        <v>23042</v>
      </c>
      <c r="E54" s="4">
        <f>Poblacion[[#This Row],[Mujeres]]/(Poblacion[[#This Row],[Mujeres]]+Poblacion[[#This Row],[Hombres]])</f>
        <v>0.49575076916456895</v>
      </c>
      <c r="F54" s="3">
        <v>6897</v>
      </c>
      <c r="G54" s="3">
        <v>39583</v>
      </c>
      <c r="H54" s="5">
        <f>G54+F54</f>
        <v>46480</v>
      </c>
    </row>
    <row r="55" spans="1:8" x14ac:dyDescent="0.25">
      <c r="A55" t="s">
        <v>65</v>
      </c>
      <c r="B55" s="2" t="s">
        <v>80</v>
      </c>
      <c r="C55" s="3">
        <v>1994</v>
      </c>
      <c r="D55" s="3">
        <v>1939</v>
      </c>
      <c r="E55" s="4">
        <f>Poblacion[[#This Row],[Mujeres]]/(Poblacion[[#This Row],[Mujeres]]+Poblacion[[#This Row],[Hombres]])</f>
        <v>0.49300788202390033</v>
      </c>
      <c r="F55" s="3">
        <v>1914</v>
      </c>
      <c r="G55" s="3">
        <v>2019</v>
      </c>
      <c r="H55" s="5">
        <f>G55+F55</f>
        <v>3933</v>
      </c>
    </row>
    <row r="56" spans="1:8" x14ac:dyDescent="0.25">
      <c r="A56" t="s">
        <v>8</v>
      </c>
      <c r="B56" s="2" t="s">
        <v>22</v>
      </c>
      <c r="C56" s="3">
        <v>7394</v>
      </c>
      <c r="D56" s="3">
        <v>7133</v>
      </c>
      <c r="E56" s="4">
        <f>Poblacion[[#This Row],[Mujeres]]/(Poblacion[[#This Row],[Mujeres]]+Poblacion[[#This Row],[Hombres]])</f>
        <v>0.49101672747298136</v>
      </c>
      <c r="F56" s="3">
        <v>7860</v>
      </c>
      <c r="G56" s="3">
        <v>6666</v>
      </c>
      <c r="H56" s="5">
        <f>G56+F56</f>
        <v>14526</v>
      </c>
    </row>
    <row r="57" spans="1:8" x14ac:dyDescent="0.25">
      <c r="A57" t="s">
        <v>166</v>
      </c>
      <c r="B57" s="2" t="s">
        <v>184</v>
      </c>
      <c r="C57" s="9">
        <v>2164</v>
      </c>
      <c r="D57" s="9">
        <v>2313</v>
      </c>
      <c r="E57" s="8">
        <f>Poblacion[[#This Row],[Mujeres]]/(Poblacion[[#This Row],[Mujeres]]+Poblacion[[#This Row],[Hombres]])</f>
        <v>0.51664060754969843</v>
      </c>
      <c r="F57" s="9">
        <v>1910</v>
      </c>
      <c r="G57" s="9">
        <v>2567</v>
      </c>
      <c r="H57" s="5">
        <f>G57+F57</f>
        <v>4477</v>
      </c>
    </row>
    <row r="58" spans="1:8" x14ac:dyDescent="0.25">
      <c r="A58" t="s">
        <v>65</v>
      </c>
      <c r="B58" s="2" t="s">
        <v>81</v>
      </c>
      <c r="C58" s="3">
        <v>5593</v>
      </c>
      <c r="D58" s="3">
        <v>5567</v>
      </c>
      <c r="E58" s="4">
        <f>Poblacion[[#This Row],[Mujeres]]/(Poblacion[[#This Row],[Mujeres]]+Poblacion[[#This Row],[Hombres]])</f>
        <v>0.49883512544802866</v>
      </c>
      <c r="F58" s="3">
        <v>2512</v>
      </c>
      <c r="G58" s="3">
        <v>8648</v>
      </c>
      <c r="H58" s="5">
        <f>G58+F58</f>
        <v>11160</v>
      </c>
    </row>
    <row r="59" spans="1:8" x14ac:dyDescent="0.25">
      <c r="A59" t="s">
        <v>166</v>
      </c>
      <c r="B59" s="2" t="s">
        <v>190</v>
      </c>
      <c r="C59" s="9">
        <v>2612</v>
      </c>
      <c r="D59" s="9">
        <v>2671</v>
      </c>
      <c r="E59" s="8">
        <f>Poblacion[[#This Row],[Mujeres]]/(Poblacion[[#This Row],[Mujeres]]+Poblacion[[#This Row],[Hombres]])</f>
        <v>0.50558394851410182</v>
      </c>
      <c r="F59" s="7">
        <v>759</v>
      </c>
      <c r="G59" s="9">
        <v>4523</v>
      </c>
      <c r="H59" s="5">
        <f>G59+F59</f>
        <v>5282</v>
      </c>
    </row>
    <row r="60" spans="1:8" x14ac:dyDescent="0.25">
      <c r="A60" t="s">
        <v>8</v>
      </c>
      <c r="B60" s="2" t="s">
        <v>23</v>
      </c>
      <c r="C60" s="6">
        <v>308</v>
      </c>
      <c r="D60" s="6">
        <v>321</v>
      </c>
      <c r="E60" s="4">
        <f>Poblacion[[#This Row],[Mujeres]]/(Poblacion[[#This Row],[Mujeres]]+Poblacion[[#This Row],[Hombres]])</f>
        <v>0.51033386327503971</v>
      </c>
      <c r="F60" s="6">
        <v>107</v>
      </c>
      <c r="G60" s="6">
        <v>522</v>
      </c>
      <c r="H60" s="5">
        <f>G60+F60</f>
        <v>629</v>
      </c>
    </row>
    <row r="61" spans="1:8" x14ac:dyDescent="0.25">
      <c r="A61" t="s">
        <v>65</v>
      </c>
      <c r="B61" s="2" t="s">
        <v>82</v>
      </c>
      <c r="C61" s="6">
        <v>0</v>
      </c>
      <c r="D61" s="6">
        <v>1</v>
      </c>
      <c r="E61" s="4">
        <f>Poblacion[[#This Row],[Mujeres]]/(Poblacion[[#This Row],[Mujeres]]+Poblacion[[#This Row],[Hombres]])</f>
        <v>1</v>
      </c>
      <c r="F61" s="6">
        <v>21</v>
      </c>
      <c r="G61" s="6">
        <v>50</v>
      </c>
      <c r="H61" s="5">
        <f>G61+F61</f>
        <v>71</v>
      </c>
    </row>
    <row r="62" spans="1:8" x14ac:dyDescent="0.25">
      <c r="A62" t="s">
        <v>65</v>
      </c>
      <c r="B62" s="2" t="s">
        <v>83</v>
      </c>
      <c r="C62" s="3">
        <v>4253</v>
      </c>
      <c r="D62" s="3">
        <v>4112</v>
      </c>
      <c r="E62" s="4">
        <f>Poblacion[[#This Row],[Mujeres]]/(Poblacion[[#This Row],[Mujeres]]+Poblacion[[#This Row],[Hombres]])</f>
        <v>0.49157202630005975</v>
      </c>
      <c r="F62" s="3">
        <v>2968</v>
      </c>
      <c r="G62" s="3">
        <v>5396</v>
      </c>
      <c r="H62" s="5">
        <f>G62+F62</f>
        <v>8364</v>
      </c>
    </row>
    <row r="63" spans="1:8" x14ac:dyDescent="0.25">
      <c r="A63" t="s">
        <v>65</v>
      </c>
      <c r="B63" s="2" t="s">
        <v>84</v>
      </c>
      <c r="C63" s="3">
        <v>6233</v>
      </c>
      <c r="D63" s="3">
        <v>6178</v>
      </c>
      <c r="E63" s="4">
        <f>Poblacion[[#This Row],[Mujeres]]/(Poblacion[[#This Row],[Mujeres]]+Poblacion[[#This Row],[Hombres]])</f>
        <v>0.49778422367254854</v>
      </c>
      <c r="F63" s="3">
        <v>4754</v>
      </c>
      <c r="G63" s="3">
        <v>7656</v>
      </c>
      <c r="H63" s="5">
        <f>G63+F63</f>
        <v>12410</v>
      </c>
    </row>
    <row r="64" spans="1:8" x14ac:dyDescent="0.25">
      <c r="A64" t="s">
        <v>8</v>
      </c>
      <c r="B64" s="2" t="s">
        <v>24</v>
      </c>
      <c r="C64" s="3">
        <v>34096</v>
      </c>
      <c r="D64" s="3">
        <v>33130</v>
      </c>
      <c r="E64" s="4">
        <f>Poblacion[[#This Row],[Mujeres]]/(Poblacion[[#This Row],[Mujeres]]+Poblacion[[#This Row],[Hombres]])</f>
        <v>0.49281527980245737</v>
      </c>
      <c r="F64" s="3">
        <v>36519</v>
      </c>
      <c r="G64" s="3">
        <v>30708</v>
      </c>
      <c r="H64" s="5">
        <f>G64+F64</f>
        <v>67227</v>
      </c>
    </row>
    <row r="65" spans="1:8" x14ac:dyDescent="0.25">
      <c r="A65" t="s">
        <v>65</v>
      </c>
      <c r="B65" s="2" t="s">
        <v>85</v>
      </c>
      <c r="C65" s="3">
        <v>3019</v>
      </c>
      <c r="D65" s="3">
        <v>3135</v>
      </c>
      <c r="E65" s="4">
        <f>Poblacion[[#This Row],[Mujeres]]/(Poblacion[[#This Row],[Mujeres]]+Poblacion[[#This Row],[Hombres]])</f>
        <v>0.50942476438089046</v>
      </c>
      <c r="F65" s="3">
        <v>3304</v>
      </c>
      <c r="G65" s="3">
        <v>2850</v>
      </c>
      <c r="H65" s="5">
        <f>G65+F65</f>
        <v>6154</v>
      </c>
    </row>
    <row r="66" spans="1:8" x14ac:dyDescent="0.25">
      <c r="A66" t="s">
        <v>116</v>
      </c>
      <c r="B66" s="2" t="s">
        <v>131</v>
      </c>
      <c r="C66" s="3">
        <v>1521</v>
      </c>
      <c r="D66" s="6">
        <v>876</v>
      </c>
      <c r="E66" s="4">
        <f>Poblacion[[#This Row],[Mujeres]]/(Poblacion[[#This Row],[Mujeres]]+Poblacion[[#This Row],[Hombres]])</f>
        <v>0.36545682102628285</v>
      </c>
      <c r="F66" s="6">
        <v>348</v>
      </c>
      <c r="G66" s="3">
        <v>2049</v>
      </c>
      <c r="H66" s="5">
        <f>G66+F66</f>
        <v>2397</v>
      </c>
    </row>
    <row r="67" spans="1:8" x14ac:dyDescent="0.25">
      <c r="A67" t="s">
        <v>8</v>
      </c>
      <c r="B67" s="2" t="s">
        <v>25</v>
      </c>
      <c r="C67" s="3">
        <v>1846</v>
      </c>
      <c r="D67" s="3">
        <v>1874</v>
      </c>
      <c r="E67" s="4">
        <f>Poblacion[[#This Row],[Mujeres]]/(Poblacion[[#This Row],[Mujeres]]+Poblacion[[#This Row],[Hombres]])</f>
        <v>0.50376344086021507</v>
      </c>
      <c r="F67" s="3">
        <v>3035</v>
      </c>
      <c r="G67" s="6">
        <v>684</v>
      </c>
      <c r="H67" s="5">
        <f>G67+F67</f>
        <v>3719</v>
      </c>
    </row>
    <row r="68" spans="1:8" x14ac:dyDescent="0.25">
      <c r="A68" t="s">
        <v>166</v>
      </c>
      <c r="B68" s="2" t="s">
        <v>186</v>
      </c>
      <c r="C68" s="9">
        <v>2622</v>
      </c>
      <c r="D68" s="9">
        <v>2759</v>
      </c>
      <c r="E68" s="8">
        <f>Poblacion[[#This Row],[Mujeres]]/(Poblacion[[#This Row],[Mujeres]]+Poblacion[[#This Row],[Hombres]])</f>
        <v>0.51272997584092173</v>
      </c>
      <c r="F68" s="9">
        <v>2118</v>
      </c>
      <c r="G68" s="9">
        <v>3263</v>
      </c>
      <c r="H68" s="5">
        <f>G68+F68</f>
        <v>5381</v>
      </c>
    </row>
    <row r="69" spans="1:8" x14ac:dyDescent="0.25">
      <c r="A69" t="s">
        <v>166</v>
      </c>
      <c r="B69" s="2" t="s">
        <v>176</v>
      </c>
      <c r="C69" s="7">
        <v>966</v>
      </c>
      <c r="D69" s="9">
        <v>1023</v>
      </c>
      <c r="E69" s="8">
        <f>Poblacion[[#This Row],[Mujeres]]/(Poblacion[[#This Row],[Mujeres]]+Poblacion[[#This Row],[Hombres]])</f>
        <v>0.51432880844645545</v>
      </c>
      <c r="F69" s="7">
        <v>948</v>
      </c>
      <c r="G69" s="9">
        <v>1041</v>
      </c>
      <c r="H69" s="5">
        <f>G69+F69</f>
        <v>1989</v>
      </c>
    </row>
    <row r="70" spans="1:8" x14ac:dyDescent="0.25">
      <c r="A70" t="s">
        <v>166</v>
      </c>
      <c r="B70" s="2" t="s">
        <v>205</v>
      </c>
      <c r="C70" s="9">
        <v>19383</v>
      </c>
      <c r="D70" s="9">
        <v>20250</v>
      </c>
      <c r="E70" s="8">
        <f>Poblacion[[#This Row],[Mujeres]]/(Poblacion[[#This Row],[Mujeres]]+Poblacion[[#This Row],[Hombres]])</f>
        <v>0.51093785481795473</v>
      </c>
      <c r="F70" s="9">
        <v>8962</v>
      </c>
      <c r="G70" s="9">
        <v>30672</v>
      </c>
      <c r="H70" s="5">
        <f>G70+F70</f>
        <v>39634</v>
      </c>
    </row>
    <row r="71" spans="1:8" x14ac:dyDescent="0.25">
      <c r="A71" t="s">
        <v>65</v>
      </c>
      <c r="B71" s="2" t="s">
        <v>86</v>
      </c>
      <c r="C71" s="3">
        <v>136128</v>
      </c>
      <c r="D71" s="3">
        <v>140091</v>
      </c>
      <c r="E71" s="4">
        <f>Poblacion[[#This Row],[Mujeres]]/(Poblacion[[#This Row],[Mujeres]]+Poblacion[[#This Row],[Hombres]])</f>
        <v>0.50717365568624895</v>
      </c>
      <c r="F71" s="3">
        <v>63543</v>
      </c>
      <c r="G71" s="3">
        <v>212675</v>
      </c>
      <c r="H71" s="5">
        <f>G71+F71</f>
        <v>276218</v>
      </c>
    </row>
    <row r="72" spans="1:8" x14ac:dyDescent="0.25">
      <c r="A72" t="s">
        <v>166</v>
      </c>
      <c r="B72" s="2" t="s">
        <v>177</v>
      </c>
      <c r="C72" s="7">
        <v>664</v>
      </c>
      <c r="D72" s="7">
        <v>748</v>
      </c>
      <c r="E72" s="8">
        <f>Poblacion[[#This Row],[Mujeres]]/(Poblacion[[#This Row],[Mujeres]]+Poblacion[[#This Row],[Hombres]])</f>
        <v>0.52974504249291787</v>
      </c>
      <c r="F72" s="7">
        <v>367</v>
      </c>
      <c r="G72" s="9">
        <v>1045</v>
      </c>
      <c r="H72" s="5">
        <f>G72+F72</f>
        <v>1412</v>
      </c>
    </row>
    <row r="73" spans="1:8" x14ac:dyDescent="0.25">
      <c r="A73" t="s">
        <v>8</v>
      </c>
      <c r="B73" s="2" t="s">
        <v>26</v>
      </c>
      <c r="C73" s="3">
        <v>30659</v>
      </c>
      <c r="D73" s="3">
        <v>30436</v>
      </c>
      <c r="E73" s="4">
        <f>Poblacion[[#This Row],[Mujeres]]/(Poblacion[[#This Row],[Mujeres]]+Poblacion[[#This Row],[Hombres]])</f>
        <v>0.49817497340207872</v>
      </c>
      <c r="F73" s="3">
        <v>50600</v>
      </c>
      <c r="G73" s="3">
        <v>10495</v>
      </c>
      <c r="H73" s="5">
        <f>G73+F73</f>
        <v>61095</v>
      </c>
    </row>
    <row r="74" spans="1:8" x14ac:dyDescent="0.25">
      <c r="A74" t="s">
        <v>166</v>
      </c>
      <c r="B74" s="2" t="s">
        <v>211</v>
      </c>
      <c r="C74" s="9">
        <v>68827</v>
      </c>
      <c r="D74" s="9">
        <v>78368</v>
      </c>
      <c r="E74" s="8">
        <f>Poblacion[[#This Row],[Mujeres]]/(Poblacion[[#This Row],[Mujeres]]+Poblacion[[#This Row],[Hombres]])</f>
        <v>0.53240938890587319</v>
      </c>
      <c r="F74" s="9">
        <v>33375</v>
      </c>
      <c r="G74" s="9">
        <v>113821</v>
      </c>
      <c r="H74" s="5">
        <f>G74+F74</f>
        <v>147196</v>
      </c>
    </row>
    <row r="75" spans="1:8" x14ac:dyDescent="0.25">
      <c r="A75" t="s">
        <v>166</v>
      </c>
      <c r="B75" s="2" t="s">
        <v>168</v>
      </c>
      <c r="C75" s="7">
        <v>0</v>
      </c>
      <c r="D75" s="7">
        <v>1</v>
      </c>
      <c r="E75" s="8">
        <f>Poblacion[[#This Row],[Mujeres]]/(Poblacion[[#This Row],[Mujeres]]+Poblacion[[#This Row],[Hombres]])</f>
        <v>1</v>
      </c>
      <c r="F75" s="7">
        <v>28</v>
      </c>
      <c r="G75" s="7">
        <v>15</v>
      </c>
      <c r="H75" s="5">
        <f>G75+F75</f>
        <v>43</v>
      </c>
    </row>
    <row r="76" spans="1:8" x14ac:dyDescent="0.25">
      <c r="A76" t="s">
        <v>212</v>
      </c>
      <c r="B76" s="2" t="s">
        <v>215</v>
      </c>
      <c r="C76" s="7">
        <v>410</v>
      </c>
      <c r="D76" s="7">
        <v>396</v>
      </c>
      <c r="E76" s="8">
        <f>Poblacion[[#This Row],[Mujeres]]/(Poblacion[[#This Row],[Mujeres]]+Poblacion[[#This Row],[Hombres]])</f>
        <v>0.49131513647642677</v>
      </c>
      <c r="F76" s="7">
        <v>468</v>
      </c>
      <c r="G76" s="7">
        <v>338</v>
      </c>
      <c r="H76" s="5">
        <f>G76+F76</f>
        <v>806</v>
      </c>
    </row>
    <row r="77" spans="1:8" x14ac:dyDescent="0.25">
      <c r="A77" t="s">
        <v>116</v>
      </c>
      <c r="B77" s="2" t="s">
        <v>132</v>
      </c>
      <c r="C77" s="3">
        <v>37558</v>
      </c>
      <c r="D77" s="3">
        <v>36896</v>
      </c>
      <c r="E77" s="4">
        <f>Poblacion[[#This Row],[Mujeres]]/(Poblacion[[#This Row],[Mujeres]]+Poblacion[[#This Row],[Hombres]])</f>
        <v>0.49555430198511835</v>
      </c>
      <c r="F77" s="3">
        <v>31514</v>
      </c>
      <c r="G77" s="3">
        <v>42940</v>
      </c>
      <c r="H77" s="5">
        <f>G77+F77</f>
        <v>74454</v>
      </c>
    </row>
    <row r="78" spans="1:8" x14ac:dyDescent="0.25">
      <c r="A78" t="s">
        <v>166</v>
      </c>
      <c r="B78" s="2" t="s">
        <v>188</v>
      </c>
      <c r="C78" s="9">
        <v>2518</v>
      </c>
      <c r="D78" s="9">
        <v>2647</v>
      </c>
      <c r="E78" s="8">
        <f>Poblacion[[#This Row],[Mujeres]]/(Poblacion[[#This Row],[Mujeres]]+Poblacion[[#This Row],[Hombres]])</f>
        <v>0.51248789932236205</v>
      </c>
      <c r="F78" s="9">
        <v>1827</v>
      </c>
      <c r="G78" s="9">
        <v>3338</v>
      </c>
      <c r="H78" s="5">
        <f>G78+F78</f>
        <v>5165</v>
      </c>
    </row>
    <row r="79" spans="1:8" x14ac:dyDescent="0.25">
      <c r="A79" t="s">
        <v>166</v>
      </c>
      <c r="B79" s="2" t="s">
        <v>208</v>
      </c>
      <c r="C79" s="9">
        <v>28705</v>
      </c>
      <c r="D79" s="9">
        <v>30181</v>
      </c>
      <c r="E79" s="8">
        <f>Poblacion[[#This Row],[Mujeres]]/(Poblacion[[#This Row],[Mujeres]]+Poblacion[[#This Row],[Hombres]])</f>
        <v>0.51253269028291959</v>
      </c>
      <c r="F79" s="9">
        <v>14495</v>
      </c>
      <c r="G79" s="9">
        <v>44391</v>
      </c>
      <c r="H79" s="5">
        <f>G79+F79</f>
        <v>58886</v>
      </c>
    </row>
    <row r="80" spans="1:8" x14ac:dyDescent="0.25">
      <c r="A80" t="s">
        <v>8</v>
      </c>
      <c r="B80" s="2" t="s">
        <v>27</v>
      </c>
      <c r="C80" s="6">
        <v>592</v>
      </c>
      <c r="D80" s="6">
        <v>605</v>
      </c>
      <c r="E80" s="4">
        <f>Poblacion[[#This Row],[Mujeres]]/(Poblacion[[#This Row],[Mujeres]]+Poblacion[[#This Row],[Hombres]])</f>
        <v>0.50543024227234756</v>
      </c>
      <c r="F80" s="6">
        <v>549</v>
      </c>
      <c r="G80" s="6">
        <v>648</v>
      </c>
      <c r="H80" s="5">
        <f>G80+F80</f>
        <v>1197</v>
      </c>
    </row>
    <row r="81" spans="1:8" x14ac:dyDescent="0.25">
      <c r="A81" t="s">
        <v>8</v>
      </c>
      <c r="B81" s="2" t="s">
        <v>28</v>
      </c>
      <c r="C81" s="6">
        <v>627</v>
      </c>
      <c r="D81" s="6">
        <v>641</v>
      </c>
      <c r="E81" s="4">
        <f>Poblacion[[#This Row],[Mujeres]]/(Poblacion[[#This Row],[Mujeres]]+Poblacion[[#This Row],[Hombres]])</f>
        <v>0.50552050473186116</v>
      </c>
      <c r="F81" s="6">
        <v>865</v>
      </c>
      <c r="G81" s="6">
        <v>403</v>
      </c>
      <c r="H81" s="5">
        <f>G81+F81</f>
        <v>1268</v>
      </c>
    </row>
    <row r="82" spans="1:8" x14ac:dyDescent="0.25">
      <c r="A82" t="s">
        <v>116</v>
      </c>
      <c r="B82" s="2" t="s">
        <v>133</v>
      </c>
      <c r="C82" s="3">
        <v>2392</v>
      </c>
      <c r="D82" s="3">
        <v>2613</v>
      </c>
      <c r="E82" s="4">
        <f>Poblacion[[#This Row],[Mujeres]]/(Poblacion[[#This Row],[Mujeres]]+Poblacion[[#This Row],[Hombres]])</f>
        <v>0.52207792207792203</v>
      </c>
      <c r="F82" s="3">
        <v>1991</v>
      </c>
      <c r="G82" s="3">
        <v>3015</v>
      </c>
      <c r="H82" s="5">
        <f>G82+F82</f>
        <v>5006</v>
      </c>
    </row>
    <row r="83" spans="1:8" x14ac:dyDescent="0.25">
      <c r="A83" t="s">
        <v>8</v>
      </c>
      <c r="B83" s="2" t="s">
        <v>29</v>
      </c>
      <c r="C83" s="3">
        <v>9793</v>
      </c>
      <c r="D83" s="3">
        <v>9885</v>
      </c>
      <c r="E83" s="4">
        <f>Poblacion[[#This Row],[Mujeres]]/(Poblacion[[#This Row],[Mujeres]]+Poblacion[[#This Row],[Hombres]])</f>
        <v>0.50233763593861169</v>
      </c>
      <c r="F83" s="3">
        <v>12230</v>
      </c>
      <c r="G83" s="3">
        <v>7448</v>
      </c>
      <c r="H83" s="5">
        <f>G83+F83</f>
        <v>19678</v>
      </c>
    </row>
    <row r="84" spans="1:8" x14ac:dyDescent="0.25">
      <c r="A84" t="s">
        <v>166</v>
      </c>
      <c r="B84" s="2" t="s">
        <v>169</v>
      </c>
      <c r="C84" s="7">
        <v>0</v>
      </c>
      <c r="D84" s="7">
        <v>1</v>
      </c>
      <c r="E84" s="8">
        <f>Poblacion[[#This Row],[Mujeres]]/(Poblacion[[#This Row],[Mujeres]]+Poblacion[[#This Row],[Hombres]])</f>
        <v>1</v>
      </c>
      <c r="F84" s="7">
        <v>0</v>
      </c>
      <c r="G84" s="7">
        <v>25</v>
      </c>
      <c r="H84" s="5">
        <f>G84+F84</f>
        <v>25</v>
      </c>
    </row>
    <row r="85" spans="1:8" x14ac:dyDescent="0.25">
      <c r="A85" t="s">
        <v>65</v>
      </c>
      <c r="B85" s="2" t="s">
        <v>87</v>
      </c>
      <c r="C85" s="6">
        <v>0</v>
      </c>
      <c r="D85" s="6">
        <v>1</v>
      </c>
      <c r="E85" s="4">
        <f>Poblacion[[#This Row],[Mujeres]]/(Poblacion[[#This Row],[Mujeres]]+Poblacion[[#This Row],[Hombres]])</f>
        <v>1</v>
      </c>
      <c r="F85" s="6">
        <v>58</v>
      </c>
      <c r="G85" s="6">
        <v>35</v>
      </c>
      <c r="H85" s="5">
        <f>G85+F85</f>
        <v>93</v>
      </c>
    </row>
    <row r="86" spans="1:8" x14ac:dyDescent="0.25">
      <c r="A86" t="s">
        <v>166</v>
      </c>
      <c r="B86" s="2" t="s">
        <v>195</v>
      </c>
      <c r="C86" s="9">
        <v>5230</v>
      </c>
      <c r="D86" s="9">
        <v>5396</v>
      </c>
      <c r="E86" s="8">
        <f>Poblacion[[#This Row],[Mujeres]]/(Poblacion[[#This Row],[Mujeres]]+Poblacion[[#This Row],[Hombres]])</f>
        <v>0.50781102955016</v>
      </c>
      <c r="F86" s="9">
        <v>4259</v>
      </c>
      <c r="G86" s="9">
        <v>6367</v>
      </c>
      <c r="H86" s="5">
        <f>G86+F86</f>
        <v>10626</v>
      </c>
    </row>
    <row r="87" spans="1:8" x14ac:dyDescent="0.25">
      <c r="A87" t="s">
        <v>65</v>
      </c>
      <c r="B87" s="2" t="s">
        <v>88</v>
      </c>
      <c r="C87" s="6">
        <v>0</v>
      </c>
      <c r="D87" s="6">
        <v>1</v>
      </c>
      <c r="E87" s="4">
        <f>Poblacion[[#This Row],[Mujeres]]/(Poblacion[[#This Row],[Mujeres]]+Poblacion[[#This Row],[Hombres]])</f>
        <v>1</v>
      </c>
      <c r="F87" s="6">
        <v>10</v>
      </c>
      <c r="G87" s="6">
        <v>46</v>
      </c>
      <c r="H87" s="5">
        <f>G87+F87</f>
        <v>56</v>
      </c>
    </row>
    <row r="88" spans="1:8" x14ac:dyDescent="0.25">
      <c r="A88" t="s">
        <v>65</v>
      </c>
      <c r="B88" s="2" t="s">
        <v>89</v>
      </c>
      <c r="C88" s="6">
        <v>220</v>
      </c>
      <c r="D88" s="6">
        <v>230</v>
      </c>
      <c r="E88" s="4">
        <f>Poblacion[[#This Row],[Mujeres]]/(Poblacion[[#This Row],[Mujeres]]+Poblacion[[#This Row],[Hombres]])</f>
        <v>0.51111111111111107</v>
      </c>
      <c r="F88" s="6">
        <v>1</v>
      </c>
      <c r="G88" s="6">
        <v>448</v>
      </c>
      <c r="H88" s="5">
        <f>G88+F88</f>
        <v>449</v>
      </c>
    </row>
    <row r="89" spans="1:8" x14ac:dyDescent="0.25">
      <c r="A89" t="s">
        <v>212</v>
      </c>
      <c r="B89" s="2" t="s">
        <v>216</v>
      </c>
      <c r="C89" s="7">
        <v>87</v>
      </c>
      <c r="D89" s="7">
        <v>78</v>
      </c>
      <c r="E89" s="8">
        <f>Poblacion[[#This Row],[Mujeres]]/(Poblacion[[#This Row],[Mujeres]]+Poblacion[[#This Row],[Hombres]])</f>
        <v>0.47272727272727272</v>
      </c>
      <c r="F89" s="7">
        <v>100</v>
      </c>
      <c r="G89" s="7">
        <v>65</v>
      </c>
      <c r="H89" s="5">
        <f>G89+F89</f>
        <v>165</v>
      </c>
    </row>
    <row r="90" spans="1:8" x14ac:dyDescent="0.25">
      <c r="A90" t="s">
        <v>65</v>
      </c>
      <c r="B90" s="2" t="s">
        <v>90</v>
      </c>
      <c r="C90" s="3">
        <v>5593</v>
      </c>
      <c r="D90" s="3">
        <v>5497</v>
      </c>
      <c r="E90" s="4">
        <f>Poblacion[[#This Row],[Mujeres]]/(Poblacion[[#This Row],[Mujeres]]+Poblacion[[#This Row],[Hombres]])</f>
        <v>0.49567177637511273</v>
      </c>
      <c r="F90" s="3">
        <v>6648</v>
      </c>
      <c r="G90" s="3">
        <v>4442</v>
      </c>
      <c r="H90" s="5">
        <f>G90+F90</f>
        <v>11090</v>
      </c>
    </row>
    <row r="91" spans="1:8" x14ac:dyDescent="0.25">
      <c r="A91" t="s">
        <v>65</v>
      </c>
      <c r="B91" s="2" t="s">
        <v>91</v>
      </c>
      <c r="C91" s="6">
        <v>0</v>
      </c>
      <c r="D91" s="6">
        <v>1</v>
      </c>
      <c r="E91" s="4">
        <f>Poblacion[[#This Row],[Mujeres]]/(Poblacion[[#This Row],[Mujeres]]+Poblacion[[#This Row],[Hombres]])</f>
        <v>1</v>
      </c>
      <c r="F91" s="6">
        <v>39</v>
      </c>
      <c r="G91" s="6">
        <v>135</v>
      </c>
      <c r="H91" s="5">
        <f>G91+F91</f>
        <v>174</v>
      </c>
    </row>
    <row r="92" spans="1:8" x14ac:dyDescent="0.25">
      <c r="A92" t="s">
        <v>8</v>
      </c>
      <c r="B92" s="2" t="s">
        <v>30</v>
      </c>
      <c r="C92" s="3">
        <v>3701</v>
      </c>
      <c r="D92" s="3">
        <v>3658</v>
      </c>
      <c r="E92" s="4">
        <f>Poblacion[[#This Row],[Mujeres]]/(Poblacion[[#This Row],[Mujeres]]+Poblacion[[#This Row],[Hombres]])</f>
        <v>0.49707840739230874</v>
      </c>
      <c r="F92" s="3">
        <v>5002</v>
      </c>
      <c r="G92" s="3">
        <v>2357</v>
      </c>
      <c r="H92" s="5">
        <f>G92+F92</f>
        <v>7359</v>
      </c>
    </row>
    <row r="93" spans="1:8" x14ac:dyDescent="0.25">
      <c r="A93" t="s">
        <v>8</v>
      </c>
      <c r="B93" s="2" t="s">
        <v>31</v>
      </c>
      <c r="C93" s="6">
        <v>218</v>
      </c>
      <c r="D93" s="6">
        <v>224</v>
      </c>
      <c r="E93" s="4">
        <f>Poblacion[[#This Row],[Mujeres]]/(Poblacion[[#This Row],[Mujeres]]+Poblacion[[#This Row],[Hombres]])</f>
        <v>0.50678733031674206</v>
      </c>
      <c r="F93" s="6">
        <v>234</v>
      </c>
      <c r="G93" s="6">
        <v>207</v>
      </c>
      <c r="H93" s="5">
        <f>G93+F93</f>
        <v>441</v>
      </c>
    </row>
    <row r="94" spans="1:8" x14ac:dyDescent="0.25">
      <c r="A94" t="s">
        <v>8</v>
      </c>
      <c r="B94" s="2" t="s">
        <v>32</v>
      </c>
      <c r="C94" s="6">
        <v>584</v>
      </c>
      <c r="D94" s="6">
        <v>603</v>
      </c>
      <c r="E94" s="4">
        <f>Poblacion[[#This Row],[Mujeres]]/(Poblacion[[#This Row],[Mujeres]]+Poblacion[[#This Row],[Hombres]])</f>
        <v>0.50800336983993255</v>
      </c>
      <c r="F94" s="6">
        <v>910</v>
      </c>
      <c r="G94" s="6">
        <v>277</v>
      </c>
      <c r="H94" s="5">
        <f>G94+F94</f>
        <v>1187</v>
      </c>
    </row>
    <row r="95" spans="1:8" x14ac:dyDescent="0.25">
      <c r="A95" t="s">
        <v>65</v>
      </c>
      <c r="B95" s="2" t="s">
        <v>92</v>
      </c>
      <c r="C95" s="6">
        <v>422</v>
      </c>
      <c r="D95" s="6">
        <v>433</v>
      </c>
      <c r="E95" s="4">
        <f>Poblacion[[#This Row],[Mujeres]]/(Poblacion[[#This Row],[Mujeres]]+Poblacion[[#This Row],[Hombres]])</f>
        <v>0.50643274853801168</v>
      </c>
      <c r="F95" s="6">
        <v>533</v>
      </c>
      <c r="G95" s="6">
        <v>322</v>
      </c>
      <c r="H95" s="5">
        <f>G95+F95</f>
        <v>855</v>
      </c>
    </row>
    <row r="96" spans="1:8" x14ac:dyDescent="0.25">
      <c r="A96" t="s">
        <v>65</v>
      </c>
      <c r="B96" s="2" t="s">
        <v>93</v>
      </c>
      <c r="C96" s="3">
        <v>3973</v>
      </c>
      <c r="D96" s="3">
        <v>4114</v>
      </c>
      <c r="E96" s="4">
        <f>Poblacion[[#This Row],[Mujeres]]/(Poblacion[[#This Row],[Mujeres]]+Poblacion[[#This Row],[Hombres]])</f>
        <v>0.50871769506615561</v>
      </c>
      <c r="F96" s="3">
        <v>5318</v>
      </c>
      <c r="G96" s="3">
        <v>2769</v>
      </c>
      <c r="H96" s="5">
        <f>G96+F96</f>
        <v>8087</v>
      </c>
    </row>
    <row r="97" spans="1:8" x14ac:dyDescent="0.25">
      <c r="A97" t="s">
        <v>65</v>
      </c>
      <c r="B97" s="2" t="s">
        <v>94</v>
      </c>
      <c r="C97" s="3">
        <v>3183</v>
      </c>
      <c r="D97" s="3">
        <v>3132</v>
      </c>
      <c r="E97" s="4">
        <f>Poblacion[[#This Row],[Mujeres]]/(Poblacion[[#This Row],[Mujeres]]+Poblacion[[#This Row],[Hombres]])</f>
        <v>0.49596199524940615</v>
      </c>
      <c r="F97" s="3">
        <v>3394</v>
      </c>
      <c r="G97" s="3">
        <v>2922</v>
      </c>
      <c r="H97" s="5">
        <f>G97+F97</f>
        <v>6316</v>
      </c>
    </row>
    <row r="98" spans="1:8" x14ac:dyDescent="0.25">
      <c r="A98" t="s">
        <v>166</v>
      </c>
      <c r="B98" s="2" t="s">
        <v>196</v>
      </c>
      <c r="C98" s="9">
        <v>4816</v>
      </c>
      <c r="D98" s="9">
        <v>5259</v>
      </c>
      <c r="E98" s="8">
        <f>Poblacion[[#This Row],[Mujeres]]/(Poblacion[[#This Row],[Mujeres]]+Poblacion[[#This Row],[Hombres]])</f>
        <v>0.52198511166253103</v>
      </c>
      <c r="F98" s="9">
        <v>3379</v>
      </c>
      <c r="G98" s="9">
        <v>6696</v>
      </c>
      <c r="H98" s="5">
        <f>G98+F98</f>
        <v>10075</v>
      </c>
    </row>
    <row r="99" spans="1:8" x14ac:dyDescent="0.25">
      <c r="A99" t="s">
        <v>116</v>
      </c>
      <c r="B99" s="2" t="s">
        <v>134</v>
      </c>
      <c r="C99" s="3">
        <v>515255</v>
      </c>
      <c r="D99" s="3">
        <v>482801</v>
      </c>
      <c r="E99" s="4">
        <f>Poblacion[[#This Row],[Mujeres]]/(Poblacion[[#This Row],[Mujeres]]+Poblacion[[#This Row],[Hombres]])</f>
        <v>0.48374139326851401</v>
      </c>
      <c r="F99" s="3">
        <v>717585</v>
      </c>
      <c r="G99" s="3">
        <v>280471</v>
      </c>
      <c r="H99" s="5">
        <f>G99+F99</f>
        <v>998056</v>
      </c>
    </row>
    <row r="100" spans="1:8" x14ac:dyDescent="0.25">
      <c r="A100" t="s">
        <v>116</v>
      </c>
      <c r="B100" s="2" t="s">
        <v>135</v>
      </c>
      <c r="C100" s="3">
        <v>104403</v>
      </c>
      <c r="D100" s="3">
        <v>104852</v>
      </c>
      <c r="E100" s="4">
        <f>Poblacion[[#This Row],[Mujeres]]/(Poblacion[[#This Row],[Mujeres]]+Poblacion[[#This Row],[Hombres]])</f>
        <v>0.50107285369525223</v>
      </c>
      <c r="F100" s="3">
        <v>127231</v>
      </c>
      <c r="G100" s="3">
        <v>82024</v>
      </c>
      <c r="H100" s="5">
        <f>G100+F100</f>
        <v>209255</v>
      </c>
    </row>
    <row r="101" spans="1:8" x14ac:dyDescent="0.25">
      <c r="A101" t="s">
        <v>116</v>
      </c>
      <c r="B101" s="2" t="s">
        <v>136</v>
      </c>
      <c r="C101" s="3">
        <v>33886</v>
      </c>
      <c r="D101" s="3">
        <v>32910</v>
      </c>
      <c r="E101" s="4">
        <f>Poblacion[[#This Row],[Mujeres]]/(Poblacion[[#This Row],[Mujeres]]+Poblacion[[#This Row],[Hombres]])</f>
        <v>0.49269417330379067</v>
      </c>
      <c r="F101" s="3">
        <v>26001</v>
      </c>
      <c r="G101" s="3">
        <v>40795</v>
      </c>
      <c r="H101" s="5">
        <f>G101+F101</f>
        <v>66796</v>
      </c>
    </row>
    <row r="102" spans="1:8" x14ac:dyDescent="0.25">
      <c r="A102" t="s">
        <v>116</v>
      </c>
      <c r="B102" s="2" t="s">
        <v>137</v>
      </c>
      <c r="C102" s="3">
        <v>11419</v>
      </c>
      <c r="D102" s="3">
        <v>11031</v>
      </c>
      <c r="E102" s="4">
        <f>Poblacion[[#This Row],[Mujeres]]/(Poblacion[[#This Row],[Mujeres]]+Poblacion[[#This Row],[Hombres]])</f>
        <v>0.49135857461024501</v>
      </c>
      <c r="F102" s="3">
        <v>5309</v>
      </c>
      <c r="G102" s="3">
        <v>17141</v>
      </c>
      <c r="H102" s="5">
        <f>G102+F102</f>
        <v>22450</v>
      </c>
    </row>
    <row r="103" spans="1:8" x14ac:dyDescent="0.25">
      <c r="A103" t="s">
        <v>166</v>
      </c>
      <c r="B103" s="2" t="s">
        <v>182</v>
      </c>
      <c r="C103" s="9">
        <v>1839</v>
      </c>
      <c r="D103" s="9">
        <v>1866</v>
      </c>
      <c r="E103" s="8">
        <f>Poblacion[[#This Row],[Mujeres]]/(Poblacion[[#This Row],[Mujeres]]+Poblacion[[#This Row],[Hombres]])</f>
        <v>0.50364372469635632</v>
      </c>
      <c r="F103" s="9">
        <v>1544</v>
      </c>
      <c r="G103" s="9">
        <v>2161</v>
      </c>
      <c r="H103" s="5">
        <f>G103+F103</f>
        <v>3705</v>
      </c>
    </row>
    <row r="104" spans="1:8" x14ac:dyDescent="0.25">
      <c r="A104" t="s">
        <v>166</v>
      </c>
      <c r="B104" s="2" t="s">
        <v>173</v>
      </c>
      <c r="C104" s="7">
        <v>140</v>
      </c>
      <c r="D104" s="7">
        <v>139</v>
      </c>
      <c r="E104" s="8">
        <f>Poblacion[[#This Row],[Mujeres]]/(Poblacion[[#This Row],[Mujeres]]+Poblacion[[#This Row],[Hombres]])</f>
        <v>0.49820788530465948</v>
      </c>
      <c r="F104" s="7">
        <v>22</v>
      </c>
      <c r="G104" s="7">
        <v>256</v>
      </c>
      <c r="H104" s="5">
        <f>G104+F104</f>
        <v>278</v>
      </c>
    </row>
    <row r="105" spans="1:8" x14ac:dyDescent="0.25">
      <c r="A105" t="s">
        <v>116</v>
      </c>
      <c r="B105" s="2" t="s">
        <v>138</v>
      </c>
      <c r="C105" s="3">
        <v>3026</v>
      </c>
      <c r="D105" s="3">
        <v>3075</v>
      </c>
      <c r="E105" s="4">
        <f>Poblacion[[#This Row],[Mujeres]]/(Poblacion[[#This Row],[Mujeres]]+Poblacion[[#This Row],[Hombres]])</f>
        <v>0.50401573512538933</v>
      </c>
      <c r="F105" s="6">
        <v>544</v>
      </c>
      <c r="G105" s="3">
        <v>5557</v>
      </c>
      <c r="H105" s="5">
        <f>G105+F105</f>
        <v>6101</v>
      </c>
    </row>
    <row r="106" spans="1:8" x14ac:dyDescent="0.25">
      <c r="A106" t="s">
        <v>166</v>
      </c>
      <c r="B106" s="2" t="s">
        <v>207</v>
      </c>
      <c r="C106" s="9">
        <v>27830</v>
      </c>
      <c r="D106" s="9">
        <v>29513</v>
      </c>
      <c r="E106" s="8">
        <f>Poblacion[[#This Row],[Mujeres]]/(Poblacion[[#This Row],[Mujeres]]+Poblacion[[#This Row],[Hombres]])</f>
        <v>0.51467485133320545</v>
      </c>
      <c r="F106" s="9">
        <v>18969</v>
      </c>
      <c r="G106" s="9">
        <v>38374</v>
      </c>
      <c r="H106" s="5">
        <f>G106+F106</f>
        <v>57343</v>
      </c>
    </row>
    <row r="107" spans="1:8" x14ac:dyDescent="0.25">
      <c r="A107" t="s">
        <v>65</v>
      </c>
      <c r="B107" s="2" t="s">
        <v>95</v>
      </c>
      <c r="C107" s="3">
        <v>1270</v>
      </c>
      <c r="D107" s="3">
        <v>1291</v>
      </c>
      <c r="E107" s="4">
        <f>Poblacion[[#This Row],[Mujeres]]/(Poblacion[[#This Row],[Mujeres]]+Poblacion[[#This Row],[Hombres]])</f>
        <v>0.50409996095275278</v>
      </c>
      <c r="F107" s="3">
        <v>1137</v>
      </c>
      <c r="G107" s="3">
        <v>1424</v>
      </c>
      <c r="H107" s="5">
        <f>G107+F107</f>
        <v>2561</v>
      </c>
    </row>
    <row r="108" spans="1:8" x14ac:dyDescent="0.25">
      <c r="A108" t="s">
        <v>116</v>
      </c>
      <c r="B108" s="2" t="s">
        <v>139</v>
      </c>
      <c r="C108" s="3">
        <v>61997</v>
      </c>
      <c r="D108" s="3">
        <v>64508</v>
      </c>
      <c r="E108" s="4">
        <f>Poblacion[[#This Row],[Mujeres]]/(Poblacion[[#This Row],[Mujeres]]+Poblacion[[#This Row],[Hombres]])</f>
        <v>0.50992450891269114</v>
      </c>
      <c r="F108" s="3">
        <v>26930</v>
      </c>
      <c r="G108" s="3">
        <v>99575</v>
      </c>
      <c r="H108" s="5">
        <f>G108+F108</f>
        <v>126505</v>
      </c>
    </row>
    <row r="109" spans="1:8" x14ac:dyDescent="0.25">
      <c r="A109" t="s">
        <v>116</v>
      </c>
      <c r="B109" s="2" t="s">
        <v>140</v>
      </c>
      <c r="C109" s="3">
        <v>2519</v>
      </c>
      <c r="D109" s="3">
        <v>2303</v>
      </c>
      <c r="E109" s="4">
        <f>Poblacion[[#This Row],[Mujeres]]/(Poblacion[[#This Row],[Mujeres]]+Poblacion[[#This Row],[Hombres]])</f>
        <v>0.47760265450020739</v>
      </c>
      <c r="F109" s="3">
        <v>1272</v>
      </c>
      <c r="G109" s="3">
        <v>3551</v>
      </c>
      <c r="H109" s="5">
        <f>G109+F109</f>
        <v>4823</v>
      </c>
    </row>
    <row r="110" spans="1:8" x14ac:dyDescent="0.25">
      <c r="A110" t="s">
        <v>116</v>
      </c>
      <c r="B110" s="2" t="s">
        <v>141</v>
      </c>
      <c r="C110" s="3">
        <v>7917</v>
      </c>
      <c r="D110" s="3">
        <v>8352</v>
      </c>
      <c r="E110" s="4">
        <f>Poblacion[[#This Row],[Mujeres]]/(Poblacion[[#This Row],[Mujeres]]+Poblacion[[#This Row],[Hombres]])</f>
        <v>0.5133689839572193</v>
      </c>
      <c r="F110" s="3">
        <v>6303</v>
      </c>
      <c r="G110" s="3">
        <v>9966</v>
      </c>
      <c r="H110" s="5">
        <f>G110+F110</f>
        <v>16269</v>
      </c>
    </row>
    <row r="111" spans="1:8" x14ac:dyDescent="0.25">
      <c r="A111" t="s">
        <v>8</v>
      </c>
      <c r="B111" s="2" t="s">
        <v>33</v>
      </c>
      <c r="C111" s="3">
        <v>14805</v>
      </c>
      <c r="D111" s="3">
        <v>14744</v>
      </c>
      <c r="E111" s="4">
        <f>Poblacion[[#This Row],[Mujeres]]/(Poblacion[[#This Row],[Mujeres]]+Poblacion[[#This Row],[Hombres]])</f>
        <v>0.49896781616975194</v>
      </c>
      <c r="F111" s="3">
        <v>20050</v>
      </c>
      <c r="G111" s="3">
        <v>9499</v>
      </c>
      <c r="H111" s="5">
        <f>G111+F111</f>
        <v>29549</v>
      </c>
    </row>
    <row r="112" spans="1:8" x14ac:dyDescent="0.25">
      <c r="A112" t="s">
        <v>116</v>
      </c>
      <c r="B112" s="2" t="s">
        <v>142</v>
      </c>
      <c r="C112" s="3">
        <v>2289</v>
      </c>
      <c r="D112" s="3">
        <v>2380</v>
      </c>
      <c r="E112" s="4">
        <f>Poblacion[[#This Row],[Mujeres]]/(Poblacion[[#This Row],[Mujeres]]+Poblacion[[#This Row],[Hombres]])</f>
        <v>0.50974512743628186</v>
      </c>
      <c r="F112" s="3">
        <v>2810</v>
      </c>
      <c r="G112" s="3">
        <v>1859</v>
      </c>
      <c r="H112" s="5">
        <f>G112+F112</f>
        <v>4669</v>
      </c>
    </row>
    <row r="113" spans="1:8" x14ac:dyDescent="0.25">
      <c r="A113" t="s">
        <v>212</v>
      </c>
      <c r="B113" s="2" t="s">
        <v>217</v>
      </c>
      <c r="C113" s="7">
        <v>0</v>
      </c>
      <c r="D113" s="7">
        <v>1</v>
      </c>
      <c r="E113" s="8">
        <f>Poblacion[[#This Row],[Mujeres]]/(Poblacion[[#This Row],[Mujeres]]+Poblacion[[#This Row],[Hombres]])</f>
        <v>1</v>
      </c>
      <c r="F113" s="7">
        <v>52</v>
      </c>
      <c r="G113" s="7">
        <v>30</v>
      </c>
      <c r="H113" s="5">
        <f>G113+F113</f>
        <v>82</v>
      </c>
    </row>
    <row r="114" spans="1:8" x14ac:dyDescent="0.25">
      <c r="A114" t="s">
        <v>116</v>
      </c>
      <c r="B114" s="2" t="s">
        <v>143</v>
      </c>
      <c r="C114" s="6">
        <v>991</v>
      </c>
      <c r="D114" s="6">
        <v>906</v>
      </c>
      <c r="E114" s="4">
        <f>Poblacion[[#This Row],[Mujeres]]/(Poblacion[[#This Row],[Mujeres]]+Poblacion[[#This Row],[Hombres]])</f>
        <v>0.4775962045334739</v>
      </c>
      <c r="F114" s="6">
        <v>48</v>
      </c>
      <c r="G114" s="3">
        <v>1849</v>
      </c>
      <c r="H114" s="5">
        <f>G114+F114</f>
        <v>1897</v>
      </c>
    </row>
    <row r="115" spans="1:8" x14ac:dyDescent="0.25">
      <c r="A115" t="s">
        <v>116</v>
      </c>
      <c r="B115" s="2" t="s">
        <v>144</v>
      </c>
      <c r="C115" s="3">
        <v>2668</v>
      </c>
      <c r="D115" s="3">
        <v>2629</v>
      </c>
      <c r="E115" s="4">
        <f>Poblacion[[#This Row],[Mujeres]]/(Poblacion[[#This Row],[Mujeres]]+Poblacion[[#This Row],[Hombres]])</f>
        <v>0.49631867094581839</v>
      </c>
      <c r="F115" s="3">
        <v>4085</v>
      </c>
      <c r="G115" s="3">
        <v>1212</v>
      </c>
      <c r="H115" s="5">
        <f>G115+F115</f>
        <v>5297</v>
      </c>
    </row>
    <row r="116" spans="1:8" x14ac:dyDescent="0.25">
      <c r="A116" t="s">
        <v>8</v>
      </c>
      <c r="B116" s="2" t="s">
        <v>34</v>
      </c>
      <c r="C116" s="3">
        <v>1038</v>
      </c>
      <c r="D116" s="3">
        <v>1070</v>
      </c>
      <c r="E116" s="4">
        <f>Poblacion[[#This Row],[Mujeres]]/(Poblacion[[#This Row],[Mujeres]]+Poblacion[[#This Row],[Hombres]])</f>
        <v>0.50759013282732446</v>
      </c>
      <c r="F116" s="3">
        <v>1536</v>
      </c>
      <c r="G116" s="6">
        <v>571</v>
      </c>
      <c r="H116" s="5">
        <f>G116+F116</f>
        <v>2107</v>
      </c>
    </row>
    <row r="117" spans="1:8" x14ac:dyDescent="0.25">
      <c r="A117" t="s">
        <v>166</v>
      </c>
      <c r="B117" s="2" t="s">
        <v>181</v>
      </c>
      <c r="C117" s="9">
        <v>1086</v>
      </c>
      <c r="D117" s="9">
        <v>1303</v>
      </c>
      <c r="E117" s="8">
        <f>Poblacion[[#This Row],[Mujeres]]/(Poblacion[[#This Row],[Mujeres]]+Poblacion[[#This Row],[Hombres]])</f>
        <v>0.54541649225617417</v>
      </c>
      <c r="F117" s="7">
        <v>622</v>
      </c>
      <c r="G117" s="9">
        <v>1768</v>
      </c>
      <c r="H117" s="5">
        <f>G117+F117</f>
        <v>2390</v>
      </c>
    </row>
    <row r="118" spans="1:8" x14ac:dyDescent="0.25">
      <c r="A118" t="s">
        <v>116</v>
      </c>
      <c r="B118" s="2" t="s">
        <v>145</v>
      </c>
      <c r="C118" s="3">
        <v>1582</v>
      </c>
      <c r="D118" s="3">
        <v>1654</v>
      </c>
      <c r="E118" s="4">
        <f>Poblacion[[#This Row],[Mujeres]]/(Poblacion[[#This Row],[Mujeres]]+Poblacion[[#This Row],[Hombres]])</f>
        <v>0.5111248454882571</v>
      </c>
      <c r="F118" s="6">
        <v>347</v>
      </c>
      <c r="G118" s="3">
        <v>2889</v>
      </c>
      <c r="H118" s="5">
        <f>G118+F118</f>
        <v>3236</v>
      </c>
    </row>
    <row r="119" spans="1:8" x14ac:dyDescent="0.25">
      <c r="A119" t="s">
        <v>8</v>
      </c>
      <c r="B119" s="2" t="s">
        <v>35</v>
      </c>
      <c r="C119" s="3">
        <v>1471</v>
      </c>
      <c r="D119" s="3">
        <v>1459</v>
      </c>
      <c r="E119" s="4">
        <f>Poblacion[[#This Row],[Mujeres]]/(Poblacion[[#This Row],[Mujeres]]+Poblacion[[#This Row],[Hombres]])</f>
        <v>0.49795221843003412</v>
      </c>
      <c r="F119" s="3">
        <v>1544</v>
      </c>
      <c r="G119" s="3">
        <v>1386</v>
      </c>
      <c r="H119" s="5">
        <f>G119+F119</f>
        <v>2930</v>
      </c>
    </row>
    <row r="120" spans="1:8" x14ac:dyDescent="0.25">
      <c r="A120" t="s">
        <v>8</v>
      </c>
      <c r="B120" s="2" t="s">
        <v>36</v>
      </c>
      <c r="C120" s="3">
        <v>2835</v>
      </c>
      <c r="D120" s="3">
        <v>2635</v>
      </c>
      <c r="E120" s="4">
        <f>Poblacion[[#This Row],[Mujeres]]/(Poblacion[[#This Row],[Mujeres]]+Poblacion[[#This Row],[Hombres]])</f>
        <v>0.48171846435100546</v>
      </c>
      <c r="F120" s="6">
        <v>702</v>
      </c>
      <c r="G120" s="3">
        <v>4769</v>
      </c>
      <c r="H120" s="5">
        <f>G120+F120</f>
        <v>5471</v>
      </c>
    </row>
    <row r="121" spans="1:8" x14ac:dyDescent="0.25">
      <c r="A121" t="s">
        <v>166</v>
      </c>
      <c r="B121" s="2" t="s">
        <v>167</v>
      </c>
      <c r="C121" s="7">
        <v>0</v>
      </c>
      <c r="D121" s="7">
        <v>1</v>
      </c>
      <c r="E121" s="8">
        <f>Poblacion[[#This Row],[Mujeres]]/(Poblacion[[#This Row],[Mujeres]]+Poblacion[[#This Row],[Hombres]])</f>
        <v>1</v>
      </c>
      <c r="F121" s="7">
        <v>26</v>
      </c>
      <c r="G121" s="7">
        <v>7</v>
      </c>
      <c r="H121" s="5">
        <f>G121+F121</f>
        <v>33</v>
      </c>
    </row>
    <row r="122" spans="1:8" x14ac:dyDescent="0.25">
      <c r="A122" t="s">
        <v>166</v>
      </c>
      <c r="B122" s="2" t="s">
        <v>185</v>
      </c>
      <c r="C122" s="9">
        <v>1738</v>
      </c>
      <c r="D122" s="9">
        <v>1944</v>
      </c>
      <c r="E122" s="8">
        <f>Poblacion[[#This Row],[Mujeres]]/(Poblacion[[#This Row],[Mujeres]]+Poblacion[[#This Row],[Hombres]])</f>
        <v>0.52797392721347092</v>
      </c>
      <c r="F122" s="7">
        <v>953</v>
      </c>
      <c r="G122" s="9">
        <v>2729</v>
      </c>
      <c r="H122" s="5">
        <f>G122+F122</f>
        <v>3682</v>
      </c>
    </row>
    <row r="123" spans="1:8" x14ac:dyDescent="0.25">
      <c r="A123" t="s">
        <v>166</v>
      </c>
      <c r="B123" s="2" t="s">
        <v>175</v>
      </c>
      <c r="C123" s="7">
        <v>209</v>
      </c>
      <c r="D123" s="7">
        <v>217</v>
      </c>
      <c r="E123" s="8">
        <f>Poblacion[[#This Row],[Mujeres]]/(Poblacion[[#This Row],[Mujeres]]+Poblacion[[#This Row],[Hombres]])</f>
        <v>0.50938967136150237</v>
      </c>
      <c r="F123" s="7">
        <v>40</v>
      </c>
      <c r="G123" s="7">
        <v>386</v>
      </c>
      <c r="H123" s="5">
        <f>G123+F123</f>
        <v>426</v>
      </c>
    </row>
    <row r="124" spans="1:8" x14ac:dyDescent="0.25">
      <c r="A124" t="s">
        <v>166</v>
      </c>
      <c r="B124" s="2" t="s">
        <v>179</v>
      </c>
      <c r="C124" s="9">
        <v>1005</v>
      </c>
      <c r="D124" s="9">
        <v>1006</v>
      </c>
      <c r="E124" s="8">
        <f>Poblacion[[#This Row],[Mujeres]]/(Poblacion[[#This Row],[Mujeres]]+Poblacion[[#This Row],[Hombres]])</f>
        <v>0.50024863252113372</v>
      </c>
      <c r="F124" s="7">
        <v>773</v>
      </c>
      <c r="G124" s="9">
        <v>1238</v>
      </c>
      <c r="H124" s="5">
        <f>G124+F124</f>
        <v>2011</v>
      </c>
    </row>
    <row r="125" spans="1:8" x14ac:dyDescent="0.25">
      <c r="A125" t="s">
        <v>8</v>
      </c>
      <c r="B125" s="2" t="s">
        <v>37</v>
      </c>
      <c r="C125" s="3">
        <v>7692</v>
      </c>
      <c r="D125" s="3">
        <v>7804</v>
      </c>
      <c r="E125" s="4">
        <f>Poblacion[[#This Row],[Mujeres]]/(Poblacion[[#This Row],[Mujeres]]+Poblacion[[#This Row],[Hombres]])</f>
        <v>0.50361383582860098</v>
      </c>
      <c r="F125" s="3">
        <v>11024</v>
      </c>
      <c r="G125" s="3">
        <v>4472</v>
      </c>
      <c r="H125" s="5">
        <f>G125+F125</f>
        <v>15496</v>
      </c>
    </row>
    <row r="126" spans="1:8" x14ac:dyDescent="0.25">
      <c r="A126" t="s">
        <v>116</v>
      </c>
      <c r="B126" s="2" t="s">
        <v>146</v>
      </c>
      <c r="C126" s="3">
        <v>11065</v>
      </c>
      <c r="D126" s="3">
        <v>10765</v>
      </c>
      <c r="E126" s="4">
        <f>Poblacion[[#This Row],[Mujeres]]/(Poblacion[[#This Row],[Mujeres]]+Poblacion[[#This Row],[Hombres]])</f>
        <v>0.49312872194228125</v>
      </c>
      <c r="F126" s="3">
        <v>9495</v>
      </c>
      <c r="G126" s="3">
        <v>12335</v>
      </c>
      <c r="H126" s="5">
        <f>G126+F126</f>
        <v>21830</v>
      </c>
    </row>
    <row r="127" spans="1:8" x14ac:dyDescent="0.25">
      <c r="A127" t="s">
        <v>8</v>
      </c>
      <c r="B127" s="2" t="s">
        <v>38</v>
      </c>
      <c r="C127" s="3">
        <v>5274</v>
      </c>
      <c r="D127" s="3">
        <v>5366</v>
      </c>
      <c r="E127" s="4">
        <f>Poblacion[[#This Row],[Mujeres]]/(Poblacion[[#This Row],[Mujeres]]+Poblacion[[#This Row],[Hombres]])</f>
        <v>0.50432330827067673</v>
      </c>
      <c r="F127" s="3">
        <v>9050</v>
      </c>
      <c r="G127" s="3">
        <v>1591</v>
      </c>
      <c r="H127" s="5">
        <f>G127+F127</f>
        <v>10641</v>
      </c>
    </row>
    <row r="128" spans="1:8" x14ac:dyDescent="0.25">
      <c r="A128" t="s">
        <v>116</v>
      </c>
      <c r="B128" s="2" t="s">
        <v>147</v>
      </c>
      <c r="C128" s="6">
        <v>143</v>
      </c>
      <c r="D128" s="6">
        <v>135</v>
      </c>
      <c r="E128" s="4">
        <f>Poblacion[[#This Row],[Mujeres]]/(Poblacion[[#This Row],[Mujeres]]+Poblacion[[#This Row],[Hombres]])</f>
        <v>0.48561151079136688</v>
      </c>
      <c r="F128" s="6">
        <v>200</v>
      </c>
      <c r="G128" s="6">
        <v>78</v>
      </c>
      <c r="H128" s="5">
        <f>G128+F128</f>
        <v>278</v>
      </c>
    </row>
    <row r="129" spans="1:8" x14ac:dyDescent="0.25">
      <c r="A129" t="s">
        <v>8</v>
      </c>
      <c r="B129" s="2" t="s">
        <v>39</v>
      </c>
      <c r="C129" s="3">
        <v>5409</v>
      </c>
      <c r="D129" s="3">
        <v>5551</v>
      </c>
      <c r="E129" s="4">
        <f>Poblacion[[#This Row],[Mujeres]]/(Poblacion[[#This Row],[Mujeres]]+Poblacion[[#This Row],[Hombres]])</f>
        <v>0.50647810218978107</v>
      </c>
      <c r="F129" s="3">
        <v>7741</v>
      </c>
      <c r="G129" s="3">
        <v>3219</v>
      </c>
      <c r="H129" s="5">
        <f>G129+F129</f>
        <v>10960</v>
      </c>
    </row>
    <row r="130" spans="1:8" x14ac:dyDescent="0.25">
      <c r="A130" t="s">
        <v>166</v>
      </c>
      <c r="B130" s="2" t="s">
        <v>174</v>
      </c>
      <c r="C130" s="7">
        <v>191</v>
      </c>
      <c r="D130" s="7">
        <v>195</v>
      </c>
      <c r="E130" s="8">
        <f>Poblacion[[#This Row],[Mujeres]]/(Poblacion[[#This Row],[Mujeres]]+Poblacion[[#This Row],[Hombres]])</f>
        <v>0.50518134715025909</v>
      </c>
      <c r="F130" s="7">
        <v>38</v>
      </c>
      <c r="G130" s="7">
        <v>348</v>
      </c>
      <c r="H130" s="5">
        <f>G130+F130</f>
        <v>386</v>
      </c>
    </row>
    <row r="131" spans="1:8" x14ac:dyDescent="0.25">
      <c r="A131" t="s">
        <v>65</v>
      </c>
      <c r="B131" s="2" t="s">
        <v>96</v>
      </c>
      <c r="C131" s="6">
        <v>0</v>
      </c>
      <c r="D131" s="6">
        <v>1</v>
      </c>
      <c r="E131" s="4">
        <f>Poblacion[[#This Row],[Mujeres]]/(Poblacion[[#This Row],[Mujeres]]+Poblacion[[#This Row],[Hombres]])</f>
        <v>1</v>
      </c>
      <c r="F131" s="6">
        <v>0</v>
      </c>
      <c r="G131" s="6">
        <v>2</v>
      </c>
      <c r="H131" s="5">
        <f>G131+F131</f>
        <v>2</v>
      </c>
    </row>
    <row r="132" spans="1:8" x14ac:dyDescent="0.25">
      <c r="A132" t="s">
        <v>212</v>
      </c>
      <c r="B132" s="2" t="s">
        <v>218</v>
      </c>
      <c r="C132" s="7">
        <v>0</v>
      </c>
      <c r="D132" s="7">
        <v>1</v>
      </c>
      <c r="E132" s="8">
        <f>Poblacion[[#This Row],[Mujeres]]/(Poblacion[[#This Row],[Mujeres]]+Poblacion[[#This Row],[Hombres]])</f>
        <v>1</v>
      </c>
      <c r="F132" s="7">
        <v>34</v>
      </c>
      <c r="G132" s="7">
        <v>40</v>
      </c>
      <c r="H132" s="5">
        <f>G132+F132</f>
        <v>74</v>
      </c>
    </row>
    <row r="133" spans="1:8" x14ac:dyDescent="0.25">
      <c r="A133" t="s">
        <v>8</v>
      </c>
      <c r="B133" s="2" t="s">
        <v>40</v>
      </c>
      <c r="C133" s="3">
        <v>13946</v>
      </c>
      <c r="D133" s="3">
        <v>13920</v>
      </c>
      <c r="E133" s="4">
        <f>Poblacion[[#This Row],[Mujeres]]/(Poblacion[[#This Row],[Mujeres]]+Poblacion[[#This Row],[Hombres]])</f>
        <v>0.49953348166224071</v>
      </c>
      <c r="F133" s="3">
        <v>12649</v>
      </c>
      <c r="G133" s="3">
        <v>15218</v>
      </c>
      <c r="H133" s="5">
        <f>G133+F133</f>
        <v>27867</v>
      </c>
    </row>
    <row r="134" spans="1:8" x14ac:dyDescent="0.25">
      <c r="A134" t="s">
        <v>212</v>
      </c>
      <c r="B134" s="2" t="s">
        <v>219</v>
      </c>
      <c r="C134" s="7">
        <v>0</v>
      </c>
      <c r="D134" s="7">
        <v>1</v>
      </c>
      <c r="E134" s="8">
        <f>Poblacion[[#This Row],[Mujeres]]/(Poblacion[[#This Row],[Mujeres]]+Poblacion[[#This Row],[Hombres]])</f>
        <v>1</v>
      </c>
      <c r="F134" s="7">
        <v>18</v>
      </c>
      <c r="G134" s="7">
        <v>45</v>
      </c>
      <c r="H134" s="5">
        <f>G134+F134</f>
        <v>63</v>
      </c>
    </row>
    <row r="135" spans="1:8" x14ac:dyDescent="0.25">
      <c r="A135" t="s">
        <v>65</v>
      </c>
      <c r="B135" s="2" t="s">
        <v>97</v>
      </c>
      <c r="C135" s="6">
        <v>190</v>
      </c>
      <c r="D135" s="6">
        <v>202</v>
      </c>
      <c r="E135" s="4">
        <f>Poblacion[[#This Row],[Mujeres]]/(Poblacion[[#This Row],[Mujeres]]+Poblacion[[#This Row],[Hombres]])</f>
        <v>0.51530612244897955</v>
      </c>
      <c r="F135" s="6">
        <v>21</v>
      </c>
      <c r="G135" s="6">
        <v>371</v>
      </c>
      <c r="H135" s="5">
        <f>G135+F135</f>
        <v>392</v>
      </c>
    </row>
    <row r="136" spans="1:8" x14ac:dyDescent="0.25">
      <c r="A136" t="s">
        <v>8</v>
      </c>
      <c r="B136" s="2" t="s">
        <v>41</v>
      </c>
      <c r="C136" s="6">
        <v>573</v>
      </c>
      <c r="D136" s="6">
        <v>576</v>
      </c>
      <c r="E136" s="4">
        <f>Poblacion[[#This Row],[Mujeres]]/(Poblacion[[#This Row],[Mujeres]]+Poblacion[[#This Row],[Hombres]])</f>
        <v>0.50130548302872058</v>
      </c>
      <c r="F136" s="6">
        <v>677</v>
      </c>
      <c r="G136" s="6">
        <v>473</v>
      </c>
      <c r="H136" s="5">
        <f>G136+F136</f>
        <v>1150</v>
      </c>
    </row>
    <row r="137" spans="1:8" x14ac:dyDescent="0.25">
      <c r="A137" t="s">
        <v>8</v>
      </c>
      <c r="B137" s="2" t="s">
        <v>42</v>
      </c>
      <c r="C137" s="3">
        <v>1288</v>
      </c>
      <c r="D137" s="3">
        <v>1310</v>
      </c>
      <c r="E137" s="4">
        <f>Poblacion[[#This Row],[Mujeres]]/(Poblacion[[#This Row],[Mujeres]]+Poblacion[[#This Row],[Hombres]])</f>
        <v>0.50423402617397994</v>
      </c>
      <c r="F137" s="3">
        <v>1134</v>
      </c>
      <c r="G137" s="3">
        <v>1464</v>
      </c>
      <c r="H137" s="5">
        <f>G137+F137</f>
        <v>2598</v>
      </c>
    </row>
    <row r="138" spans="1:8" x14ac:dyDescent="0.25">
      <c r="A138" t="s">
        <v>65</v>
      </c>
      <c r="B138" s="2" t="s">
        <v>98</v>
      </c>
      <c r="C138" s="3">
        <v>48198</v>
      </c>
      <c r="D138" s="3">
        <v>49168</v>
      </c>
      <c r="E138" s="4">
        <f>Poblacion[[#This Row],[Mujeres]]/(Poblacion[[#This Row],[Mujeres]]+Poblacion[[#This Row],[Hombres]])</f>
        <v>0.50498120493806875</v>
      </c>
      <c r="F138" s="3">
        <v>25126</v>
      </c>
      <c r="G138" s="3">
        <v>72239</v>
      </c>
      <c r="H138" s="5">
        <f>G138+F138</f>
        <v>97365</v>
      </c>
    </row>
    <row r="139" spans="1:8" x14ac:dyDescent="0.25">
      <c r="A139" t="s">
        <v>212</v>
      </c>
      <c r="B139" s="2" t="s">
        <v>220</v>
      </c>
      <c r="C139" s="7">
        <v>0</v>
      </c>
      <c r="D139" s="7">
        <v>1</v>
      </c>
      <c r="E139" s="8">
        <f>Poblacion[[#This Row],[Mujeres]]/(Poblacion[[#This Row],[Mujeres]]+Poblacion[[#This Row],[Hombres]])</f>
        <v>1</v>
      </c>
      <c r="F139" s="7">
        <v>82</v>
      </c>
      <c r="G139" s="7">
        <v>34</v>
      </c>
      <c r="H139" s="5">
        <f>G139+F139</f>
        <v>116</v>
      </c>
    </row>
    <row r="140" spans="1:8" x14ac:dyDescent="0.25">
      <c r="A140" t="s">
        <v>166</v>
      </c>
      <c r="B140" s="2" t="s">
        <v>183</v>
      </c>
      <c r="C140" s="9">
        <v>2096</v>
      </c>
      <c r="D140" s="9">
        <v>2283</v>
      </c>
      <c r="E140" s="8">
        <f>Poblacion[[#This Row],[Mujeres]]/(Poblacion[[#This Row],[Mujeres]]+Poblacion[[#This Row],[Hombres]])</f>
        <v>0.52135190682804289</v>
      </c>
      <c r="F140" s="9">
        <v>1995</v>
      </c>
      <c r="G140" s="9">
        <v>2384</v>
      </c>
      <c r="H140" s="5">
        <f>G140+F140</f>
        <v>4379</v>
      </c>
    </row>
    <row r="141" spans="1:8" x14ac:dyDescent="0.25">
      <c r="A141" t="s">
        <v>166</v>
      </c>
      <c r="B141" s="2" t="s">
        <v>171</v>
      </c>
      <c r="C141" s="7">
        <v>0</v>
      </c>
      <c r="D141" s="7">
        <v>1</v>
      </c>
      <c r="E141" s="8">
        <f>Poblacion[[#This Row],[Mujeres]]/(Poblacion[[#This Row],[Mujeres]]+Poblacion[[#This Row],[Hombres]])</f>
        <v>1</v>
      </c>
      <c r="F141" s="7">
        <v>0</v>
      </c>
      <c r="G141" s="7">
        <v>33</v>
      </c>
      <c r="H141" s="5">
        <f>G141+F141</f>
        <v>33</v>
      </c>
    </row>
    <row r="142" spans="1:8" x14ac:dyDescent="0.25">
      <c r="A142" t="s">
        <v>116</v>
      </c>
      <c r="B142" s="2" t="s">
        <v>148</v>
      </c>
      <c r="C142" s="3">
        <v>1314</v>
      </c>
      <c r="D142" s="3">
        <v>1307</v>
      </c>
      <c r="E142" s="4">
        <f>Poblacion[[#This Row],[Mujeres]]/(Poblacion[[#This Row],[Mujeres]]+Poblacion[[#This Row],[Hombres]])</f>
        <v>0.49866463181991605</v>
      </c>
      <c r="F142" s="6">
        <v>970</v>
      </c>
      <c r="G142" s="3">
        <v>1650</v>
      </c>
      <c r="H142" s="5">
        <f>G142+F142</f>
        <v>2620</v>
      </c>
    </row>
    <row r="143" spans="1:8" x14ac:dyDescent="0.25">
      <c r="A143" t="s">
        <v>65</v>
      </c>
      <c r="B143" s="2" t="s">
        <v>99</v>
      </c>
      <c r="C143" s="6">
        <v>0</v>
      </c>
      <c r="D143" s="6">
        <v>1</v>
      </c>
      <c r="E143" s="4">
        <f>Poblacion[[#This Row],[Mujeres]]/(Poblacion[[#This Row],[Mujeres]]+Poblacion[[#This Row],[Hombres]])</f>
        <v>1</v>
      </c>
      <c r="F143" s="6">
        <v>9</v>
      </c>
      <c r="G143" s="6">
        <v>2</v>
      </c>
      <c r="H143" s="5">
        <f>G143+F143</f>
        <v>11</v>
      </c>
    </row>
    <row r="144" spans="1:8" x14ac:dyDescent="0.25">
      <c r="A144" t="s">
        <v>8</v>
      </c>
      <c r="B144" s="2" t="s">
        <v>43</v>
      </c>
      <c r="C144" s="3">
        <v>9525</v>
      </c>
      <c r="D144" s="3">
        <v>9761</v>
      </c>
      <c r="E144" s="4">
        <f>Poblacion[[#This Row],[Mujeres]]/(Poblacion[[#This Row],[Mujeres]]+Poblacion[[#This Row],[Hombres]])</f>
        <v>0.50611842787514261</v>
      </c>
      <c r="F144" s="3">
        <v>11792</v>
      </c>
      <c r="G144" s="3">
        <v>7494</v>
      </c>
      <c r="H144" s="5">
        <f>G144+F144</f>
        <v>19286</v>
      </c>
    </row>
    <row r="145" spans="1:8" x14ac:dyDescent="0.25">
      <c r="A145" t="s">
        <v>116</v>
      </c>
      <c r="B145" s="2" t="s">
        <v>149</v>
      </c>
      <c r="C145" s="3">
        <v>22426</v>
      </c>
      <c r="D145" s="3">
        <v>22633</v>
      </c>
      <c r="E145" s="4">
        <f>Poblacion[[#This Row],[Mujeres]]/(Poblacion[[#This Row],[Mujeres]]+Poblacion[[#This Row],[Hombres]])</f>
        <v>0.50229698839299586</v>
      </c>
      <c r="F145" s="3">
        <v>32754</v>
      </c>
      <c r="G145" s="3">
        <v>12305</v>
      </c>
      <c r="H145" s="5">
        <f>G145+F145</f>
        <v>45059</v>
      </c>
    </row>
    <row r="146" spans="1:8" x14ac:dyDescent="0.25">
      <c r="A146" t="s">
        <v>8</v>
      </c>
      <c r="B146" s="2" t="s">
        <v>44</v>
      </c>
      <c r="C146" s="6">
        <v>845</v>
      </c>
      <c r="D146" s="6">
        <v>850</v>
      </c>
      <c r="E146" s="4">
        <f>Poblacion[[#This Row],[Mujeres]]/(Poblacion[[#This Row],[Mujeres]]+Poblacion[[#This Row],[Hombres]])</f>
        <v>0.50147492625368728</v>
      </c>
      <c r="F146" s="3">
        <v>1020</v>
      </c>
      <c r="G146" s="6">
        <v>675</v>
      </c>
      <c r="H146" s="5">
        <f>G146+F146</f>
        <v>1695</v>
      </c>
    </row>
    <row r="147" spans="1:8" x14ac:dyDescent="0.25">
      <c r="A147" t="s">
        <v>212</v>
      </c>
      <c r="B147" s="2" t="s">
        <v>221</v>
      </c>
      <c r="C147" s="7">
        <v>0</v>
      </c>
      <c r="D147" s="7">
        <v>1</v>
      </c>
      <c r="E147" s="8">
        <f>Poblacion[[#This Row],[Mujeres]]/(Poblacion[[#This Row],[Mujeres]]+Poblacion[[#This Row],[Hombres]])</f>
        <v>1</v>
      </c>
      <c r="F147" s="7">
        <v>0</v>
      </c>
      <c r="G147" s="7">
        <v>11</v>
      </c>
      <c r="H147" s="5">
        <f>G147+F147</f>
        <v>11</v>
      </c>
    </row>
    <row r="148" spans="1:8" x14ac:dyDescent="0.25">
      <c r="A148" t="s">
        <v>116</v>
      </c>
      <c r="B148" s="2" t="s">
        <v>150</v>
      </c>
      <c r="C148" s="3">
        <v>11848</v>
      </c>
      <c r="D148" s="3">
        <v>11538</v>
      </c>
      <c r="E148" s="4">
        <f>Poblacion[[#This Row],[Mujeres]]/(Poblacion[[#This Row],[Mujeres]]+Poblacion[[#This Row],[Hombres]])</f>
        <v>0.49337210296758743</v>
      </c>
      <c r="F148" s="3">
        <v>20684</v>
      </c>
      <c r="G148" s="3">
        <v>2701</v>
      </c>
      <c r="H148" s="5">
        <f>G148+F148</f>
        <v>23385</v>
      </c>
    </row>
    <row r="149" spans="1:8" x14ac:dyDescent="0.25">
      <c r="A149" t="s">
        <v>65</v>
      </c>
      <c r="B149" s="2" t="s">
        <v>100</v>
      </c>
      <c r="C149" s="3">
        <v>2455</v>
      </c>
      <c r="D149" s="3">
        <v>2483</v>
      </c>
      <c r="E149" s="4">
        <f>Poblacion[[#This Row],[Mujeres]]/(Poblacion[[#This Row],[Mujeres]]+Poblacion[[#This Row],[Hombres]])</f>
        <v>0.50283515593357631</v>
      </c>
      <c r="F149" s="3">
        <v>1768</v>
      </c>
      <c r="G149" s="3">
        <v>3170</v>
      </c>
      <c r="H149" s="5">
        <f>G149+F149</f>
        <v>4938</v>
      </c>
    </row>
    <row r="150" spans="1:8" x14ac:dyDescent="0.25">
      <c r="A150" t="s">
        <v>8</v>
      </c>
      <c r="B150" s="2" t="s">
        <v>45</v>
      </c>
      <c r="C150" s="3">
        <v>5145</v>
      </c>
      <c r="D150" s="3">
        <v>5256</v>
      </c>
      <c r="E150" s="4">
        <f>Poblacion[[#This Row],[Mujeres]]/(Poblacion[[#This Row],[Mujeres]]+Poblacion[[#This Row],[Hombres]])</f>
        <v>0.50533602538217481</v>
      </c>
      <c r="F150" s="3">
        <v>8313</v>
      </c>
      <c r="G150" s="3">
        <v>2087</v>
      </c>
      <c r="H150" s="5">
        <f>G150+F150</f>
        <v>10400</v>
      </c>
    </row>
    <row r="151" spans="1:8" x14ac:dyDescent="0.25">
      <c r="A151" t="s">
        <v>8</v>
      </c>
      <c r="B151" s="2" t="s">
        <v>46</v>
      </c>
      <c r="C151" s="3">
        <v>54033</v>
      </c>
      <c r="D151" s="3">
        <v>54912</v>
      </c>
      <c r="E151" s="4">
        <f>Poblacion[[#This Row],[Mujeres]]/(Poblacion[[#This Row],[Mujeres]]+Poblacion[[#This Row],[Hombres]])</f>
        <v>0.5040341456698334</v>
      </c>
      <c r="F151" s="3">
        <v>62031</v>
      </c>
      <c r="G151" s="3">
        <v>46914</v>
      </c>
      <c r="H151" s="5">
        <f>G151+F151</f>
        <v>108945</v>
      </c>
    </row>
    <row r="152" spans="1:8" x14ac:dyDescent="0.25">
      <c r="A152" t="s">
        <v>212</v>
      </c>
      <c r="B152" s="2" t="s">
        <v>222</v>
      </c>
      <c r="C152" s="7">
        <v>0</v>
      </c>
      <c r="D152" s="7">
        <v>1</v>
      </c>
      <c r="E152" s="8">
        <f>Poblacion[[#This Row],[Mujeres]]/(Poblacion[[#This Row],[Mujeres]]+Poblacion[[#This Row],[Hombres]])</f>
        <v>1</v>
      </c>
      <c r="F152" s="7">
        <v>1</v>
      </c>
      <c r="G152" s="7">
        <v>1</v>
      </c>
      <c r="H152" s="5">
        <f>G152+F152</f>
        <v>2</v>
      </c>
    </row>
    <row r="153" spans="1:8" x14ac:dyDescent="0.25">
      <c r="A153" t="s">
        <v>166</v>
      </c>
      <c r="B153" s="2" t="s">
        <v>187</v>
      </c>
      <c r="C153" s="9">
        <v>2201</v>
      </c>
      <c r="D153" s="9">
        <v>2241</v>
      </c>
      <c r="E153" s="8">
        <f>Poblacion[[#This Row],[Mujeres]]/(Poblacion[[#This Row],[Mujeres]]+Poblacion[[#This Row],[Hombres]])</f>
        <v>0.50450247636199907</v>
      </c>
      <c r="F153" s="9">
        <v>1156</v>
      </c>
      <c r="G153" s="9">
        <v>3286</v>
      </c>
      <c r="H153" s="5">
        <f>G153+F153</f>
        <v>4442</v>
      </c>
    </row>
    <row r="154" spans="1:8" x14ac:dyDescent="0.25">
      <c r="A154" t="s">
        <v>212</v>
      </c>
      <c r="B154" s="2" t="s">
        <v>223</v>
      </c>
      <c r="C154" s="7">
        <v>108</v>
      </c>
      <c r="D154" s="7">
        <v>103</v>
      </c>
      <c r="E154" s="8">
        <f>Poblacion[[#This Row],[Mujeres]]/(Poblacion[[#This Row],[Mujeres]]+Poblacion[[#This Row],[Hombres]])</f>
        <v>0.4881516587677725</v>
      </c>
      <c r="F154" s="7">
        <v>76</v>
      </c>
      <c r="G154" s="7">
        <v>134</v>
      </c>
      <c r="H154" s="5">
        <f>G154+F154</f>
        <v>210</v>
      </c>
    </row>
    <row r="155" spans="1:8" x14ac:dyDescent="0.25">
      <c r="A155" t="s">
        <v>212</v>
      </c>
      <c r="B155" s="2" t="s">
        <v>224</v>
      </c>
      <c r="C155" s="9">
        <v>1886</v>
      </c>
      <c r="D155" s="9">
        <v>1942</v>
      </c>
      <c r="E155" s="8">
        <f>Poblacion[[#This Row],[Mujeres]]/(Poblacion[[#This Row],[Mujeres]]+Poblacion[[#This Row],[Hombres]])</f>
        <v>0.50731452455590387</v>
      </c>
      <c r="F155" s="7">
        <v>509</v>
      </c>
      <c r="G155" s="9">
        <v>3320</v>
      </c>
      <c r="H155" s="5">
        <f>G155+F155</f>
        <v>3829</v>
      </c>
    </row>
    <row r="156" spans="1:8" x14ac:dyDescent="0.25">
      <c r="A156" t="s">
        <v>116</v>
      </c>
      <c r="B156" s="2" t="s">
        <v>151</v>
      </c>
      <c r="C156" s="3">
        <v>1305</v>
      </c>
      <c r="D156" s="3">
        <v>1155</v>
      </c>
      <c r="E156" s="4">
        <f>Poblacion[[#This Row],[Mujeres]]/(Poblacion[[#This Row],[Mujeres]]+Poblacion[[#This Row],[Hombres]])</f>
        <v>0.46951219512195119</v>
      </c>
      <c r="F156" s="6">
        <v>437</v>
      </c>
      <c r="G156" s="3">
        <v>2023</v>
      </c>
      <c r="H156" s="5">
        <f>G156+F156</f>
        <v>2460</v>
      </c>
    </row>
    <row r="157" spans="1:8" x14ac:dyDescent="0.25">
      <c r="A157" t="s">
        <v>166</v>
      </c>
      <c r="B157" s="2" t="s">
        <v>203</v>
      </c>
      <c r="C157" s="9">
        <v>7790</v>
      </c>
      <c r="D157" s="9">
        <v>7945</v>
      </c>
      <c r="E157" s="8">
        <f>Poblacion[[#This Row],[Mujeres]]/(Poblacion[[#This Row],[Mujeres]]+Poblacion[[#This Row],[Hombres]])</f>
        <v>0.50492532570702253</v>
      </c>
      <c r="F157" s="9">
        <v>1687</v>
      </c>
      <c r="G157" s="9">
        <v>14048</v>
      </c>
      <c r="H157" s="5">
        <f>G157+F157</f>
        <v>15735</v>
      </c>
    </row>
    <row r="158" spans="1:8" x14ac:dyDescent="0.25">
      <c r="A158" t="s">
        <v>116</v>
      </c>
      <c r="B158" s="2" t="s">
        <v>152</v>
      </c>
      <c r="C158" s="3">
        <v>78632</v>
      </c>
      <c r="D158" s="3">
        <v>73698</v>
      </c>
      <c r="E158" s="4">
        <f>Poblacion[[#This Row],[Mujeres]]/(Poblacion[[#This Row],[Mujeres]]+Poblacion[[#This Row],[Hombres]])</f>
        <v>0.48380489726252218</v>
      </c>
      <c r="F158" s="3">
        <v>96764</v>
      </c>
      <c r="G158" s="3">
        <v>55567</v>
      </c>
      <c r="H158" s="5">
        <f>G158+F158</f>
        <v>152331</v>
      </c>
    </row>
    <row r="159" spans="1:8" x14ac:dyDescent="0.25">
      <c r="A159" t="s">
        <v>212</v>
      </c>
      <c r="B159" s="2" t="s">
        <v>225</v>
      </c>
      <c r="C159" s="7">
        <v>0</v>
      </c>
      <c r="D159" s="7">
        <v>1</v>
      </c>
      <c r="E159" s="8">
        <f>Poblacion[[#This Row],[Mujeres]]/(Poblacion[[#This Row],[Mujeres]]+Poblacion[[#This Row],[Hombres]])</f>
        <v>1</v>
      </c>
      <c r="F159" s="7">
        <v>5</v>
      </c>
      <c r="G159" s="7">
        <v>14</v>
      </c>
      <c r="H159" s="5">
        <f>G159+F159</f>
        <v>19</v>
      </c>
    </row>
    <row r="160" spans="1:8" x14ac:dyDescent="0.25">
      <c r="A160" t="s">
        <v>65</v>
      </c>
      <c r="B160" s="2" t="s">
        <v>101</v>
      </c>
      <c r="C160" s="3">
        <v>1419</v>
      </c>
      <c r="D160" s="3">
        <v>1393</v>
      </c>
      <c r="E160" s="4">
        <f>Poblacion[[#This Row],[Mujeres]]/(Poblacion[[#This Row],[Mujeres]]+Poblacion[[#This Row],[Hombres]])</f>
        <v>0.49537695590327169</v>
      </c>
      <c r="F160" s="3">
        <v>1200</v>
      </c>
      <c r="G160" s="3">
        <v>1611</v>
      </c>
      <c r="H160" s="5">
        <f>G160+F160</f>
        <v>2811</v>
      </c>
    </row>
    <row r="161" spans="1:8" x14ac:dyDescent="0.25">
      <c r="A161" t="s">
        <v>212</v>
      </c>
      <c r="B161" s="2" t="s">
        <v>226</v>
      </c>
      <c r="C161" s="9">
        <v>2423</v>
      </c>
      <c r="D161" s="9">
        <v>2279</v>
      </c>
      <c r="E161" s="8">
        <f>Poblacion[[#This Row],[Mujeres]]/(Poblacion[[#This Row],[Mujeres]]+Poblacion[[#This Row],[Hombres]])</f>
        <v>0.48468736707783922</v>
      </c>
      <c r="F161" s="9">
        <v>3897</v>
      </c>
      <c r="G161" s="7">
        <v>806</v>
      </c>
      <c r="H161" s="5">
        <f>G161+F161</f>
        <v>4703</v>
      </c>
    </row>
    <row r="162" spans="1:8" x14ac:dyDescent="0.25">
      <c r="A162" t="s">
        <v>65</v>
      </c>
      <c r="B162" s="2" t="s">
        <v>102</v>
      </c>
      <c r="C162" s="3">
        <v>2702</v>
      </c>
      <c r="D162" s="3">
        <v>2657</v>
      </c>
      <c r="E162" s="4">
        <f>Poblacion[[#This Row],[Mujeres]]/(Poblacion[[#This Row],[Mujeres]]+Poblacion[[#This Row],[Hombres]])</f>
        <v>0.49580145549542826</v>
      </c>
      <c r="F162" s="3">
        <v>2398</v>
      </c>
      <c r="G162" s="3">
        <v>2961</v>
      </c>
      <c r="H162" s="5">
        <f>G162+F162</f>
        <v>5359</v>
      </c>
    </row>
    <row r="163" spans="1:8" x14ac:dyDescent="0.25">
      <c r="A163" t="s">
        <v>65</v>
      </c>
      <c r="B163" s="2" t="s">
        <v>103</v>
      </c>
      <c r="C163" s="3">
        <v>12514</v>
      </c>
      <c r="D163" s="3">
        <v>12716</v>
      </c>
      <c r="E163" s="4">
        <f>Poblacion[[#This Row],[Mujeres]]/(Poblacion[[#This Row],[Mujeres]]+Poblacion[[#This Row],[Hombres]])</f>
        <v>0.50400317082837887</v>
      </c>
      <c r="F163" s="3">
        <v>6967</v>
      </c>
      <c r="G163" s="3">
        <v>18262</v>
      </c>
      <c r="H163" s="5">
        <f>G163+F163</f>
        <v>25229</v>
      </c>
    </row>
    <row r="164" spans="1:8" x14ac:dyDescent="0.25">
      <c r="A164" t="s">
        <v>212</v>
      </c>
      <c r="B164" s="2" t="s">
        <v>227</v>
      </c>
      <c r="C164" s="7">
        <v>119</v>
      </c>
      <c r="D164" s="7">
        <v>112</v>
      </c>
      <c r="E164" s="8">
        <f>Poblacion[[#This Row],[Mujeres]]/(Poblacion[[#This Row],[Mujeres]]+Poblacion[[#This Row],[Hombres]])</f>
        <v>0.48484848484848486</v>
      </c>
      <c r="F164" s="7">
        <v>100</v>
      </c>
      <c r="G164" s="7">
        <v>132</v>
      </c>
      <c r="H164" s="5">
        <f>G164+F164</f>
        <v>232</v>
      </c>
    </row>
    <row r="165" spans="1:8" x14ac:dyDescent="0.25">
      <c r="A165" t="s">
        <v>166</v>
      </c>
      <c r="B165" s="2" t="s">
        <v>204</v>
      </c>
      <c r="C165" s="9">
        <v>18832</v>
      </c>
      <c r="D165" s="9">
        <v>19909</v>
      </c>
      <c r="E165" s="8">
        <f>Poblacion[[#This Row],[Mujeres]]/(Poblacion[[#This Row],[Mujeres]]+Poblacion[[#This Row],[Hombres]])</f>
        <v>0.51390000258124469</v>
      </c>
      <c r="F165" s="9">
        <v>13492</v>
      </c>
      <c r="G165" s="9">
        <v>25248</v>
      </c>
      <c r="H165" s="5">
        <f>G165+F165</f>
        <v>38740</v>
      </c>
    </row>
    <row r="166" spans="1:8" x14ac:dyDescent="0.25">
      <c r="A166" t="s">
        <v>166</v>
      </c>
      <c r="B166" s="2" t="s">
        <v>189</v>
      </c>
      <c r="C166" s="9">
        <v>4750</v>
      </c>
      <c r="D166" s="9">
        <v>5123</v>
      </c>
      <c r="E166" s="8">
        <f>Poblacion[[#This Row],[Mujeres]]/(Poblacion[[#This Row],[Mujeres]]+Poblacion[[#This Row],[Hombres]])</f>
        <v>0.51888990175225358</v>
      </c>
      <c r="F166" s="9">
        <v>6171</v>
      </c>
      <c r="G166" s="9">
        <v>3703</v>
      </c>
      <c r="H166" s="5">
        <f>G166+F166</f>
        <v>9874</v>
      </c>
    </row>
    <row r="167" spans="1:8" x14ac:dyDescent="0.25">
      <c r="A167" t="s">
        <v>65</v>
      </c>
      <c r="B167" s="2" t="s">
        <v>104</v>
      </c>
      <c r="C167" s="3">
        <v>1851</v>
      </c>
      <c r="D167" s="3">
        <v>1988</v>
      </c>
      <c r="E167" s="4">
        <f>Poblacion[[#This Row],[Mujeres]]/(Poblacion[[#This Row],[Mujeres]]+Poblacion[[#This Row],[Hombres]])</f>
        <v>0.5178431883302943</v>
      </c>
      <c r="F167" s="6">
        <v>965</v>
      </c>
      <c r="G167" s="3">
        <v>2874</v>
      </c>
      <c r="H167" s="5">
        <f>G167+F167</f>
        <v>3839</v>
      </c>
    </row>
    <row r="168" spans="1:8" x14ac:dyDescent="0.25">
      <c r="A168" t="s">
        <v>116</v>
      </c>
      <c r="B168" s="2" t="s">
        <v>153</v>
      </c>
      <c r="C168" s="6">
        <v>385</v>
      </c>
      <c r="D168" s="6">
        <v>204</v>
      </c>
      <c r="E168" s="4">
        <f>Poblacion[[#This Row],[Mujeres]]/(Poblacion[[#This Row],[Mujeres]]+Poblacion[[#This Row],[Hombres]])</f>
        <v>0.3463497453310696</v>
      </c>
      <c r="F168" s="6">
        <v>46</v>
      </c>
      <c r="G168" s="6">
        <v>544</v>
      </c>
      <c r="H168" s="5">
        <f>G168+F168</f>
        <v>590</v>
      </c>
    </row>
    <row r="169" spans="1:8" x14ac:dyDescent="0.25">
      <c r="A169" t="s">
        <v>166</v>
      </c>
      <c r="B169" s="2" t="s">
        <v>209</v>
      </c>
      <c r="C169" s="9">
        <v>28947</v>
      </c>
      <c r="D169" s="9">
        <v>30027</v>
      </c>
      <c r="E169" s="8">
        <f>Poblacion[[#This Row],[Mujeres]]/(Poblacion[[#This Row],[Mujeres]]+Poblacion[[#This Row],[Hombres]])</f>
        <v>0.50915657747481946</v>
      </c>
      <c r="F169" s="9">
        <v>6335</v>
      </c>
      <c r="G169" s="9">
        <v>52639</v>
      </c>
      <c r="H169" s="5">
        <f>G169+F169</f>
        <v>58974</v>
      </c>
    </row>
    <row r="170" spans="1:8" x14ac:dyDescent="0.25">
      <c r="A170" t="s">
        <v>8</v>
      </c>
      <c r="B170" s="2" t="s">
        <v>47</v>
      </c>
      <c r="C170" s="6">
        <v>338</v>
      </c>
      <c r="D170" s="6">
        <v>353</v>
      </c>
      <c r="E170" s="4">
        <f>Poblacion[[#This Row],[Mujeres]]/(Poblacion[[#This Row],[Mujeres]]+Poblacion[[#This Row],[Hombres]])</f>
        <v>0.51085383502170767</v>
      </c>
      <c r="F170" s="6">
        <v>206</v>
      </c>
      <c r="G170" s="6">
        <v>485</v>
      </c>
      <c r="H170" s="5">
        <f>G170+F170</f>
        <v>691</v>
      </c>
    </row>
    <row r="171" spans="1:8" x14ac:dyDescent="0.25">
      <c r="A171" t="s">
        <v>166</v>
      </c>
      <c r="B171" s="2" t="s">
        <v>202</v>
      </c>
      <c r="C171" s="9">
        <v>11002</v>
      </c>
      <c r="D171" s="9">
        <v>11400</v>
      </c>
      <c r="E171" s="8">
        <f>Poblacion[[#This Row],[Mujeres]]/(Poblacion[[#This Row],[Mujeres]]+Poblacion[[#This Row],[Hombres]])</f>
        <v>0.50888313543433616</v>
      </c>
      <c r="F171" s="9">
        <v>9469</v>
      </c>
      <c r="G171" s="9">
        <v>12933</v>
      </c>
      <c r="H171" s="5">
        <f>G171+F171</f>
        <v>22402</v>
      </c>
    </row>
    <row r="172" spans="1:8" x14ac:dyDescent="0.25">
      <c r="A172" t="s">
        <v>8</v>
      </c>
      <c r="B172" s="2" t="s">
        <v>48</v>
      </c>
      <c r="C172" s="3">
        <v>3572</v>
      </c>
      <c r="D172" s="3">
        <v>3663</v>
      </c>
      <c r="E172" s="4">
        <f>Poblacion[[#This Row],[Mujeres]]/(Poblacion[[#This Row],[Mujeres]]+Poblacion[[#This Row],[Hombres]])</f>
        <v>0.50628887353144436</v>
      </c>
      <c r="F172" s="3">
        <v>6797</v>
      </c>
      <c r="G172" s="6">
        <v>438</v>
      </c>
      <c r="H172" s="5">
        <f>G172+F172</f>
        <v>7235</v>
      </c>
    </row>
    <row r="173" spans="1:8" x14ac:dyDescent="0.25">
      <c r="A173" t="s">
        <v>8</v>
      </c>
      <c r="B173" s="2" t="s">
        <v>49</v>
      </c>
      <c r="C173" s="6">
        <v>141</v>
      </c>
      <c r="D173" s="6">
        <v>143</v>
      </c>
      <c r="E173" s="4">
        <f>Poblacion[[#This Row],[Mujeres]]/(Poblacion[[#This Row],[Mujeres]]+Poblacion[[#This Row],[Hombres]])</f>
        <v>0.50352112676056338</v>
      </c>
      <c r="F173" s="6">
        <v>14</v>
      </c>
      <c r="G173" s="6">
        <v>270</v>
      </c>
      <c r="H173" s="5">
        <f>G173+F173</f>
        <v>284</v>
      </c>
    </row>
    <row r="174" spans="1:8" x14ac:dyDescent="0.25">
      <c r="A174" t="s">
        <v>65</v>
      </c>
      <c r="B174" s="2" t="s">
        <v>105</v>
      </c>
      <c r="C174" s="6">
        <v>0</v>
      </c>
      <c r="D174" s="6">
        <v>1</v>
      </c>
      <c r="E174" s="4">
        <f>Poblacion[[#This Row],[Mujeres]]/(Poblacion[[#This Row],[Mujeres]]+Poblacion[[#This Row],[Hombres]])</f>
        <v>1</v>
      </c>
      <c r="F174" s="6">
        <v>26</v>
      </c>
      <c r="G174" s="6">
        <v>13</v>
      </c>
      <c r="H174" s="5">
        <f>G174+F174</f>
        <v>39</v>
      </c>
    </row>
    <row r="175" spans="1:8" x14ac:dyDescent="0.25">
      <c r="A175" t="s">
        <v>212</v>
      </c>
      <c r="B175" s="2" t="s">
        <v>228</v>
      </c>
      <c r="C175" s="7">
        <v>221</v>
      </c>
      <c r="D175" s="7">
        <v>209</v>
      </c>
      <c r="E175" s="8">
        <f>Poblacion[[#This Row],[Mujeres]]/(Poblacion[[#This Row],[Mujeres]]+Poblacion[[#This Row],[Hombres]])</f>
        <v>0.48604651162790696</v>
      </c>
      <c r="F175" s="7">
        <v>348</v>
      </c>
      <c r="G175" s="7">
        <v>82</v>
      </c>
      <c r="H175" s="5">
        <f>G175+F175</f>
        <v>430</v>
      </c>
    </row>
    <row r="176" spans="1:8" x14ac:dyDescent="0.25">
      <c r="A176" t="s">
        <v>212</v>
      </c>
      <c r="B176" s="2" t="s">
        <v>229</v>
      </c>
      <c r="C176" s="7">
        <v>92</v>
      </c>
      <c r="D176" s="7">
        <v>85</v>
      </c>
      <c r="E176" s="8">
        <f>Poblacion[[#This Row],[Mujeres]]/(Poblacion[[#This Row],[Mujeres]]+Poblacion[[#This Row],[Hombres]])</f>
        <v>0.48022598870056499</v>
      </c>
      <c r="F176" s="7">
        <v>139</v>
      </c>
      <c r="G176" s="7">
        <v>38</v>
      </c>
      <c r="H176" s="5">
        <f>G176+F176</f>
        <v>177</v>
      </c>
    </row>
    <row r="177" spans="1:8" x14ac:dyDescent="0.25">
      <c r="A177" t="s">
        <v>212</v>
      </c>
      <c r="B177" s="2" t="s">
        <v>230</v>
      </c>
      <c r="C177" s="7">
        <v>0</v>
      </c>
      <c r="D177" s="7">
        <v>1</v>
      </c>
      <c r="E177" s="8">
        <f>Poblacion[[#This Row],[Mujeres]]/(Poblacion[[#This Row],[Mujeres]]+Poblacion[[#This Row],[Hombres]])</f>
        <v>1</v>
      </c>
      <c r="F177" s="7">
        <v>32</v>
      </c>
      <c r="G177" s="7">
        <v>34</v>
      </c>
      <c r="H177" s="5">
        <f>G177+F177</f>
        <v>66</v>
      </c>
    </row>
    <row r="178" spans="1:8" x14ac:dyDescent="0.25">
      <c r="A178" t="s">
        <v>166</v>
      </c>
      <c r="B178" s="2" t="s">
        <v>170</v>
      </c>
      <c r="C178" s="7">
        <v>0</v>
      </c>
      <c r="D178" s="7">
        <v>1</v>
      </c>
      <c r="E178" s="8">
        <f>Poblacion[[#This Row],[Mujeres]]/(Poblacion[[#This Row],[Mujeres]]+Poblacion[[#This Row],[Hombres]])</f>
        <v>1</v>
      </c>
      <c r="F178" s="7">
        <v>1</v>
      </c>
      <c r="G178" s="7">
        <v>25</v>
      </c>
      <c r="H178" s="5">
        <f>G178+F178</f>
        <v>26</v>
      </c>
    </row>
    <row r="179" spans="1:8" x14ac:dyDescent="0.25">
      <c r="A179" t="s">
        <v>65</v>
      </c>
      <c r="B179" s="2" t="s">
        <v>106</v>
      </c>
      <c r="C179" s="6">
        <v>0</v>
      </c>
      <c r="D179" s="6">
        <v>1</v>
      </c>
      <c r="E179" s="4">
        <f>Poblacion[[#This Row],[Mujeres]]/(Poblacion[[#This Row],[Mujeres]]+Poblacion[[#This Row],[Hombres]])</f>
        <v>1</v>
      </c>
      <c r="F179" s="6">
        <v>1</v>
      </c>
      <c r="G179" s="6">
        <v>6</v>
      </c>
      <c r="H179" s="5">
        <f>G179+F179</f>
        <v>7</v>
      </c>
    </row>
    <row r="180" spans="1:8" x14ac:dyDescent="0.25">
      <c r="A180" t="s">
        <v>65</v>
      </c>
      <c r="B180" s="2" t="s">
        <v>107</v>
      </c>
      <c r="C180" s="6">
        <v>0</v>
      </c>
      <c r="D180" s="6">
        <v>1</v>
      </c>
      <c r="E180" s="4">
        <f>Poblacion[[#This Row],[Mujeres]]/(Poblacion[[#This Row],[Mujeres]]+Poblacion[[#This Row],[Hombres]])</f>
        <v>1</v>
      </c>
      <c r="F180" s="6">
        <v>53</v>
      </c>
      <c r="G180" s="6">
        <v>60</v>
      </c>
      <c r="H180" s="5">
        <f>G180+F180</f>
        <v>113</v>
      </c>
    </row>
    <row r="181" spans="1:8" x14ac:dyDescent="0.25">
      <c r="A181" t="s">
        <v>8</v>
      </c>
      <c r="B181" s="2" t="s">
        <v>50</v>
      </c>
      <c r="C181" s="6">
        <v>0</v>
      </c>
      <c r="D181" s="6">
        <v>1</v>
      </c>
      <c r="E181" s="4">
        <f>Poblacion[[#This Row],[Mujeres]]/(Poblacion[[#This Row],[Mujeres]]+Poblacion[[#This Row],[Hombres]])</f>
        <v>1</v>
      </c>
      <c r="F181" s="6">
        <v>2</v>
      </c>
      <c r="G181" s="6">
        <v>4</v>
      </c>
      <c r="H181" s="5">
        <f>G181+F181</f>
        <v>6</v>
      </c>
    </row>
    <row r="182" spans="1:8" x14ac:dyDescent="0.25">
      <c r="A182" t="s">
        <v>65</v>
      </c>
      <c r="B182" s="2" t="s">
        <v>108</v>
      </c>
      <c r="C182" s="6">
        <v>0</v>
      </c>
      <c r="D182" s="6">
        <v>1</v>
      </c>
      <c r="E182" s="4">
        <f>Poblacion[[#This Row],[Mujeres]]/(Poblacion[[#This Row],[Mujeres]]+Poblacion[[#This Row],[Hombres]])</f>
        <v>1</v>
      </c>
      <c r="F182" s="6">
        <v>95</v>
      </c>
      <c r="G182" s="6">
        <v>57</v>
      </c>
      <c r="H182" s="5">
        <f>G182+F182</f>
        <v>152</v>
      </c>
    </row>
    <row r="183" spans="1:8" x14ac:dyDescent="0.25">
      <c r="A183" t="s">
        <v>8</v>
      </c>
      <c r="B183" s="2" t="s">
        <v>51</v>
      </c>
      <c r="C183" s="6">
        <v>0</v>
      </c>
      <c r="D183" s="6">
        <v>1</v>
      </c>
      <c r="E183" s="4">
        <f>Poblacion[[#This Row],[Mujeres]]/(Poblacion[[#This Row],[Mujeres]]+Poblacion[[#This Row],[Hombres]])</f>
        <v>1</v>
      </c>
      <c r="F183" s="6">
        <v>78</v>
      </c>
      <c r="G183" s="6">
        <v>66</v>
      </c>
      <c r="H183" s="5">
        <f>G183+F183</f>
        <v>144</v>
      </c>
    </row>
    <row r="184" spans="1:8" x14ac:dyDescent="0.25">
      <c r="A184" t="s">
        <v>8</v>
      </c>
      <c r="B184" s="2" t="s">
        <v>52</v>
      </c>
      <c r="C184" s="3">
        <v>4608</v>
      </c>
      <c r="D184" s="3">
        <v>4632</v>
      </c>
      <c r="E184" s="4">
        <f>Poblacion[[#This Row],[Mujeres]]/(Poblacion[[#This Row],[Mujeres]]+Poblacion[[#This Row],[Hombres]])</f>
        <v>0.50129870129870124</v>
      </c>
      <c r="F184" s="3">
        <v>4960</v>
      </c>
      <c r="G184" s="3">
        <v>4279</v>
      </c>
      <c r="H184" s="5">
        <f>G184+F184</f>
        <v>9239</v>
      </c>
    </row>
    <row r="185" spans="1:8" x14ac:dyDescent="0.25">
      <c r="A185" t="s">
        <v>8</v>
      </c>
      <c r="B185" s="2" t="s">
        <v>53</v>
      </c>
      <c r="C185" s="6">
        <v>0</v>
      </c>
      <c r="D185" s="6">
        <v>1</v>
      </c>
      <c r="E185" s="4">
        <f>Poblacion[[#This Row],[Mujeres]]/(Poblacion[[#This Row],[Mujeres]]+Poblacion[[#This Row],[Hombres]])</f>
        <v>1</v>
      </c>
      <c r="F185" s="6">
        <v>32</v>
      </c>
      <c r="G185" s="6">
        <v>44</v>
      </c>
      <c r="H185" s="5">
        <f>G185+F185</f>
        <v>76</v>
      </c>
    </row>
    <row r="186" spans="1:8" x14ac:dyDescent="0.25">
      <c r="A186" t="s">
        <v>8</v>
      </c>
      <c r="B186" s="2" t="s">
        <v>54</v>
      </c>
      <c r="C186" s="3">
        <v>2315</v>
      </c>
      <c r="D186" s="3">
        <v>2402</v>
      </c>
      <c r="E186" s="4">
        <f>Poblacion[[#This Row],[Mujeres]]/(Poblacion[[#This Row],[Mujeres]]+Poblacion[[#This Row],[Hombres]])</f>
        <v>0.50922196311214751</v>
      </c>
      <c r="F186" s="3">
        <v>3022</v>
      </c>
      <c r="G186" s="3">
        <v>1695</v>
      </c>
      <c r="H186" s="5">
        <f>G186+F186</f>
        <v>4717</v>
      </c>
    </row>
    <row r="187" spans="1:8" x14ac:dyDescent="0.25">
      <c r="A187" t="s">
        <v>116</v>
      </c>
      <c r="B187" s="2" t="s">
        <v>154</v>
      </c>
      <c r="C187" s="3">
        <v>1774</v>
      </c>
      <c r="D187" s="3">
        <v>1748</v>
      </c>
      <c r="E187" s="4">
        <f>Poblacion[[#This Row],[Mujeres]]/(Poblacion[[#This Row],[Mujeres]]+Poblacion[[#This Row],[Hombres]])</f>
        <v>0.49630891538898353</v>
      </c>
      <c r="F187" s="6">
        <v>0</v>
      </c>
      <c r="G187" s="3">
        <v>3522</v>
      </c>
      <c r="H187" s="5">
        <f>G187+F187</f>
        <v>3522</v>
      </c>
    </row>
    <row r="188" spans="1:8" x14ac:dyDescent="0.25">
      <c r="A188" t="s">
        <v>116</v>
      </c>
      <c r="B188" s="2" t="s">
        <v>155</v>
      </c>
      <c r="C188" s="3">
        <v>7943</v>
      </c>
      <c r="D188" s="3">
        <v>7782</v>
      </c>
      <c r="E188" s="4">
        <f>Poblacion[[#This Row],[Mujeres]]/(Poblacion[[#This Row],[Mujeres]]+Poblacion[[#This Row],[Hombres]])</f>
        <v>0.49488076311605722</v>
      </c>
      <c r="F188" s="3">
        <v>7231</v>
      </c>
      <c r="G188" s="3">
        <v>8494</v>
      </c>
      <c r="H188" s="5">
        <f>G188+F188</f>
        <v>15725</v>
      </c>
    </row>
    <row r="189" spans="1:8" x14ac:dyDescent="0.25">
      <c r="A189" t="s">
        <v>8</v>
      </c>
      <c r="B189" s="2" t="s">
        <v>55</v>
      </c>
      <c r="C189" s="3">
        <v>4801</v>
      </c>
      <c r="D189" s="3">
        <v>4871</v>
      </c>
      <c r="E189" s="4">
        <f>Poblacion[[#This Row],[Mujeres]]/(Poblacion[[#This Row],[Mujeres]]+Poblacion[[#This Row],[Hombres]])</f>
        <v>0.50361869313482222</v>
      </c>
      <c r="F189" s="3">
        <v>7050</v>
      </c>
      <c r="G189" s="3">
        <v>2622</v>
      </c>
      <c r="H189" s="5">
        <f>G189+F189</f>
        <v>9672</v>
      </c>
    </row>
    <row r="190" spans="1:8" x14ac:dyDescent="0.25">
      <c r="A190" t="s">
        <v>116</v>
      </c>
      <c r="B190" s="2" t="s">
        <v>156</v>
      </c>
      <c r="C190" s="3">
        <v>9227</v>
      </c>
      <c r="D190" s="3">
        <v>9412</v>
      </c>
      <c r="E190" s="4">
        <f>Poblacion[[#This Row],[Mujeres]]/(Poblacion[[#This Row],[Mujeres]]+Poblacion[[#This Row],[Hombres]])</f>
        <v>0.50496271259187719</v>
      </c>
      <c r="F190" s="3">
        <v>14305</v>
      </c>
      <c r="G190" s="3">
        <v>4334</v>
      </c>
      <c r="H190" s="5">
        <f>G190+F190</f>
        <v>18639</v>
      </c>
    </row>
    <row r="191" spans="1:8" x14ac:dyDescent="0.25">
      <c r="A191" t="s">
        <v>8</v>
      </c>
      <c r="B191" s="2" t="s">
        <v>56</v>
      </c>
      <c r="C191" s="3">
        <v>19597</v>
      </c>
      <c r="D191" s="3">
        <v>20303</v>
      </c>
      <c r="E191" s="4">
        <f>Poblacion[[#This Row],[Mujeres]]/(Poblacion[[#This Row],[Mujeres]]+Poblacion[[#This Row],[Hombres]])</f>
        <v>0.50884711779448621</v>
      </c>
      <c r="F191" s="3">
        <v>19892</v>
      </c>
      <c r="G191" s="3">
        <v>20008</v>
      </c>
      <c r="H191" s="5">
        <f>G191+F191</f>
        <v>39900</v>
      </c>
    </row>
    <row r="192" spans="1:8" x14ac:dyDescent="0.25">
      <c r="A192" t="s">
        <v>8</v>
      </c>
      <c r="B192" s="2" t="s">
        <v>57</v>
      </c>
      <c r="C192" s="3">
        <v>14480</v>
      </c>
      <c r="D192" s="3">
        <v>14402</v>
      </c>
      <c r="E192" s="4">
        <f>Poblacion[[#This Row],[Mujeres]]/(Poblacion[[#This Row],[Mujeres]]+Poblacion[[#This Row],[Hombres]])</f>
        <v>0.49864967800013849</v>
      </c>
      <c r="F192" s="3">
        <v>18742</v>
      </c>
      <c r="G192" s="3">
        <v>10141</v>
      </c>
      <c r="H192" s="5">
        <f>G192+F192</f>
        <v>28883</v>
      </c>
    </row>
    <row r="193" spans="1:8" x14ac:dyDescent="0.25">
      <c r="A193" t="s">
        <v>166</v>
      </c>
      <c r="B193" s="2" t="s">
        <v>198</v>
      </c>
      <c r="C193" s="9">
        <v>4408</v>
      </c>
      <c r="D193" s="9">
        <v>4484</v>
      </c>
      <c r="E193" s="8">
        <f>Poblacion[[#This Row],[Mujeres]]/(Poblacion[[#This Row],[Mujeres]]+Poblacion[[#This Row],[Hombres]])</f>
        <v>0.50427350427350426</v>
      </c>
      <c r="F193" s="9">
        <v>1487</v>
      </c>
      <c r="G193" s="9">
        <v>7405</v>
      </c>
      <c r="H193" s="5">
        <f>G193+F193</f>
        <v>8892</v>
      </c>
    </row>
    <row r="194" spans="1:8" x14ac:dyDescent="0.25">
      <c r="A194" t="s">
        <v>166</v>
      </c>
      <c r="B194" s="2" t="s">
        <v>191</v>
      </c>
      <c r="C194" s="9">
        <v>3631</v>
      </c>
      <c r="D194" s="9">
        <v>3714</v>
      </c>
      <c r="E194" s="8">
        <f>Poblacion[[#This Row],[Mujeres]]/(Poblacion[[#This Row],[Mujeres]]+Poblacion[[#This Row],[Hombres]])</f>
        <v>0.50565010211027905</v>
      </c>
      <c r="F194" s="9">
        <v>2772</v>
      </c>
      <c r="G194" s="9">
        <v>4573</v>
      </c>
      <c r="H194" s="5">
        <f>G194+F194</f>
        <v>7345</v>
      </c>
    </row>
    <row r="195" spans="1:8" x14ac:dyDescent="0.25">
      <c r="A195" t="s">
        <v>65</v>
      </c>
      <c r="B195" s="2" t="s">
        <v>109</v>
      </c>
      <c r="C195" s="6">
        <v>206</v>
      </c>
      <c r="D195" s="6">
        <v>210</v>
      </c>
      <c r="E195" s="4">
        <f>Poblacion[[#This Row],[Mujeres]]/(Poblacion[[#This Row],[Mujeres]]+Poblacion[[#This Row],[Hombres]])</f>
        <v>0.50480769230769229</v>
      </c>
      <c r="F195" s="6">
        <v>201</v>
      </c>
      <c r="G195" s="6">
        <v>214</v>
      </c>
      <c r="H195" s="5">
        <f>G195+F195</f>
        <v>415</v>
      </c>
    </row>
    <row r="196" spans="1:8" x14ac:dyDescent="0.25">
      <c r="A196" t="s">
        <v>8</v>
      </c>
      <c r="B196" s="2" t="s">
        <v>58</v>
      </c>
      <c r="C196" s="6">
        <v>472</v>
      </c>
      <c r="D196" s="6">
        <v>508</v>
      </c>
      <c r="E196" s="4">
        <f>Poblacion[[#This Row],[Mujeres]]/(Poblacion[[#This Row],[Mujeres]]+Poblacion[[#This Row],[Hombres]])</f>
        <v>0.51836734693877551</v>
      </c>
      <c r="F196" s="6">
        <v>640</v>
      </c>
      <c r="G196" s="6">
        <v>340</v>
      </c>
      <c r="H196" s="5">
        <f>G196+F196</f>
        <v>980</v>
      </c>
    </row>
    <row r="197" spans="1:8" x14ac:dyDescent="0.25">
      <c r="A197" t="s">
        <v>116</v>
      </c>
      <c r="B197" s="2" t="s">
        <v>157</v>
      </c>
      <c r="C197" s="3">
        <v>30374</v>
      </c>
      <c r="D197" s="3">
        <v>30482</v>
      </c>
      <c r="E197" s="4">
        <f>Poblacion[[#This Row],[Mujeres]]/(Poblacion[[#This Row],[Mujeres]]+Poblacion[[#This Row],[Hombres]])</f>
        <v>0.50088734060733531</v>
      </c>
      <c r="F197" s="3">
        <v>47926</v>
      </c>
      <c r="G197" s="3">
        <v>12930</v>
      </c>
      <c r="H197" s="5">
        <f>G197+F197</f>
        <v>60856</v>
      </c>
    </row>
    <row r="198" spans="1:8" x14ac:dyDescent="0.25">
      <c r="A198" t="s">
        <v>8</v>
      </c>
      <c r="B198" s="2" t="s">
        <v>59</v>
      </c>
      <c r="C198" s="3">
        <v>16251</v>
      </c>
      <c r="D198" s="3">
        <v>16541</v>
      </c>
      <c r="E198" s="4">
        <f>Poblacion[[#This Row],[Mujeres]]/(Poblacion[[#This Row],[Mujeres]]+Poblacion[[#This Row],[Hombres]])</f>
        <v>0.50442181019760912</v>
      </c>
      <c r="F198" s="3">
        <v>23914</v>
      </c>
      <c r="G198" s="3">
        <v>8878</v>
      </c>
      <c r="H198" s="5">
        <f>G198+F198</f>
        <v>32792</v>
      </c>
    </row>
    <row r="199" spans="1:8" x14ac:dyDescent="0.25">
      <c r="A199" t="s">
        <v>116</v>
      </c>
      <c r="B199" s="2" t="s">
        <v>158</v>
      </c>
      <c r="C199" s="3">
        <v>3040</v>
      </c>
      <c r="D199" s="3">
        <v>3064</v>
      </c>
      <c r="E199" s="4">
        <f>Poblacion[[#This Row],[Mujeres]]/(Poblacion[[#This Row],[Mujeres]]+Poblacion[[#This Row],[Hombres]])</f>
        <v>0.50196592398427264</v>
      </c>
      <c r="F199" s="3">
        <v>4107</v>
      </c>
      <c r="G199" s="3">
        <v>1997</v>
      </c>
      <c r="H199" s="5">
        <f>G199+F199</f>
        <v>6104</v>
      </c>
    </row>
    <row r="200" spans="1:8" x14ac:dyDescent="0.25">
      <c r="A200" t="s">
        <v>116</v>
      </c>
      <c r="B200" s="2" t="s">
        <v>159</v>
      </c>
      <c r="C200" s="6">
        <v>448</v>
      </c>
      <c r="D200" s="6">
        <v>423</v>
      </c>
      <c r="E200" s="4">
        <f>Poblacion[[#This Row],[Mujeres]]/(Poblacion[[#This Row],[Mujeres]]+Poblacion[[#This Row],[Hombres]])</f>
        <v>0.48564867967853043</v>
      </c>
      <c r="F200" s="6">
        <v>806</v>
      </c>
      <c r="G200" s="6">
        <v>65</v>
      </c>
      <c r="H200" s="5">
        <f>G200+F200</f>
        <v>871</v>
      </c>
    </row>
    <row r="201" spans="1:8" x14ac:dyDescent="0.25">
      <c r="A201" t="s">
        <v>8</v>
      </c>
      <c r="B201" s="2" t="s">
        <v>60</v>
      </c>
      <c r="C201" s="3">
        <v>2237</v>
      </c>
      <c r="D201" s="3">
        <v>2275</v>
      </c>
      <c r="E201" s="4">
        <f>Poblacion[[#This Row],[Mujeres]]/(Poblacion[[#This Row],[Mujeres]]+Poblacion[[#This Row],[Hombres]])</f>
        <v>0.50421099290780147</v>
      </c>
      <c r="F201" s="3">
        <v>3035</v>
      </c>
      <c r="G201" s="3">
        <v>1478</v>
      </c>
      <c r="H201" s="5">
        <f>G201+F201</f>
        <v>4513</v>
      </c>
    </row>
    <row r="202" spans="1:8" x14ac:dyDescent="0.25">
      <c r="A202" t="s">
        <v>212</v>
      </c>
      <c r="B202" s="2" t="s">
        <v>231</v>
      </c>
      <c r="C202" s="7">
        <v>0</v>
      </c>
      <c r="D202" s="7">
        <v>1</v>
      </c>
      <c r="E202" s="8">
        <f>Poblacion[[#This Row],[Mujeres]]/(Poblacion[[#This Row],[Mujeres]]+Poblacion[[#This Row],[Hombres]])</f>
        <v>1</v>
      </c>
      <c r="F202" s="7">
        <v>1</v>
      </c>
      <c r="G202" s="7">
        <v>0</v>
      </c>
      <c r="H202" s="5">
        <f>G202+F202</f>
        <v>1</v>
      </c>
    </row>
    <row r="203" spans="1:8" x14ac:dyDescent="0.25">
      <c r="A203" t="s">
        <v>212</v>
      </c>
      <c r="B203" s="2" t="s">
        <v>232</v>
      </c>
      <c r="C203" s="7">
        <v>0</v>
      </c>
      <c r="D203" s="7">
        <v>1</v>
      </c>
      <c r="E203" s="8">
        <f>Poblacion[[#This Row],[Mujeres]]/(Poblacion[[#This Row],[Mujeres]]+Poblacion[[#This Row],[Hombres]])</f>
        <v>1</v>
      </c>
      <c r="F203" s="7">
        <v>54</v>
      </c>
      <c r="G203" s="7">
        <v>44</v>
      </c>
      <c r="H203" s="5">
        <f>G203+F203</f>
        <v>98</v>
      </c>
    </row>
    <row r="204" spans="1:8" x14ac:dyDescent="0.25">
      <c r="A204" t="s">
        <v>65</v>
      </c>
      <c r="B204" s="2" t="s">
        <v>110</v>
      </c>
      <c r="C204" s="6">
        <v>641</v>
      </c>
      <c r="D204" s="6">
        <v>647</v>
      </c>
      <c r="E204" s="4">
        <f>Poblacion[[#This Row],[Mujeres]]/(Poblacion[[#This Row],[Mujeres]]+Poblacion[[#This Row],[Hombres]])</f>
        <v>0.50232919254658381</v>
      </c>
      <c r="F204" s="6">
        <v>341</v>
      </c>
      <c r="G204" s="6">
        <v>948</v>
      </c>
      <c r="H204" s="5">
        <f>G204+F204</f>
        <v>1289</v>
      </c>
    </row>
    <row r="205" spans="1:8" x14ac:dyDescent="0.25">
      <c r="A205" t="s">
        <v>8</v>
      </c>
      <c r="B205" s="2" t="s">
        <v>61</v>
      </c>
      <c r="C205" s="3">
        <v>4778</v>
      </c>
      <c r="D205" s="3">
        <v>4682</v>
      </c>
      <c r="E205" s="4">
        <f>Poblacion[[#This Row],[Mujeres]]/(Poblacion[[#This Row],[Mujeres]]+Poblacion[[#This Row],[Hombres]])</f>
        <v>0.49492600422832983</v>
      </c>
      <c r="F205" s="3">
        <v>3331</v>
      </c>
      <c r="G205" s="3">
        <v>6129</v>
      </c>
      <c r="H205" s="5">
        <f>G205+F205</f>
        <v>9460</v>
      </c>
    </row>
    <row r="206" spans="1:8" x14ac:dyDescent="0.25">
      <c r="A206" t="s">
        <v>65</v>
      </c>
      <c r="B206" s="2" t="s">
        <v>111</v>
      </c>
      <c r="C206" s="6">
        <v>0</v>
      </c>
      <c r="D206" s="6">
        <v>1</v>
      </c>
      <c r="E206" s="4">
        <f>Poblacion[[#This Row],[Mujeres]]/(Poblacion[[#This Row],[Mujeres]]+Poblacion[[#This Row],[Hombres]])</f>
        <v>1</v>
      </c>
      <c r="F206" s="6">
        <v>9</v>
      </c>
      <c r="G206" s="6">
        <v>7</v>
      </c>
      <c r="H206" s="5">
        <f>G206+F206</f>
        <v>16</v>
      </c>
    </row>
    <row r="207" spans="1:8" x14ac:dyDescent="0.25">
      <c r="A207" t="s">
        <v>116</v>
      </c>
      <c r="B207" s="2" t="s">
        <v>160</v>
      </c>
      <c r="C207" s="3">
        <v>2169</v>
      </c>
      <c r="D207" s="3">
        <v>2215</v>
      </c>
      <c r="E207" s="4">
        <f>Poblacion[[#This Row],[Mujeres]]/(Poblacion[[#This Row],[Mujeres]]+Poblacion[[#This Row],[Hombres]])</f>
        <v>0.50524635036496346</v>
      </c>
      <c r="F207" s="3">
        <v>2395</v>
      </c>
      <c r="G207" s="3">
        <v>1989</v>
      </c>
      <c r="H207" s="5">
        <f>G207+F207</f>
        <v>4384</v>
      </c>
    </row>
    <row r="208" spans="1:8" x14ac:dyDescent="0.25">
      <c r="A208" t="s">
        <v>116</v>
      </c>
      <c r="B208" s="2" t="s">
        <v>161</v>
      </c>
      <c r="C208" s="3">
        <v>33110</v>
      </c>
      <c r="D208" s="3">
        <v>32436</v>
      </c>
      <c r="E208" s="4">
        <f>Poblacion[[#This Row],[Mujeres]]/(Poblacion[[#This Row],[Mujeres]]+Poblacion[[#This Row],[Hombres]])</f>
        <v>0.49485857260549843</v>
      </c>
      <c r="F208" s="3">
        <v>16994</v>
      </c>
      <c r="G208" s="3">
        <v>48552</v>
      </c>
      <c r="H208" s="5">
        <f>G208+F208</f>
        <v>65546</v>
      </c>
    </row>
    <row r="209" spans="1:8" x14ac:dyDescent="0.25">
      <c r="A209" t="s">
        <v>212</v>
      </c>
      <c r="B209" s="2" t="s">
        <v>233</v>
      </c>
      <c r="C209" s="7">
        <v>0</v>
      </c>
      <c r="D209" s="7">
        <v>1</v>
      </c>
      <c r="E209" s="8">
        <f>Poblacion[[#This Row],[Mujeres]]/(Poblacion[[#This Row],[Mujeres]]+Poblacion[[#This Row],[Hombres]])</f>
        <v>1</v>
      </c>
      <c r="F209" s="7">
        <v>6</v>
      </c>
      <c r="G209" s="7">
        <v>5</v>
      </c>
      <c r="H209" s="5">
        <f>G209+F209</f>
        <v>11</v>
      </c>
    </row>
    <row r="210" spans="1:8" x14ac:dyDescent="0.25">
      <c r="A210" t="s">
        <v>166</v>
      </c>
      <c r="B210" s="2" t="s">
        <v>206</v>
      </c>
      <c r="C210" s="9">
        <v>23583</v>
      </c>
      <c r="D210" s="9">
        <v>27075</v>
      </c>
      <c r="E210" s="8">
        <f>Poblacion[[#This Row],[Mujeres]]/(Poblacion[[#This Row],[Mujeres]]+Poblacion[[#This Row],[Hombres]])</f>
        <v>0.53446642188795457</v>
      </c>
      <c r="F210" s="9">
        <v>14166</v>
      </c>
      <c r="G210" s="9">
        <v>36492</v>
      </c>
      <c r="H210" s="5">
        <f>G210+F210</f>
        <v>50658</v>
      </c>
    </row>
    <row r="211" spans="1:8" x14ac:dyDescent="0.25">
      <c r="A211" t="s">
        <v>8</v>
      </c>
      <c r="B211" s="2" t="s">
        <v>62</v>
      </c>
      <c r="C211" s="3">
        <v>10523</v>
      </c>
      <c r="D211" s="3">
        <v>10620</v>
      </c>
      <c r="E211" s="4">
        <f>Poblacion[[#This Row],[Mujeres]]/(Poblacion[[#This Row],[Mujeres]]+Poblacion[[#This Row],[Hombres]])</f>
        <v>0.50229390341957147</v>
      </c>
      <c r="F211" s="3">
        <v>18221</v>
      </c>
      <c r="G211" s="3">
        <v>2922</v>
      </c>
      <c r="H211" s="5">
        <f>G211+F211</f>
        <v>21143</v>
      </c>
    </row>
    <row r="212" spans="1:8" x14ac:dyDescent="0.25">
      <c r="A212" t="s">
        <v>65</v>
      </c>
      <c r="B212" s="2" t="s">
        <v>112</v>
      </c>
      <c r="C212" s="3">
        <v>1607</v>
      </c>
      <c r="D212" s="3">
        <v>1706</v>
      </c>
      <c r="E212" s="4">
        <f>Poblacion[[#This Row],[Mujeres]]/(Poblacion[[#This Row],[Mujeres]]+Poblacion[[#This Row],[Hombres]])</f>
        <v>0.5149411409598551</v>
      </c>
      <c r="F212" s="6">
        <v>294</v>
      </c>
      <c r="G212" s="3">
        <v>3019</v>
      </c>
      <c r="H212" s="5">
        <f>G212+F212</f>
        <v>3313</v>
      </c>
    </row>
    <row r="213" spans="1:8" x14ac:dyDescent="0.25">
      <c r="A213" t="s">
        <v>116</v>
      </c>
      <c r="B213" s="2" t="s">
        <v>162</v>
      </c>
      <c r="C213" s="3">
        <v>11887</v>
      </c>
      <c r="D213" s="3">
        <v>12054</v>
      </c>
      <c r="E213" s="4">
        <f>Poblacion[[#This Row],[Mujeres]]/(Poblacion[[#This Row],[Mujeres]]+Poblacion[[#This Row],[Hombres]])</f>
        <v>0.50348774069587732</v>
      </c>
      <c r="F213" s="3">
        <v>13853</v>
      </c>
      <c r="G213" s="3">
        <v>10089</v>
      </c>
      <c r="H213" s="5">
        <f>G213+F213</f>
        <v>23942</v>
      </c>
    </row>
    <row r="214" spans="1:8" x14ac:dyDescent="0.25">
      <c r="A214" t="s">
        <v>212</v>
      </c>
      <c r="B214" s="2" t="s">
        <v>234</v>
      </c>
      <c r="C214" s="7">
        <v>93</v>
      </c>
      <c r="D214" s="7">
        <v>93</v>
      </c>
      <c r="E214" s="8">
        <f>Poblacion[[#This Row],[Mujeres]]/(Poblacion[[#This Row],[Mujeres]]+Poblacion[[#This Row],[Hombres]])</f>
        <v>0.5</v>
      </c>
      <c r="F214" s="7">
        <v>149</v>
      </c>
      <c r="G214" s="7">
        <v>36</v>
      </c>
      <c r="H214" s="5">
        <f>G214+F214</f>
        <v>185</v>
      </c>
    </row>
    <row r="215" spans="1:8" x14ac:dyDescent="0.25">
      <c r="A215" t="s">
        <v>65</v>
      </c>
      <c r="B215" s="2" t="s">
        <v>113</v>
      </c>
      <c r="C215" s="3">
        <v>11930</v>
      </c>
      <c r="D215" s="3">
        <v>11776</v>
      </c>
      <c r="E215" s="4">
        <f>Poblacion[[#This Row],[Mujeres]]/(Poblacion[[#This Row],[Mujeres]]+Poblacion[[#This Row],[Hombres]])</f>
        <v>0.49675187716189995</v>
      </c>
      <c r="F215" s="3">
        <v>3071</v>
      </c>
      <c r="G215" s="3">
        <v>20636</v>
      </c>
      <c r="H215" s="5">
        <f>G215+F215</f>
        <v>23707</v>
      </c>
    </row>
    <row r="216" spans="1:8" x14ac:dyDescent="0.25">
      <c r="A216" t="s">
        <v>116</v>
      </c>
      <c r="B216" s="2" t="s">
        <v>163</v>
      </c>
      <c r="C216" s="3">
        <v>38847</v>
      </c>
      <c r="D216" s="3">
        <v>39858</v>
      </c>
      <c r="E216" s="4">
        <f>Poblacion[[#This Row],[Mujeres]]/(Poblacion[[#This Row],[Mujeres]]+Poblacion[[#This Row],[Hombres]])</f>
        <v>0.50642271774347247</v>
      </c>
      <c r="F216" s="3">
        <v>63223</v>
      </c>
      <c r="G216" s="3">
        <v>15482</v>
      </c>
      <c r="H216" s="5">
        <f>G216+F216</f>
        <v>78705</v>
      </c>
    </row>
    <row r="217" spans="1:8" x14ac:dyDescent="0.25">
      <c r="A217" t="s">
        <v>65</v>
      </c>
      <c r="B217" s="2" t="s">
        <v>114</v>
      </c>
      <c r="C217" s="6">
        <v>0</v>
      </c>
      <c r="D217" s="6">
        <v>1</v>
      </c>
      <c r="E217" s="4">
        <f>Poblacion[[#This Row],[Mujeres]]/(Poblacion[[#This Row],[Mujeres]]+Poblacion[[#This Row],[Hombres]])</f>
        <v>1</v>
      </c>
      <c r="F217" s="6">
        <v>8</v>
      </c>
      <c r="G217" s="6">
        <v>12</v>
      </c>
      <c r="H217" s="5">
        <f>G217+F217</f>
        <v>20</v>
      </c>
    </row>
    <row r="218" spans="1:8" x14ac:dyDescent="0.25">
      <c r="A218" t="s">
        <v>65</v>
      </c>
      <c r="B218" s="2" t="s">
        <v>115</v>
      </c>
      <c r="C218" s="6">
        <v>0</v>
      </c>
      <c r="D218" s="6">
        <v>1</v>
      </c>
      <c r="E218" s="4">
        <f>Poblacion[[#This Row],[Mujeres]]/(Poblacion[[#This Row],[Mujeres]]+Poblacion[[#This Row],[Hombres]])</f>
        <v>1</v>
      </c>
      <c r="F218" s="6">
        <v>51</v>
      </c>
      <c r="G218" s="6">
        <v>43</v>
      </c>
      <c r="H218" s="5">
        <f>G218+F218</f>
        <v>94</v>
      </c>
    </row>
    <row r="219" spans="1:8" x14ac:dyDescent="0.25">
      <c r="A219" t="s">
        <v>212</v>
      </c>
      <c r="B219" s="2" t="s">
        <v>235</v>
      </c>
      <c r="C219" s="7">
        <v>0</v>
      </c>
      <c r="D219" s="7">
        <v>1</v>
      </c>
      <c r="E219" s="8">
        <f>Poblacion[[#This Row],[Mujeres]]/(Poblacion[[#This Row],[Mujeres]]+Poblacion[[#This Row],[Hombres]])</f>
        <v>1</v>
      </c>
      <c r="F219" s="7">
        <v>14</v>
      </c>
      <c r="G219" s="7">
        <v>0</v>
      </c>
      <c r="H219" s="5">
        <f>G219+F219</f>
        <v>14</v>
      </c>
    </row>
    <row r="220" spans="1:8" x14ac:dyDescent="0.25">
      <c r="A220" t="s">
        <v>116</v>
      </c>
      <c r="B220" s="2" t="s">
        <v>164</v>
      </c>
      <c r="C220" s="3">
        <v>8809</v>
      </c>
      <c r="D220" s="3">
        <v>8679</v>
      </c>
      <c r="E220" s="4">
        <f>Poblacion[[#This Row],[Mujeres]]/(Poblacion[[#This Row],[Mujeres]]+Poblacion[[#This Row],[Hombres]])</f>
        <v>0.49628316559926805</v>
      </c>
      <c r="F220" s="3">
        <v>11007</v>
      </c>
      <c r="G220" s="3">
        <v>6481</v>
      </c>
      <c r="H220" s="5">
        <f>G220+F220</f>
        <v>17488</v>
      </c>
    </row>
    <row r="221" spans="1:8" x14ac:dyDescent="0.25">
      <c r="A221" t="s">
        <v>166</v>
      </c>
      <c r="B221" s="2" t="s">
        <v>194</v>
      </c>
      <c r="C221" s="9">
        <v>5286</v>
      </c>
      <c r="D221" s="9">
        <v>5351</v>
      </c>
      <c r="E221" s="8">
        <f>Poblacion[[#This Row],[Mujeres]]/(Poblacion[[#This Row],[Mujeres]]+Poblacion[[#This Row],[Hombres]])</f>
        <v>0.50305537275547618</v>
      </c>
      <c r="F221" s="9">
        <v>4341</v>
      </c>
      <c r="G221" s="9">
        <v>6296</v>
      </c>
      <c r="H221" s="5">
        <f>G221+F221</f>
        <v>10637</v>
      </c>
    </row>
    <row r="222" spans="1:8" x14ac:dyDescent="0.25">
      <c r="A222" t="s">
        <v>8</v>
      </c>
      <c r="B222" s="2" t="s">
        <v>63</v>
      </c>
      <c r="C222" s="3">
        <v>4439</v>
      </c>
      <c r="D222" s="3">
        <v>4537</v>
      </c>
      <c r="E222" s="4">
        <f>Poblacion[[#This Row],[Mujeres]]/(Poblacion[[#This Row],[Mujeres]]+Poblacion[[#This Row],[Hombres]])</f>
        <v>0.50545900178253123</v>
      </c>
      <c r="F222" s="3">
        <v>5006</v>
      </c>
      <c r="G222" s="3">
        <v>3970</v>
      </c>
      <c r="H222" s="5">
        <f>G222+F222</f>
        <v>8976</v>
      </c>
    </row>
    <row r="223" spans="1:8" x14ac:dyDescent="0.25">
      <c r="A223" t="s">
        <v>8</v>
      </c>
      <c r="B223" s="2" t="s">
        <v>64</v>
      </c>
      <c r="C223" s="3">
        <v>5723</v>
      </c>
      <c r="D223" s="3">
        <v>5806</v>
      </c>
      <c r="E223" s="4">
        <f>Poblacion[[#This Row],[Mujeres]]/(Poblacion[[#This Row],[Mujeres]]+Poblacion[[#This Row],[Hombres]])</f>
        <v>0.50359961835371669</v>
      </c>
      <c r="F223" s="3">
        <v>7543</v>
      </c>
      <c r="G223" s="3">
        <v>3986</v>
      </c>
      <c r="H223" s="5">
        <f>G223+F223</f>
        <v>11529</v>
      </c>
    </row>
    <row r="224" spans="1:8" x14ac:dyDescent="0.25">
      <c r="A224" t="s">
        <v>116</v>
      </c>
      <c r="B224" s="2" t="s">
        <v>165</v>
      </c>
      <c r="C224" s="6">
        <v>544</v>
      </c>
      <c r="D224" s="6">
        <v>533</v>
      </c>
      <c r="E224" s="4">
        <f>Poblacion[[#This Row],[Mujeres]]/(Poblacion[[#This Row],[Mujeres]]+Poblacion[[#This Row],[Hombres]])</f>
        <v>0.4948932219127205</v>
      </c>
      <c r="F224" s="6">
        <v>59</v>
      </c>
      <c r="G224" s="3">
        <v>1018</v>
      </c>
      <c r="H224" s="5">
        <f>G224+F224</f>
        <v>1077</v>
      </c>
    </row>
    <row r="226" spans="1:11" ht="20.25" thickBot="1" x14ac:dyDescent="0.35">
      <c r="A226" s="10" t="s">
        <v>236</v>
      </c>
      <c r="B226" s="10"/>
      <c r="D226" s="10" t="s">
        <v>237</v>
      </c>
      <c r="E226" s="10"/>
      <c r="F226" s="10"/>
      <c r="G226" s="10"/>
      <c r="I226" s="10" t="s">
        <v>238</v>
      </c>
      <c r="J226" s="10"/>
      <c r="K226" s="10"/>
    </row>
    <row r="227" spans="1:11" ht="15.75" thickTop="1" x14ac:dyDescent="0.25">
      <c r="A227" s="11" t="s">
        <v>239</v>
      </c>
      <c r="B227" s="12">
        <f>COUNT(Poblacion[Hombres])</f>
        <v>223</v>
      </c>
      <c r="D227" s="11" t="s">
        <v>240</v>
      </c>
      <c r="E227" s="11"/>
      <c r="G227" s="12">
        <f>MAX(Poblacion[Mujeres])-MIN(Poblacion[Mujeres])</f>
        <v>618474</v>
      </c>
      <c r="I227" s="11" t="s">
        <v>241</v>
      </c>
      <c r="K227" s="13">
        <f>(AVERAGE(Poblacion[Total])-MODE(Poblacion[Total]))/_xlfn.STDEV.P(Poblacion[Total])</f>
        <v>0.23998237365523298</v>
      </c>
    </row>
    <row r="228" spans="1:11" x14ac:dyDescent="0.25">
      <c r="A228" s="11" t="s">
        <v>242</v>
      </c>
      <c r="B228" s="12">
        <f>SUM(Poblacion[Hombres])</f>
        <v>3014881</v>
      </c>
      <c r="D228" s="11" t="s">
        <v>243</v>
      </c>
      <c r="E228" s="11"/>
      <c r="G228" s="12">
        <f>QUARTILE(Poblacion[Mujeres],3)-QUARTILE(Poblacion[Mujeres],1)</f>
        <v>7583.5</v>
      </c>
      <c r="I228" s="11" t="s">
        <v>244</v>
      </c>
      <c r="K228" s="13">
        <f>(QUARTILE(Poblacion[Total],3)+QUARTILE(Poblacion[Total],1)-2*MEDIAN(Poblacion[Total]))/(QUARTILE(Poblacion[Total],3)-QUARTILE(Poblacion[Total],1))</f>
        <v>0.46130295947591926</v>
      </c>
    </row>
    <row r="229" spans="1:11" x14ac:dyDescent="0.25">
      <c r="A229" s="11" t="s">
        <v>245</v>
      </c>
      <c r="B229" s="12">
        <f>B228/B227</f>
        <v>13519.645739910315</v>
      </c>
      <c r="D229" s="11" t="s">
        <v>246</v>
      </c>
      <c r="E229" s="11"/>
      <c r="G229" s="12">
        <f>_xlfn.VAR.P(Poblacion[Mujeres])</f>
        <v>2961608666.7171268</v>
      </c>
      <c r="I229" s="11" t="s">
        <v>247</v>
      </c>
      <c r="K229" s="13">
        <f>SKEW(Poblacion[Total])</f>
        <v>9.3081389929928964</v>
      </c>
    </row>
    <row r="230" spans="1:11" x14ac:dyDescent="0.25">
      <c r="A230" s="11" t="s">
        <v>248</v>
      </c>
      <c r="B230" s="12">
        <f>AVERAGE(Poblacion[Hombres])</f>
        <v>13519.645739910315</v>
      </c>
      <c r="D230" s="11" t="s">
        <v>249</v>
      </c>
      <c r="E230" s="11"/>
      <c r="G230" s="12">
        <f>_xlfn.STDEV.P(Poblacion[Mujeres])</f>
        <v>54420.663967992223</v>
      </c>
      <c r="I230" s="11" t="s">
        <v>250</v>
      </c>
      <c r="K230" s="13">
        <f>KURT(Poblacion[Total])</f>
        <v>94.087876378324353</v>
      </c>
    </row>
    <row r="231" spans="1:11" x14ac:dyDescent="0.25">
      <c r="A231" s="11" t="s">
        <v>251</v>
      </c>
      <c r="B231" s="12">
        <f>TRIMMEAN(Poblacion[Hombres], 0.2)</f>
        <v>4355.1340782122907</v>
      </c>
      <c r="D231" s="11" t="s">
        <v>252</v>
      </c>
      <c r="E231" s="11"/>
      <c r="G231" s="12">
        <f>STDEVP(Poblacion[Mujeres])/AVERAGE(Poblacion[Mujeres])</f>
        <v>4.0834276249668617</v>
      </c>
    </row>
    <row r="232" spans="1:11" x14ac:dyDescent="0.25">
      <c r="A232" s="11" t="s">
        <v>253</v>
      </c>
      <c r="B232" s="12">
        <f>GEOMEAN(Poblacion[Total])</f>
        <v>2536.2699728417242</v>
      </c>
    </row>
    <row r="233" spans="1:11" x14ac:dyDescent="0.25">
      <c r="A233" s="11" t="s">
        <v>254</v>
      </c>
      <c r="B233" s="12">
        <f>HARMEAN(Poblacion[Total])</f>
        <v>63.02346742356611</v>
      </c>
    </row>
    <row r="234" spans="1:11" x14ac:dyDescent="0.25">
      <c r="A234" s="11" t="s">
        <v>255</v>
      </c>
      <c r="B234" s="12">
        <f>MEDIAN(Poblacion[Total])</f>
        <v>4513</v>
      </c>
    </row>
    <row r="235" spans="1:11" x14ac:dyDescent="0.25">
      <c r="A235" s="11" t="s">
        <v>256</v>
      </c>
      <c r="B235" s="12">
        <f>MODE(Poblacion[Total])</f>
        <v>11</v>
      </c>
    </row>
    <row r="236" spans="1:11" x14ac:dyDescent="0.25">
      <c r="A236" s="11" t="s">
        <v>257</v>
      </c>
      <c r="B236" s="12">
        <f>QUARTILE(Poblacion[Total],3)</f>
        <v>15610.5</v>
      </c>
    </row>
    <row r="239" spans="1:11" x14ac:dyDescent="0.25">
      <c r="A239" s="11" t="s">
        <v>258</v>
      </c>
    </row>
    <row r="240" spans="1:11" x14ac:dyDescent="0.25">
      <c r="A240" s="14">
        <v>0.49</v>
      </c>
    </row>
    <row r="241" spans="1:1" x14ac:dyDescent="0.25">
      <c r="A241" s="15">
        <v>0.495</v>
      </c>
    </row>
    <row r="242" spans="1:1" x14ac:dyDescent="0.25">
      <c r="A242" s="14">
        <v>0.5</v>
      </c>
    </row>
    <row r="243" spans="1:1" x14ac:dyDescent="0.25">
      <c r="A243" s="15">
        <v>0.505</v>
      </c>
    </row>
    <row r="244" spans="1:1" x14ac:dyDescent="0.25">
      <c r="A244" s="14">
        <v>0.51</v>
      </c>
    </row>
  </sheetData>
  <mergeCells count="3">
    <mergeCell ref="A226:B226"/>
    <mergeCell ref="D226:G226"/>
    <mergeCell ref="I226:K226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9"/>
  <sheetViews>
    <sheetView tabSelected="1" workbookViewId="0">
      <selection activeCell="A4" sqref="A4"/>
    </sheetView>
  </sheetViews>
  <sheetFormatPr baseColWidth="10" defaultRowHeight="15" x14ac:dyDescent="0.25"/>
  <cols>
    <col min="1" max="1" width="30.85546875" bestFit="1" customWidth="1"/>
    <col min="2" max="2" width="27.85546875" bestFit="1" customWidth="1"/>
  </cols>
  <sheetData>
    <row r="1" spans="1:2" x14ac:dyDescent="0.25">
      <c r="A1" s="16" t="s">
        <v>1</v>
      </c>
      <c r="B1" s="16" t="s">
        <v>259</v>
      </c>
    </row>
    <row r="2" spans="1:2" x14ac:dyDescent="0.25">
      <c r="A2" s="16" t="s">
        <v>117</v>
      </c>
      <c r="B2" s="16" t="s">
        <v>260</v>
      </c>
    </row>
    <row r="3" spans="1:2" x14ac:dyDescent="0.25">
      <c r="A3" s="16" t="s">
        <v>178</v>
      </c>
      <c r="B3" s="16" t="s">
        <v>261</v>
      </c>
    </row>
    <row r="4" spans="1:2" x14ac:dyDescent="0.25">
      <c r="A4" s="16" t="s">
        <v>210</v>
      </c>
      <c r="B4" s="16" t="s">
        <v>262</v>
      </c>
    </row>
    <row r="5" spans="1:2" x14ac:dyDescent="0.25">
      <c r="A5" s="16" t="s">
        <v>172</v>
      </c>
      <c r="B5" s="16" t="s">
        <v>262</v>
      </c>
    </row>
    <row r="6" spans="1:2" x14ac:dyDescent="0.25">
      <c r="A6" s="16" t="s">
        <v>9</v>
      </c>
      <c r="B6" s="16" t="s">
        <v>263</v>
      </c>
    </row>
    <row r="7" spans="1:2" x14ac:dyDescent="0.25">
      <c r="A7" s="16" t="s">
        <v>264</v>
      </c>
      <c r="B7" s="16" t="s">
        <v>265</v>
      </c>
    </row>
    <row r="8" spans="1:2" x14ac:dyDescent="0.25">
      <c r="A8" s="16" t="s">
        <v>118</v>
      </c>
      <c r="B8" s="16" t="s">
        <v>266</v>
      </c>
    </row>
    <row r="9" spans="1:2" x14ac:dyDescent="0.25">
      <c r="A9" s="16" t="s">
        <v>10</v>
      </c>
      <c r="B9" s="16" t="s">
        <v>267</v>
      </c>
    </row>
    <row r="10" spans="1:2" x14ac:dyDescent="0.25">
      <c r="A10" s="16" t="s">
        <v>69</v>
      </c>
      <c r="B10" s="16" t="s">
        <v>268</v>
      </c>
    </row>
    <row r="11" spans="1:2" x14ac:dyDescent="0.25">
      <c r="A11" s="16" t="s">
        <v>119</v>
      </c>
      <c r="B11" s="16" t="s">
        <v>269</v>
      </c>
    </row>
    <row r="12" spans="1:2" x14ac:dyDescent="0.25">
      <c r="A12" s="16" t="s">
        <v>213</v>
      </c>
      <c r="B12" s="16" t="s">
        <v>270</v>
      </c>
    </row>
    <row r="13" spans="1:2" x14ac:dyDescent="0.25">
      <c r="A13" s="16" t="s">
        <v>192</v>
      </c>
      <c r="B13" s="16" t="s">
        <v>262</v>
      </c>
    </row>
    <row r="14" spans="1:2" x14ac:dyDescent="0.25">
      <c r="A14" s="16" t="s">
        <v>120</v>
      </c>
      <c r="B14" s="16" t="s">
        <v>271</v>
      </c>
    </row>
    <row r="15" spans="1:2" x14ac:dyDescent="0.25">
      <c r="A15" s="16" t="s">
        <v>70</v>
      </c>
      <c r="B15" s="16" t="s">
        <v>272</v>
      </c>
    </row>
    <row r="16" spans="1:2" x14ac:dyDescent="0.25">
      <c r="A16" s="16" t="s">
        <v>121</v>
      </c>
      <c r="B16" s="16" t="s">
        <v>273</v>
      </c>
    </row>
    <row r="17" spans="1:2" x14ac:dyDescent="0.25">
      <c r="A17" s="16" t="s">
        <v>274</v>
      </c>
      <c r="B17" s="16" t="s">
        <v>275</v>
      </c>
    </row>
    <row r="18" spans="1:2" x14ac:dyDescent="0.25">
      <c r="A18" s="16" t="s">
        <v>71</v>
      </c>
      <c r="B18" s="16" t="s">
        <v>276</v>
      </c>
    </row>
    <row r="19" spans="1:2" x14ac:dyDescent="0.25">
      <c r="A19" s="16" t="s">
        <v>72</v>
      </c>
      <c r="B19" s="16" t="s">
        <v>277</v>
      </c>
    </row>
    <row r="20" spans="1:2" x14ac:dyDescent="0.25">
      <c r="A20" s="16" t="s">
        <v>278</v>
      </c>
      <c r="B20" s="16" t="s">
        <v>279</v>
      </c>
    </row>
    <row r="21" spans="1:2" x14ac:dyDescent="0.25">
      <c r="A21" s="16" t="s">
        <v>123</v>
      </c>
      <c r="B21" s="16" t="s">
        <v>280</v>
      </c>
    </row>
    <row r="22" spans="1:2" x14ac:dyDescent="0.25">
      <c r="A22" s="16" t="s">
        <v>281</v>
      </c>
      <c r="B22" s="16" t="s">
        <v>282</v>
      </c>
    </row>
    <row r="23" spans="1:2" x14ac:dyDescent="0.25">
      <c r="A23" s="16" t="s">
        <v>74</v>
      </c>
      <c r="B23" s="16" t="s">
        <v>283</v>
      </c>
    </row>
    <row r="24" spans="1:2" x14ac:dyDescent="0.25">
      <c r="A24" s="16" t="s">
        <v>284</v>
      </c>
      <c r="B24" s="16" t="s">
        <v>285</v>
      </c>
    </row>
    <row r="25" spans="1:2" x14ac:dyDescent="0.25">
      <c r="A25" s="16" t="s">
        <v>12</v>
      </c>
      <c r="B25" s="16" t="s">
        <v>286</v>
      </c>
    </row>
    <row r="26" spans="1:2" x14ac:dyDescent="0.25">
      <c r="A26" s="16" t="s">
        <v>75</v>
      </c>
      <c r="B26" s="16" t="s">
        <v>287</v>
      </c>
    </row>
    <row r="27" spans="1:2" x14ac:dyDescent="0.25">
      <c r="A27" s="16" t="s">
        <v>288</v>
      </c>
      <c r="B27" s="16" t="s">
        <v>289</v>
      </c>
    </row>
    <row r="28" spans="1:2" x14ac:dyDescent="0.25">
      <c r="A28" s="16" t="s">
        <v>193</v>
      </c>
      <c r="B28" s="16" t="s">
        <v>290</v>
      </c>
    </row>
    <row r="29" spans="1:2" x14ac:dyDescent="0.25">
      <c r="A29" s="16" t="s">
        <v>13</v>
      </c>
      <c r="B29" s="16" t="s">
        <v>279</v>
      </c>
    </row>
    <row r="30" spans="1:2" x14ac:dyDescent="0.25">
      <c r="A30" s="16" t="s">
        <v>14</v>
      </c>
      <c r="B30" s="16" t="s">
        <v>291</v>
      </c>
    </row>
    <row r="31" spans="1:2" x14ac:dyDescent="0.25">
      <c r="A31" s="16" t="s">
        <v>200</v>
      </c>
      <c r="B31" s="16" t="s">
        <v>262</v>
      </c>
    </row>
    <row r="32" spans="1:2" x14ac:dyDescent="0.25">
      <c r="A32" s="16" t="s">
        <v>15</v>
      </c>
      <c r="B32" s="16" t="s">
        <v>292</v>
      </c>
    </row>
    <row r="33" spans="1:2" x14ac:dyDescent="0.25">
      <c r="A33" s="16" t="s">
        <v>125</v>
      </c>
      <c r="B33" s="16" t="s">
        <v>293</v>
      </c>
    </row>
    <row r="34" spans="1:2" x14ac:dyDescent="0.25">
      <c r="A34" s="16" t="s">
        <v>16</v>
      </c>
      <c r="B34" s="16" t="s">
        <v>279</v>
      </c>
    </row>
    <row r="35" spans="1:2" x14ac:dyDescent="0.25">
      <c r="A35" s="16" t="s">
        <v>77</v>
      </c>
      <c r="B35" s="16" t="s">
        <v>294</v>
      </c>
    </row>
    <row r="36" spans="1:2" x14ac:dyDescent="0.25">
      <c r="A36" s="16" t="s">
        <v>18</v>
      </c>
      <c r="B36" s="16" t="s">
        <v>279</v>
      </c>
    </row>
    <row r="37" spans="1:2" x14ac:dyDescent="0.25">
      <c r="A37" s="16" t="s">
        <v>78</v>
      </c>
      <c r="B37" s="16" t="s">
        <v>295</v>
      </c>
    </row>
    <row r="38" spans="1:2" ht="30" x14ac:dyDescent="0.25">
      <c r="A38" s="17" t="s">
        <v>296</v>
      </c>
      <c r="B38" s="16" t="s">
        <v>297</v>
      </c>
    </row>
    <row r="39" spans="1:2" x14ac:dyDescent="0.25">
      <c r="A39" s="16" t="s">
        <v>127</v>
      </c>
      <c r="B39" s="16" t="s">
        <v>298</v>
      </c>
    </row>
    <row r="40" spans="1:2" x14ac:dyDescent="0.25">
      <c r="A40" s="16" t="s">
        <v>79</v>
      </c>
      <c r="B40" s="16" t="s">
        <v>299</v>
      </c>
    </row>
    <row r="41" spans="1:2" x14ac:dyDescent="0.25">
      <c r="A41" s="16" t="s">
        <v>300</v>
      </c>
      <c r="B41" s="16" t="s">
        <v>301</v>
      </c>
    </row>
    <row r="42" spans="1:2" x14ac:dyDescent="0.25">
      <c r="A42" s="16" t="s">
        <v>302</v>
      </c>
      <c r="B42" s="16" t="s">
        <v>279</v>
      </c>
    </row>
    <row r="43" spans="1:2" x14ac:dyDescent="0.25">
      <c r="A43" s="16" t="s">
        <v>303</v>
      </c>
      <c r="B43" s="16" t="s">
        <v>304</v>
      </c>
    </row>
    <row r="44" spans="1:2" x14ac:dyDescent="0.25">
      <c r="A44" s="16" t="s">
        <v>305</v>
      </c>
      <c r="B44" s="16" t="s">
        <v>306</v>
      </c>
    </row>
    <row r="45" spans="1:2" x14ac:dyDescent="0.25">
      <c r="A45" s="16" t="s">
        <v>80</v>
      </c>
      <c r="B45" s="16" t="s">
        <v>307</v>
      </c>
    </row>
    <row r="46" spans="1:2" x14ac:dyDescent="0.25">
      <c r="A46" s="16" t="s">
        <v>308</v>
      </c>
      <c r="B46" s="16" t="s">
        <v>279</v>
      </c>
    </row>
    <row r="47" spans="1:2" x14ac:dyDescent="0.25">
      <c r="A47" s="16" t="s">
        <v>184</v>
      </c>
      <c r="B47" s="16" t="s">
        <v>309</v>
      </c>
    </row>
    <row r="48" spans="1:2" x14ac:dyDescent="0.25">
      <c r="A48" s="16" t="s">
        <v>81</v>
      </c>
      <c r="B48" s="16" t="s">
        <v>310</v>
      </c>
    </row>
    <row r="49" spans="1:2" x14ac:dyDescent="0.25">
      <c r="A49" s="16" t="s">
        <v>190</v>
      </c>
      <c r="B49" s="16" t="s">
        <v>311</v>
      </c>
    </row>
    <row r="50" spans="1:2" x14ac:dyDescent="0.25">
      <c r="A50" s="16" t="s">
        <v>312</v>
      </c>
      <c r="B50" s="16" t="s">
        <v>313</v>
      </c>
    </row>
    <row r="51" spans="1:2" x14ac:dyDescent="0.25">
      <c r="A51" s="16" t="s">
        <v>84</v>
      </c>
      <c r="B51" s="16" t="s">
        <v>314</v>
      </c>
    </row>
    <row r="52" spans="1:2" x14ac:dyDescent="0.25">
      <c r="A52" s="16" t="s">
        <v>24</v>
      </c>
      <c r="B52" s="16" t="s">
        <v>315</v>
      </c>
    </row>
    <row r="53" spans="1:2" x14ac:dyDescent="0.25">
      <c r="A53" s="16" t="s">
        <v>85</v>
      </c>
      <c r="B53" s="16" t="s">
        <v>316</v>
      </c>
    </row>
    <row r="54" spans="1:2" x14ac:dyDescent="0.25">
      <c r="A54" s="16" t="s">
        <v>317</v>
      </c>
      <c r="B54" s="16" t="s">
        <v>318</v>
      </c>
    </row>
    <row r="55" spans="1:2" x14ac:dyDescent="0.25">
      <c r="A55" s="16" t="s">
        <v>186</v>
      </c>
      <c r="B55" s="16" t="s">
        <v>319</v>
      </c>
    </row>
    <row r="56" spans="1:2" x14ac:dyDescent="0.25">
      <c r="A56" s="16" t="s">
        <v>176</v>
      </c>
      <c r="B56" s="16" t="s">
        <v>320</v>
      </c>
    </row>
    <row r="57" spans="1:2" x14ac:dyDescent="0.25">
      <c r="A57" s="16" t="s">
        <v>205</v>
      </c>
      <c r="B57" s="16" t="s">
        <v>262</v>
      </c>
    </row>
    <row r="58" spans="1:2" x14ac:dyDescent="0.25">
      <c r="A58" s="16" t="s">
        <v>321</v>
      </c>
      <c r="B58" s="16" t="s">
        <v>314</v>
      </c>
    </row>
    <row r="59" spans="1:2" x14ac:dyDescent="0.25">
      <c r="A59" s="16" t="s">
        <v>177</v>
      </c>
      <c r="B59" s="16" t="s">
        <v>322</v>
      </c>
    </row>
    <row r="60" spans="1:2" x14ac:dyDescent="0.25">
      <c r="A60" s="16" t="s">
        <v>323</v>
      </c>
      <c r="B60" s="16" t="s">
        <v>324</v>
      </c>
    </row>
    <row r="61" spans="1:2" x14ac:dyDescent="0.25">
      <c r="A61" s="16" t="s">
        <v>132</v>
      </c>
      <c r="B61" s="16" t="s">
        <v>325</v>
      </c>
    </row>
    <row r="62" spans="1:2" x14ac:dyDescent="0.25">
      <c r="A62" s="16" t="s">
        <v>188</v>
      </c>
      <c r="B62" s="16" t="s">
        <v>262</v>
      </c>
    </row>
    <row r="63" spans="1:2" x14ac:dyDescent="0.25">
      <c r="A63" s="16" t="s">
        <v>326</v>
      </c>
      <c r="B63" s="16" t="s">
        <v>327</v>
      </c>
    </row>
    <row r="64" spans="1:2" x14ac:dyDescent="0.25">
      <c r="A64" s="16" t="s">
        <v>208</v>
      </c>
      <c r="B64" s="16" t="s">
        <v>262</v>
      </c>
    </row>
    <row r="65" spans="1:2" x14ac:dyDescent="0.25">
      <c r="A65" s="16" t="s">
        <v>27</v>
      </c>
      <c r="B65" s="16" t="s">
        <v>279</v>
      </c>
    </row>
    <row r="66" spans="1:2" x14ac:dyDescent="0.25">
      <c r="A66" s="16" t="s">
        <v>28</v>
      </c>
      <c r="B66" s="16" t="s">
        <v>328</v>
      </c>
    </row>
    <row r="67" spans="1:2" x14ac:dyDescent="0.25">
      <c r="A67" s="16" t="s">
        <v>133</v>
      </c>
      <c r="B67" s="16" t="s">
        <v>441</v>
      </c>
    </row>
    <row r="68" spans="1:2" x14ac:dyDescent="0.25">
      <c r="A68" s="16" t="s">
        <v>29</v>
      </c>
      <c r="B68" s="16" t="s">
        <v>329</v>
      </c>
    </row>
    <row r="69" spans="1:2" x14ac:dyDescent="0.25">
      <c r="A69" s="16" t="s">
        <v>87</v>
      </c>
      <c r="B69" s="16" t="s">
        <v>330</v>
      </c>
    </row>
    <row r="70" spans="1:2" x14ac:dyDescent="0.25">
      <c r="A70" s="16" t="s">
        <v>195</v>
      </c>
      <c r="B70" s="16" t="s">
        <v>262</v>
      </c>
    </row>
    <row r="71" spans="1:2" x14ac:dyDescent="0.25">
      <c r="A71" s="16" t="s">
        <v>90</v>
      </c>
      <c r="B71" s="16" t="s">
        <v>331</v>
      </c>
    </row>
    <row r="72" spans="1:2" x14ac:dyDescent="0.25">
      <c r="A72" s="16" t="s">
        <v>91</v>
      </c>
      <c r="B72" s="16" t="s">
        <v>332</v>
      </c>
    </row>
    <row r="73" spans="1:2" x14ac:dyDescent="0.25">
      <c r="A73" s="16" t="s">
        <v>30</v>
      </c>
      <c r="B73" s="16" t="s">
        <v>333</v>
      </c>
    </row>
    <row r="74" spans="1:2" x14ac:dyDescent="0.25">
      <c r="A74" s="16" t="s">
        <v>334</v>
      </c>
      <c r="B74" s="16" t="s">
        <v>335</v>
      </c>
    </row>
    <row r="75" spans="1:2" x14ac:dyDescent="0.25">
      <c r="A75" s="16" t="s">
        <v>31</v>
      </c>
      <c r="B75" s="16" t="s">
        <v>336</v>
      </c>
    </row>
    <row r="76" spans="1:2" x14ac:dyDescent="0.25">
      <c r="A76" s="16" t="s">
        <v>92</v>
      </c>
      <c r="B76" s="16" t="s">
        <v>337</v>
      </c>
    </row>
    <row r="77" spans="1:2" x14ac:dyDescent="0.25">
      <c r="A77" s="16" t="s">
        <v>93</v>
      </c>
      <c r="B77" s="16" t="s">
        <v>338</v>
      </c>
    </row>
    <row r="78" spans="1:2" x14ac:dyDescent="0.25">
      <c r="A78" s="16" t="s">
        <v>339</v>
      </c>
      <c r="B78" s="16" t="s">
        <v>262</v>
      </c>
    </row>
    <row r="79" spans="1:2" x14ac:dyDescent="0.25">
      <c r="A79" s="16" t="s">
        <v>94</v>
      </c>
      <c r="B79" s="16" t="s">
        <v>340</v>
      </c>
    </row>
    <row r="80" spans="1:2" x14ac:dyDescent="0.25">
      <c r="A80" s="16" t="s">
        <v>196</v>
      </c>
      <c r="B80" s="16" t="s">
        <v>341</v>
      </c>
    </row>
    <row r="81" spans="1:2" x14ac:dyDescent="0.25">
      <c r="A81" s="16" t="s">
        <v>134</v>
      </c>
      <c r="B81" s="16" t="s">
        <v>280</v>
      </c>
    </row>
    <row r="82" spans="1:2" x14ac:dyDescent="0.25">
      <c r="A82" s="16" t="s">
        <v>135</v>
      </c>
      <c r="B82" s="16" t="s">
        <v>342</v>
      </c>
    </row>
    <row r="83" spans="1:2" x14ac:dyDescent="0.25">
      <c r="A83" s="16" t="s">
        <v>343</v>
      </c>
      <c r="B83" s="16" t="s">
        <v>344</v>
      </c>
    </row>
    <row r="84" spans="1:2" x14ac:dyDescent="0.25">
      <c r="A84" s="16" t="s">
        <v>345</v>
      </c>
      <c r="B84" s="16" t="s">
        <v>262</v>
      </c>
    </row>
    <row r="85" spans="1:2" x14ac:dyDescent="0.25">
      <c r="A85" s="16" t="s">
        <v>346</v>
      </c>
      <c r="B85" s="16" t="s">
        <v>347</v>
      </c>
    </row>
    <row r="86" spans="1:2" x14ac:dyDescent="0.25">
      <c r="A86" s="16" t="s">
        <v>173</v>
      </c>
      <c r="B86" s="16" t="s">
        <v>348</v>
      </c>
    </row>
    <row r="87" spans="1:2" x14ac:dyDescent="0.25">
      <c r="A87" s="16" t="s">
        <v>349</v>
      </c>
      <c r="B87" s="16" t="s">
        <v>350</v>
      </c>
    </row>
    <row r="88" spans="1:2" x14ac:dyDescent="0.25">
      <c r="A88" s="16" t="s">
        <v>351</v>
      </c>
      <c r="B88" s="16" t="s">
        <v>352</v>
      </c>
    </row>
    <row r="89" spans="1:2" x14ac:dyDescent="0.25">
      <c r="A89" s="16" t="s">
        <v>353</v>
      </c>
      <c r="B89" s="16" t="s">
        <v>314</v>
      </c>
    </row>
    <row r="90" spans="1:2" x14ac:dyDescent="0.25">
      <c r="A90" s="16" t="s">
        <v>354</v>
      </c>
      <c r="B90" s="16" t="s">
        <v>314</v>
      </c>
    </row>
    <row r="91" spans="1:2" x14ac:dyDescent="0.25">
      <c r="A91" s="16" t="s">
        <v>138</v>
      </c>
      <c r="B91" s="16" t="s">
        <v>355</v>
      </c>
    </row>
    <row r="92" spans="1:2" x14ac:dyDescent="0.25">
      <c r="A92" s="16" t="s">
        <v>207</v>
      </c>
      <c r="B92" s="16" t="s">
        <v>262</v>
      </c>
    </row>
    <row r="93" spans="1:2" x14ac:dyDescent="0.25">
      <c r="A93" s="16" t="s">
        <v>95</v>
      </c>
      <c r="B93" s="16" t="s">
        <v>356</v>
      </c>
    </row>
    <row r="94" spans="1:2" ht="30" x14ac:dyDescent="0.25">
      <c r="A94" s="17" t="s">
        <v>357</v>
      </c>
      <c r="B94" s="16" t="s">
        <v>358</v>
      </c>
    </row>
    <row r="95" spans="1:2" x14ac:dyDescent="0.25">
      <c r="A95" s="16" t="s">
        <v>140</v>
      </c>
      <c r="B95" s="16" t="s">
        <v>359</v>
      </c>
    </row>
    <row r="96" spans="1:2" x14ac:dyDescent="0.25">
      <c r="A96" s="16" t="s">
        <v>141</v>
      </c>
      <c r="B96" s="16" t="s">
        <v>360</v>
      </c>
    </row>
    <row r="97" spans="1:2" x14ac:dyDescent="0.25">
      <c r="A97" s="16" t="s">
        <v>361</v>
      </c>
      <c r="B97" s="16" t="s">
        <v>362</v>
      </c>
    </row>
    <row r="98" spans="1:2" x14ac:dyDescent="0.25">
      <c r="A98" s="16" t="s">
        <v>363</v>
      </c>
      <c r="B98" s="16" t="s">
        <v>364</v>
      </c>
    </row>
    <row r="99" spans="1:2" x14ac:dyDescent="0.25">
      <c r="A99" s="16" t="s">
        <v>143</v>
      </c>
      <c r="B99" s="16" t="s">
        <v>365</v>
      </c>
    </row>
    <row r="100" spans="1:2" x14ac:dyDescent="0.25">
      <c r="A100" s="16" t="s">
        <v>144</v>
      </c>
      <c r="B100" s="16" t="s">
        <v>366</v>
      </c>
    </row>
    <row r="101" spans="1:2" x14ac:dyDescent="0.25">
      <c r="A101" s="16" t="s">
        <v>34</v>
      </c>
      <c r="B101" s="16" t="s">
        <v>367</v>
      </c>
    </row>
    <row r="102" spans="1:2" x14ac:dyDescent="0.25">
      <c r="A102" s="16" t="s">
        <v>181</v>
      </c>
      <c r="B102" s="16" t="s">
        <v>442</v>
      </c>
    </row>
    <row r="103" spans="1:2" x14ac:dyDescent="0.25">
      <c r="A103" s="16" t="s">
        <v>35</v>
      </c>
      <c r="B103" s="16" t="s">
        <v>405</v>
      </c>
    </row>
    <row r="104" spans="1:2" x14ac:dyDescent="0.25">
      <c r="A104" s="16" t="s">
        <v>406</v>
      </c>
      <c r="B104" s="16" t="s">
        <v>407</v>
      </c>
    </row>
    <row r="105" spans="1:2" x14ac:dyDescent="0.25">
      <c r="A105" s="16" t="s">
        <v>167</v>
      </c>
      <c r="B105" s="16" t="s">
        <v>443</v>
      </c>
    </row>
    <row r="106" spans="1:2" x14ac:dyDescent="0.25">
      <c r="A106" s="16" t="s">
        <v>185</v>
      </c>
      <c r="B106" s="16" t="s">
        <v>444</v>
      </c>
    </row>
    <row r="107" spans="1:2" x14ac:dyDescent="0.25">
      <c r="A107" s="16" t="s">
        <v>175</v>
      </c>
      <c r="B107" s="16" t="s">
        <v>262</v>
      </c>
    </row>
    <row r="108" spans="1:2" x14ac:dyDescent="0.25">
      <c r="A108" s="16" t="s">
        <v>145</v>
      </c>
      <c r="B108" s="16" t="s">
        <v>385</v>
      </c>
    </row>
    <row r="109" spans="1:2" x14ac:dyDescent="0.25">
      <c r="A109" s="16" t="s">
        <v>37</v>
      </c>
      <c r="B109" s="16" t="s">
        <v>408</v>
      </c>
    </row>
    <row r="110" spans="1:2" x14ac:dyDescent="0.25">
      <c r="A110" s="16" t="s">
        <v>146</v>
      </c>
      <c r="B110" s="16" t="s">
        <v>386</v>
      </c>
    </row>
    <row r="111" spans="1:2" x14ac:dyDescent="0.25">
      <c r="A111" s="16" t="s">
        <v>38</v>
      </c>
      <c r="B111" s="16" t="s">
        <v>409</v>
      </c>
    </row>
    <row r="112" spans="1:2" x14ac:dyDescent="0.25">
      <c r="A112" s="16" t="s">
        <v>147</v>
      </c>
      <c r="B112" s="16" t="s">
        <v>387</v>
      </c>
    </row>
    <row r="113" spans="1:2" x14ac:dyDescent="0.25">
      <c r="A113" s="16" t="s">
        <v>410</v>
      </c>
      <c r="B113" s="16" t="s">
        <v>411</v>
      </c>
    </row>
    <row r="114" spans="1:2" x14ac:dyDescent="0.25">
      <c r="A114" s="16" t="s">
        <v>174</v>
      </c>
      <c r="B114" s="16" t="s">
        <v>445</v>
      </c>
    </row>
    <row r="115" spans="1:2" x14ac:dyDescent="0.25">
      <c r="A115" s="16" t="s">
        <v>40</v>
      </c>
      <c r="B115" s="16" t="s">
        <v>412</v>
      </c>
    </row>
    <row r="116" spans="1:2" x14ac:dyDescent="0.25">
      <c r="A116" s="16" t="s">
        <v>97</v>
      </c>
      <c r="B116" s="16" t="s">
        <v>332</v>
      </c>
    </row>
    <row r="117" spans="1:2" x14ac:dyDescent="0.25">
      <c r="A117" s="16" t="s">
        <v>41</v>
      </c>
      <c r="B117" s="16" t="s">
        <v>413</v>
      </c>
    </row>
    <row r="118" spans="1:2" x14ac:dyDescent="0.25">
      <c r="A118" s="16" t="s">
        <v>42</v>
      </c>
      <c r="B118" s="16" t="s">
        <v>414</v>
      </c>
    </row>
    <row r="119" spans="1:2" x14ac:dyDescent="0.25">
      <c r="A119" s="16" t="s">
        <v>446</v>
      </c>
      <c r="B119" s="16" t="s">
        <v>447</v>
      </c>
    </row>
    <row r="120" spans="1:2" x14ac:dyDescent="0.25">
      <c r="A120" s="16" t="s">
        <v>148</v>
      </c>
      <c r="B120" s="16" t="s">
        <v>388</v>
      </c>
    </row>
    <row r="121" spans="1:2" x14ac:dyDescent="0.25">
      <c r="A121" s="16" t="s">
        <v>43</v>
      </c>
      <c r="B121" s="16" t="s">
        <v>415</v>
      </c>
    </row>
    <row r="122" spans="1:2" x14ac:dyDescent="0.25">
      <c r="A122" s="16" t="s">
        <v>149</v>
      </c>
      <c r="B122" s="16" t="s">
        <v>389</v>
      </c>
    </row>
    <row r="123" spans="1:2" x14ac:dyDescent="0.25">
      <c r="A123" s="16" t="s">
        <v>98</v>
      </c>
      <c r="B123" s="16" t="s">
        <v>368</v>
      </c>
    </row>
    <row r="124" spans="1:2" x14ac:dyDescent="0.25">
      <c r="A124" s="16" t="s">
        <v>171</v>
      </c>
      <c r="B124" s="16" t="s">
        <v>262</v>
      </c>
    </row>
    <row r="125" spans="1:2" x14ac:dyDescent="0.25">
      <c r="A125" s="16" t="s">
        <v>44</v>
      </c>
      <c r="B125" s="16" t="s">
        <v>416</v>
      </c>
    </row>
    <row r="126" spans="1:2" x14ac:dyDescent="0.25">
      <c r="A126" s="16" t="s">
        <v>221</v>
      </c>
      <c r="B126" s="16" t="s">
        <v>270</v>
      </c>
    </row>
    <row r="127" spans="1:2" x14ac:dyDescent="0.25">
      <c r="A127" s="16" t="s">
        <v>150</v>
      </c>
      <c r="B127" s="16" t="s">
        <v>390</v>
      </c>
    </row>
    <row r="128" spans="1:2" x14ac:dyDescent="0.25">
      <c r="A128" s="16" t="s">
        <v>100</v>
      </c>
      <c r="B128" s="16" t="s">
        <v>369</v>
      </c>
    </row>
    <row r="129" spans="1:2" x14ac:dyDescent="0.25">
      <c r="A129" s="16" t="s">
        <v>417</v>
      </c>
      <c r="B129" s="16" t="s">
        <v>279</v>
      </c>
    </row>
    <row r="130" spans="1:2" x14ac:dyDescent="0.25">
      <c r="A130" s="16" t="s">
        <v>46</v>
      </c>
      <c r="B130" s="16" t="s">
        <v>418</v>
      </c>
    </row>
    <row r="131" spans="1:2" x14ac:dyDescent="0.25">
      <c r="A131" s="16" t="s">
        <v>187</v>
      </c>
      <c r="B131" s="16" t="s">
        <v>448</v>
      </c>
    </row>
    <row r="132" spans="1:2" x14ac:dyDescent="0.25">
      <c r="A132" s="16" t="s">
        <v>436</v>
      </c>
      <c r="B132" s="16" t="s">
        <v>437</v>
      </c>
    </row>
    <row r="133" spans="1:2" x14ac:dyDescent="0.25">
      <c r="A133" s="16" t="s">
        <v>151</v>
      </c>
      <c r="B133" s="16" t="s">
        <v>391</v>
      </c>
    </row>
    <row r="134" spans="1:2" x14ac:dyDescent="0.25">
      <c r="A134" s="16" t="s">
        <v>152</v>
      </c>
      <c r="B134" s="16" t="s">
        <v>392</v>
      </c>
    </row>
    <row r="135" spans="1:2" x14ac:dyDescent="0.25">
      <c r="A135" s="16" t="s">
        <v>101</v>
      </c>
      <c r="B135" s="16" t="s">
        <v>370</v>
      </c>
    </row>
    <row r="136" spans="1:2" x14ac:dyDescent="0.25">
      <c r="A136" s="16" t="s">
        <v>438</v>
      </c>
      <c r="B136" s="16" t="s">
        <v>439</v>
      </c>
    </row>
    <row r="137" spans="1:2" x14ac:dyDescent="0.25">
      <c r="A137" s="16" t="s">
        <v>102</v>
      </c>
      <c r="B137" s="16" t="s">
        <v>371</v>
      </c>
    </row>
    <row r="138" spans="1:2" x14ac:dyDescent="0.25">
      <c r="A138" s="16" t="s">
        <v>103</v>
      </c>
      <c r="B138" s="16" t="s">
        <v>372</v>
      </c>
    </row>
    <row r="139" spans="1:2" x14ac:dyDescent="0.25">
      <c r="A139" s="16" t="s">
        <v>204</v>
      </c>
      <c r="B139" s="16" t="s">
        <v>449</v>
      </c>
    </row>
    <row r="140" spans="1:2" x14ac:dyDescent="0.25">
      <c r="A140" s="16" t="s">
        <v>189</v>
      </c>
      <c r="B140" s="16" t="s">
        <v>262</v>
      </c>
    </row>
    <row r="141" spans="1:2" x14ac:dyDescent="0.25">
      <c r="A141" s="16" t="s">
        <v>104</v>
      </c>
      <c r="B141" s="16" t="s">
        <v>314</v>
      </c>
    </row>
    <row r="142" spans="1:2" x14ac:dyDescent="0.25">
      <c r="A142" s="16" t="s">
        <v>153</v>
      </c>
      <c r="B142" s="16" t="s">
        <v>393</v>
      </c>
    </row>
    <row r="143" spans="1:2" x14ac:dyDescent="0.25">
      <c r="A143" s="16" t="s">
        <v>209</v>
      </c>
      <c r="B143" s="16" t="s">
        <v>450</v>
      </c>
    </row>
    <row r="144" spans="1:2" x14ac:dyDescent="0.25">
      <c r="A144" s="16" t="s">
        <v>419</v>
      </c>
      <c r="B144" s="16" t="s">
        <v>279</v>
      </c>
    </row>
    <row r="145" spans="1:2" x14ac:dyDescent="0.25">
      <c r="A145" s="16" t="s">
        <v>451</v>
      </c>
      <c r="B145" s="16" t="s">
        <v>452</v>
      </c>
    </row>
    <row r="146" spans="1:2" x14ac:dyDescent="0.25">
      <c r="A146" s="16" t="s">
        <v>420</v>
      </c>
      <c r="B146" s="16" t="s">
        <v>279</v>
      </c>
    </row>
    <row r="147" spans="1:2" x14ac:dyDescent="0.25">
      <c r="A147" s="16" t="s">
        <v>373</v>
      </c>
      <c r="B147" s="16" t="s">
        <v>374</v>
      </c>
    </row>
    <row r="148" spans="1:2" x14ac:dyDescent="0.25">
      <c r="A148" s="16" t="s">
        <v>421</v>
      </c>
      <c r="B148" s="16" t="s">
        <v>422</v>
      </c>
    </row>
    <row r="149" spans="1:2" x14ac:dyDescent="0.25">
      <c r="A149" s="16" t="s">
        <v>202</v>
      </c>
      <c r="B149" s="16" t="s">
        <v>453</v>
      </c>
    </row>
    <row r="150" spans="1:2" x14ac:dyDescent="0.25">
      <c r="A150" s="16" t="s">
        <v>454</v>
      </c>
      <c r="B150" s="16" t="s">
        <v>455</v>
      </c>
    </row>
    <row r="151" spans="1:2" x14ac:dyDescent="0.25">
      <c r="A151" s="16" t="s">
        <v>375</v>
      </c>
      <c r="B151" s="16" t="s">
        <v>441</v>
      </c>
    </row>
    <row r="152" spans="1:2" x14ac:dyDescent="0.25">
      <c r="A152" s="16" t="s">
        <v>170</v>
      </c>
      <c r="B152" s="16" t="s">
        <v>262</v>
      </c>
    </row>
    <row r="153" spans="1:2" x14ac:dyDescent="0.25">
      <c r="A153" s="16" t="s">
        <v>376</v>
      </c>
      <c r="B153" s="16" t="s">
        <v>330</v>
      </c>
    </row>
    <row r="154" spans="1:2" x14ac:dyDescent="0.25">
      <c r="A154" s="16" t="s">
        <v>377</v>
      </c>
      <c r="B154" s="16" t="s">
        <v>330</v>
      </c>
    </row>
    <row r="155" spans="1:2" x14ac:dyDescent="0.25">
      <c r="A155" s="16" t="s">
        <v>456</v>
      </c>
      <c r="B155" s="16" t="s">
        <v>262</v>
      </c>
    </row>
    <row r="156" spans="1:2" x14ac:dyDescent="0.25">
      <c r="A156" s="16" t="s">
        <v>52</v>
      </c>
      <c r="B156" s="16" t="s">
        <v>279</v>
      </c>
    </row>
    <row r="157" spans="1:2" x14ac:dyDescent="0.25">
      <c r="A157" s="16" t="s">
        <v>53</v>
      </c>
      <c r="B157" s="16" t="s">
        <v>423</v>
      </c>
    </row>
    <row r="158" spans="1:2" x14ac:dyDescent="0.25">
      <c r="A158" s="16" t="s">
        <v>54</v>
      </c>
      <c r="B158" s="16" t="s">
        <v>424</v>
      </c>
    </row>
    <row r="159" spans="1:2" x14ac:dyDescent="0.25">
      <c r="A159" s="16" t="s">
        <v>154</v>
      </c>
      <c r="B159" s="16" t="s">
        <v>394</v>
      </c>
    </row>
    <row r="160" spans="1:2" x14ac:dyDescent="0.25">
      <c r="A160" s="16" t="s">
        <v>395</v>
      </c>
      <c r="B160" s="16" t="s">
        <v>396</v>
      </c>
    </row>
    <row r="161" spans="1:2" x14ac:dyDescent="0.25">
      <c r="A161" s="16" t="s">
        <v>55</v>
      </c>
      <c r="B161" s="16" t="s">
        <v>425</v>
      </c>
    </row>
    <row r="162" spans="1:2" x14ac:dyDescent="0.25">
      <c r="A162" s="16" t="s">
        <v>397</v>
      </c>
      <c r="B162" s="16" t="s">
        <v>398</v>
      </c>
    </row>
    <row r="163" spans="1:2" x14ac:dyDescent="0.25">
      <c r="A163" s="16" t="s">
        <v>426</v>
      </c>
      <c r="B163" s="16" t="s">
        <v>427</v>
      </c>
    </row>
    <row r="164" spans="1:2" x14ac:dyDescent="0.25">
      <c r="A164" s="16" t="s">
        <v>428</v>
      </c>
      <c r="B164" s="16" t="s">
        <v>416</v>
      </c>
    </row>
    <row r="165" spans="1:2" x14ac:dyDescent="0.25">
      <c r="A165" s="16" t="s">
        <v>429</v>
      </c>
      <c r="B165" s="16" t="s">
        <v>430</v>
      </c>
    </row>
    <row r="166" spans="1:2" x14ac:dyDescent="0.25">
      <c r="A166" s="16" t="s">
        <v>198</v>
      </c>
      <c r="B166" s="16" t="s">
        <v>457</v>
      </c>
    </row>
    <row r="167" spans="1:2" x14ac:dyDescent="0.25">
      <c r="A167" s="16" t="s">
        <v>191</v>
      </c>
      <c r="B167" s="16" t="s">
        <v>443</v>
      </c>
    </row>
    <row r="168" spans="1:2" x14ac:dyDescent="0.25">
      <c r="A168" s="16" t="s">
        <v>378</v>
      </c>
      <c r="B168" s="16" t="s">
        <v>379</v>
      </c>
    </row>
    <row r="169" spans="1:2" x14ac:dyDescent="0.25">
      <c r="A169" s="16" t="s">
        <v>157</v>
      </c>
      <c r="B169" s="16" t="s">
        <v>399</v>
      </c>
    </row>
    <row r="170" spans="1:2" x14ac:dyDescent="0.25">
      <c r="A170" s="16" t="s">
        <v>400</v>
      </c>
      <c r="B170" s="16" t="s">
        <v>401</v>
      </c>
    </row>
    <row r="171" spans="1:2" x14ac:dyDescent="0.25">
      <c r="A171" s="16" t="s">
        <v>431</v>
      </c>
      <c r="B171" s="16" t="s">
        <v>432</v>
      </c>
    </row>
    <row r="172" spans="1:2" x14ac:dyDescent="0.25">
      <c r="A172" s="16" t="s">
        <v>158</v>
      </c>
      <c r="B172" s="16" t="s">
        <v>455</v>
      </c>
    </row>
    <row r="173" spans="1:2" x14ac:dyDescent="0.25">
      <c r="A173" s="16" t="s">
        <v>60</v>
      </c>
      <c r="B173" s="16" t="s">
        <v>279</v>
      </c>
    </row>
    <row r="174" spans="1:2" x14ac:dyDescent="0.25">
      <c r="A174" s="16" t="s">
        <v>380</v>
      </c>
      <c r="B174" s="16" t="s">
        <v>381</v>
      </c>
    </row>
    <row r="175" spans="1:2" x14ac:dyDescent="0.25">
      <c r="A175" s="16" t="s">
        <v>160</v>
      </c>
      <c r="B175" s="16" t="s">
        <v>271</v>
      </c>
    </row>
    <row r="176" spans="1:2" x14ac:dyDescent="0.25">
      <c r="A176" s="16" t="s">
        <v>161</v>
      </c>
      <c r="B176" s="16" t="s">
        <v>402</v>
      </c>
    </row>
    <row r="177" spans="1:2" x14ac:dyDescent="0.25">
      <c r="A177" s="16" t="s">
        <v>233</v>
      </c>
      <c r="B177" s="16" t="s">
        <v>270</v>
      </c>
    </row>
    <row r="178" spans="1:2" x14ac:dyDescent="0.25">
      <c r="A178" s="16" t="s">
        <v>61</v>
      </c>
      <c r="B178" s="16" t="s">
        <v>433</v>
      </c>
    </row>
    <row r="179" spans="1:2" x14ac:dyDescent="0.25">
      <c r="A179" s="16" t="s">
        <v>206</v>
      </c>
      <c r="B179" s="16" t="s">
        <v>458</v>
      </c>
    </row>
    <row r="180" spans="1:2" x14ac:dyDescent="0.25">
      <c r="A180" s="16" t="s">
        <v>62</v>
      </c>
      <c r="B180" s="16" t="s">
        <v>434</v>
      </c>
    </row>
    <row r="181" spans="1:2" x14ac:dyDescent="0.25">
      <c r="A181" s="16" t="s">
        <v>112</v>
      </c>
      <c r="B181" s="16" t="s">
        <v>382</v>
      </c>
    </row>
    <row r="182" spans="1:2" x14ac:dyDescent="0.25">
      <c r="A182" s="16" t="s">
        <v>162</v>
      </c>
      <c r="B182" s="16" t="s">
        <v>459</v>
      </c>
    </row>
    <row r="183" spans="1:2" x14ac:dyDescent="0.25">
      <c r="A183" s="16" t="s">
        <v>234</v>
      </c>
      <c r="B183" s="16" t="s">
        <v>440</v>
      </c>
    </row>
    <row r="184" spans="1:2" x14ac:dyDescent="0.25">
      <c r="A184" s="16" t="s">
        <v>383</v>
      </c>
      <c r="B184" s="16" t="s">
        <v>384</v>
      </c>
    </row>
    <row r="185" spans="1:2" x14ac:dyDescent="0.25">
      <c r="A185" s="16" t="s">
        <v>403</v>
      </c>
      <c r="B185" s="16" t="s">
        <v>402</v>
      </c>
    </row>
    <row r="186" spans="1:2" x14ac:dyDescent="0.25">
      <c r="A186" s="16" t="s">
        <v>164</v>
      </c>
      <c r="B186" s="16" t="s">
        <v>404</v>
      </c>
    </row>
    <row r="187" spans="1:2" x14ac:dyDescent="0.25">
      <c r="A187" s="16" t="s">
        <v>460</v>
      </c>
      <c r="B187" s="16" t="s">
        <v>461</v>
      </c>
    </row>
    <row r="188" spans="1:2" x14ac:dyDescent="0.25">
      <c r="A188" s="16" t="s">
        <v>63</v>
      </c>
      <c r="B188" s="16" t="s">
        <v>409</v>
      </c>
    </row>
    <row r="189" spans="1:2" x14ac:dyDescent="0.25">
      <c r="A189" s="16" t="s">
        <v>64</v>
      </c>
      <c r="B189" s="16" t="s">
        <v>435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Y E A A B Q S w M E F A A C A A g A N 4 l Q S M t J 2 x S n A A A A + A A A A B I A H A B D b 2 5 m a W c v U G F j a 2 F n Z S 5 4 b W w g o h g A K K A U A A A A A A A A A A A A A A A A A A A A A A A A A A A A h Y / N C o J A G E V f R W b v / G h W y O e 4 i H Y J g R B t Z Z x 0 S M d w x s Z 3 a 9 E j 9 Q o J Z b h r e S / n w r m v x x P S s W 2 8 u + y N 6 n S C G K b I k 1 p 0 p d J V g g Z 7 8 b c o 5 X A s x L W o p D f B 2 s S j U Q m q r b 3 F h D j n s A t x 1 1 c k o J S R c 3 b I R S 3 b w l f a 2 E I L i X 6 r 8 v 8 K c T h 9 Z H i A g w 1 e s X W I o 4 g B m W v I l F 4 g k z G m Q B Y l 7 I b G D r 3 k 0 v j 7 H M g c g X x f 8 D d Q S w M E F A A C A A g A N 4 l Q S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e J U E j W v F T R z Q E A A I M L A A A T A B w A R m 9 y b X V s Y X M v U 2 V j d G l v b j E u b S C i G A A o o B Q A A A A A A A A A A A A A A A A A A A A A A A A A A A D t l M 9 K w 0 A Q h + + F v s M S L y m E l P y 7 K B 6 k K l 7 E Y g s e x M O k O 7 Y L y W 7 d 3 V o 1 5 J F 8 C l / M j d E m 2 i Y K h V 5 s L l l + u 3 w z 7 J e M w o l m g p N R + f a O u p 1 u R 8 1 A I i U H 1 h j i B I l n k W O S o O 5 2 i H m u J J s i N 8 k N x u 4 Q p m g X i 4 H g G r l W t j X T e n 7 Y 7 y + X S z c V H C k o i k m 6 4 F S 4 Q k 7 7 l 2 X 2 P A S m U L k z n V q 9 n l O i T 0 G D Z 8 h l i c z L b 4 v k 7 n P X t M P m g k w g j R l Q U T T 1 0 Z 8 7 l s D V v Z D p Q C S L l I + f 5 6 j s D 5 a T Z V Y Z e p Z D t N k g G p 9 0 7 p C v 3 G / I g 2 9 5 3 l v 1 c M Y n E O O L a U C R u R S p e G R m W T U z L D K N F w g U p b J / N v 0 b y G s h N Z S u k E a C W i Q a C H B 8 A g o V a y B M f Y 5 2 1 l z X + d L t W 3 k z 0 t v I X C u 8 g g V t M P 9 P s F p r Y R s t + B P N r 2 j R d 1 q h H R R 5 W D B t z t W U X q O 5 J C w P F B 7 W C z u Z N X p 7 T W O R i D r z n C U G K C R F X h B r d z c S U t u b i h Z f 7 B D e X s 3 K / A Z G v H u i J s g p 4 9 O 8 m b w G X q v c z u 1 2 G G 9 C b 5 o I / i 4 n g l 9 N B H / b i e D / j 4 l Q 9 9 l E 3 e Q 1 2 K X X o P I a b O s 1 2 H t t 8 x r u 0 m t Y e Q 2 3 9 R r u v b Z 5 j X b p N a q 8 R t t 6 j f Z e V 1 7 f A V B L A Q I t A B Q A A g A I A D e J U E j L S d s U p w A A A P g A A A A S A A A A A A A A A A A A A A A A A A A A A A B D b 2 5 m a W c v U G F j a 2 F n Z S 5 4 b W x Q S w E C L Q A U A A I A C A A 3 i V B I D 8 r p q 6 Q A A A D p A A A A E w A A A A A A A A A A A A A A A A D z A A A A W 0 N v b n R l b n R f V H l w Z X N d L n h t b F B L A Q I t A B Q A A g A I A D e J U E j W v F T R z Q E A A I M L A A A T A A A A A A A A A A A A A A A A A O Q B A A B G b 3 J t d W x h c y 9 T Z W N 0 a W 9 u M S 5 t U E s F B g A A A A A D A A M A w g A A A P 4 D A A A A A D Q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j c 1 A A A A A A A A F T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U U F B Q U F B Q U F B Q i 9 F V 1 J k c n d 0 O F I 0 T T l w U 0 N X T T l h e k R V M X Z i b V Z r W V Z C d m N s Q m h h W E 1 B Q U F B Q U F B Q T 0 i I C 8 + P C 9 T d G F i b G V F b n R y a W V z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l F 1 Z X J 5 R 3 J v d X B J R C I g V m F s d W U 9 I n M 1 Z D Y 0 M T E 3 Z i 0 w Y m F m L T Q 3 N 2 M t O D M z Z C 1 h N T I w O T Y z M 2 Q 2 Y j M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U Y W J s Z V 8 x I i A v P j x F b n R y e S B U e X B l P S J G a W x s U 3 R h d H V z I i B W Y W x 1 Z T 0 i c 0 N v b X B s Z X R l I i A v P j x F b n R y e S B U e X B l P S J G a W x s Q 2 9 1 b n Q i I F Z h b H V l P S J s M T g 4 I i A v P j x F b n R y e S B U e X B l P S J G a W x s R X J y b 3 J D b 3 V u d C I g V m F s d W U 9 I m w w I i A v P j x F b n R y e S B U e X B l P S J G a W x s Q 2 9 s d W 1 u V H l w Z X M i I F Z h b H V l P S J z Q m d Z P S I g L z 4 8 R W 5 0 c n k g V H l w Z T 0 i R m l s b E N v b H V t b k 5 h b W V z I i B W Y W x 1 Z T 0 i c 1 s m c X V v d D t Q Y c O t c y Z x d W 9 0 O y w m c X V v d D t N b 2 5 l Z G E m c X V v d D t d I i A v P j x F b n R y e S B U e X B l P S J G a W x s R X J y b 3 J D b 2 R l I i B W Y W x 1 Z T 0 i c 1 V u a 2 5 v d 2 4 i I C 8 + P E V u d H J 5 I F R 5 c G U 9 I k Z p b G x M Y X N 0 V X B k Y X R l Z C I g V m F s d W U 9 I m Q y M D E 2 L T A y L T E 2 V D E 2 O j A 4 O j U 3 L j A 2 O D Y x O T l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I b 2 p h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D b 2 5 z d W x 0 Y S B h b m V 4 Y W R h M y 5 7 U G H D r X M s M H 0 m c X V v d D s s J n F 1 b 3 Q 7 U 2 V j d G l v b j E v V G F i b G U g M S 9 D b 2 5 z d W x 0 Y S B h b m V 4 Y W R h M y 5 7 T W 9 u Z W R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v Q 2 9 u c 3 V s d G E g Y W 5 l e G F k Y T M u e 1 B h w 6 1 z L D B 9 J n F 1 b 3 Q 7 L C Z x d W 9 0 O 1 N l Y 3 R p b 2 4 x L 1 R h Y m x l I D E v Q 2 9 u c 3 V s d G E g Y W 5 l e G F k Y T M u e 0 1 v b m V k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X V l c n l H c m 9 1 c E l E I i B W Y W x 1 Z T 0 i c z V k N j Q x M T d m L T B i Y W Y t N D c 3 Y y 0 4 M z N k L W E 1 M j A 5 N j M z Z D Z i M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N D A i I C 8 + P E V u d H J 5 I F R 5 c G U 9 I k Z p b G x F c n J v c k N v d W 5 0 I i B W Y W x 1 Z T 0 i b D A i I C 8 + P E V u d H J 5 I F R 5 c G U 9 I k Z p b G x D b 2 x 1 b W 5 U e X B l c y I g V m F s d W U 9 I n N C Z 1 l H I i A v P j x F b n R y e S B U e X B l P S J G a W x s Q 2 9 s d W 1 u T m F t Z X M i I F Z h b H V l P S J z W y Z x d W 9 0 O 1 B h w 6 1 z J n F 1 b 3 Q 7 L C Z x d W 9 0 O 0 1 v b m V k Y S Z x d W 9 0 O y w m c X V v d D t T w 6 1 t Y m 9 s b y Z x d W 9 0 O 1 0 i I C 8 + P E V u d H J 5 I F R 5 c G U 9 I k Z p b G x F c n J v c k N v Z G U i I F Z h b H V l P S J z V W 5 r b m 9 3 b i I g L z 4 8 R W 5 0 c n k g V H l w Z T 0 i R m l s b E x h c 3 R V c G R h d G V k I i B W Y W x 1 Z T 0 i Z D I w M T Y t M D I t M T Z U M T Y 6 M D g 6 N T c u M T M 1 M z A 0 M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h v a m E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y L 1 R p c G 8 g Y 2 F t Y m l h Z G 8 u e 0 N v b H V t b j E s M H 0 m c X V v d D s s J n F 1 b 3 Q 7 U 2 V j d G l v b j E v V G F i b G U g M i 9 U a X B v I G N h b W J p Y W R v L n t D b 2 x 1 b W 4 y L D F 9 J n F 1 b 3 Q 7 L C Z x d W 9 0 O 1 N l Y 3 R p b 2 4 x L 1 R h Y m x l I D I v V G l w b y B j Y W 1 i a W F k b y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y L 1 R p c G 8 g Y 2 F t Y m l h Z G 8 u e 0 N v b H V t b j E s M H 0 m c X V v d D s s J n F 1 b 3 Q 7 U 2 V j d G l v b j E v V G F i b G U g M i 9 U a X B v I G N h b W J p Y W R v L n t D b 2 x 1 b W 4 y L D F 9 J n F 1 b 3 Q 7 L C Z x d W 9 0 O 1 N l Y 3 R p b 2 4 x L 1 R h Y m x l I D I v V G l w b y B j Y W 1 i a W F k b y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X V l c n l H c m 9 1 c E l E I i B W Y W x 1 Z T 0 i c z V k N j Q x M T d m L T B i Y W Y t N D c 3 Y y 0 4 M z N k L W E 1 M j A 5 N j M z Z D Z i M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z g i I C 8 + P E V u d H J 5 I F R 5 c G U 9 I k Z p b G x F c n J v c k N v d W 5 0 I i B W Y W x 1 Z T 0 i b D A i I C 8 + P E V u d H J 5 I F R 5 c G U 9 I k Z p b G x D b 2 x 1 b W 5 U e X B l c y I g V m F s d W U 9 I n N C Z 1 l H I i A v P j x F b n R y e S B U e X B l P S J G a W x s Q 2 9 s d W 1 u T m F t Z X M i I F Z h b H V l P S J z W y Z x d W 9 0 O 1 B h w 6 1 z J n F 1 b 3 Q 7 L C Z x d W 9 0 O 0 1 v b m V k Y S Z x d W 9 0 O y w m c X V v d D t T w 6 1 t Y m 9 s b y Z x d W 9 0 O 1 0 i I C 8 + P E V u d H J 5 I F R 5 c G U 9 I k Z p b G x F c n J v c k N v Z G U i I F Z h b H V l P S J z V W 5 r b m 9 3 b i I g L z 4 8 R W 5 0 c n k g V H l w Z T 0 i R m l s b E x h c 3 R V c G R h d G V k I i B W Y W x 1 Z T 0 i Z D I w M T Y t M D I t M T Z U M T Y 6 M D g 6 N T c u M j A y M z U 2 N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h v a m E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z L 1 R p c G 8 g Y 2 F t Y m l h Z G 8 u e 0 N v b H V t b j E s M H 0 m c X V v d D s s J n F 1 b 3 Q 7 U 2 V j d G l v b j E v V G F i b G U g M y 9 U a X B v I G N h b W J p Y W R v L n t D b 2 x 1 b W 4 y L D F 9 J n F 1 b 3 Q 7 L C Z x d W 9 0 O 1 N l Y 3 R p b 2 4 x L 1 R h Y m x l I D M v V G l w b y B j Y W 1 i a W F k b y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z L 1 R p c G 8 g Y 2 F t Y m l h Z G 8 u e 0 N v b H V t b j E s M H 0 m c X V v d D s s J n F 1 b 3 Q 7 U 2 V j d G l v b j E v V G F i b G U g M y 9 U a X B v I G N h b W J p Y W R v L n t D b 2 x 1 b W 4 y L D F 9 J n F 1 b 3 Q 7 L C Z x d W 9 0 O 1 N l Y 3 R p b 2 4 x L 1 R h Y m x l I D M v V G l w b y B j Y W 1 i a W F k b y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9 E Y X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Q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X V l c n l H c m 9 1 c E l E I i B W Y W x 1 Z T 0 i c z V k N j Q x M T d m L T B i Y W Y t N D c 3 Y y 0 4 M z N k L W E 1 M j A 5 N j M z Z D Z i M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N T E i I C 8 + P E V u d H J 5 I F R 5 c G U 9 I k Z p b G x F c n J v c k N v d W 5 0 I i B W Y W x 1 Z T 0 i b D A i I C 8 + P E V u d H J 5 I F R 5 c G U 9 I k Z p b G x D b 2 x 1 b W 5 U e X B l c y I g V m F s d W U 9 I n N C Z 1 l H I i A v P j x F b n R y e S B U e X B l P S J G a W x s Q 2 9 s d W 1 u T m F t Z X M i I F Z h b H V l P S J z W y Z x d W 9 0 O 1 B h w 6 1 z J n F 1 b 3 Q 7 L C Z x d W 9 0 O 0 1 v b m V k Y S Z x d W 9 0 O y w m c X V v d D t T w 6 1 t Y m 9 s b y Z x d W 9 0 O 1 0 i I C 8 + P E V u d H J 5 I F R 5 c G U 9 I k Z p b G x F c n J v c k N v Z G U i I F Z h b H V l P S J z V W 5 r b m 9 3 b i I g L z 4 8 R W 5 0 c n k g V H l w Z T 0 i R m l s b E x h c 3 R V c G R h d G V k I i B W Y W x 1 Z T 0 i Z D I w M T Y t M D I t M T Z U M T Y 6 M D g 6 N T c u M j c 0 N D A 5 N 1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h v a m E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0 L 1 R p c G 8 g Y 2 F t Y m l h Z G 8 u e 0 N v b H V t b j E s M H 0 m c X V v d D s s J n F 1 b 3 Q 7 U 2 V j d G l v b j E v V G F i b G U g N C 9 U a X B v I G N h b W J p Y W R v L n t D b 2 x 1 b W 4 y L D F 9 J n F 1 b 3 Q 7 L C Z x d W 9 0 O 1 N l Y 3 R p b 2 4 x L 1 R h Y m x l I D Q v V G l w b y B j Y W 1 i a W F k b y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0 L 1 R p c G 8 g Y 2 F t Y m l h Z G 8 u e 0 N v b H V t b j E s M H 0 m c X V v d D s s J n F 1 b 3 Q 7 U 2 V j d G l v b j E v V G F i b G U g N C 9 U a X B v I G N h b W J p Y W R v L n t D b 2 x 1 b W 4 y L D F 9 J n F 1 b 3 Q 7 L C Z x d W 9 0 O 1 N l Y 3 R p b 2 4 x L 1 R h Y m x l I D Q v V G l w b y B j Y W 1 i a W F k b y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C 9 E Y X R h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U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X V l c n l H c m 9 1 c E l E I i B W Y W x 1 Z T 0 i c z V k N j Q x M T d m L T B i Y W Y t N D c 3 Y y 0 4 M z N k L W E 1 M j A 5 N j M z Z D Z i M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O C I g L z 4 8 R W 5 0 c n k g V H l w Z T 0 i R m l s b E V y c m 9 y Q 2 9 1 b n Q i I F Z h b H V l P S J s M C I g L z 4 8 R W 5 0 c n k g V H l w Z T 0 i R m l s b E N v b H V t b l R 5 c G V z I i B W Y W x 1 Z T 0 i c 0 J n W U c i I C 8 + P E V u d H J 5 I F R 5 c G U 9 I k Z p b G x D b 2 x 1 b W 5 O Y W 1 l c y I g V m F s d W U 9 I n N b J n F 1 b 3 Q 7 U G H D r X M m c X V v d D s s J n F 1 b 3 Q 7 T W 9 u Z W R h J n F 1 b 3 Q 7 L C Z x d W 9 0 O 1 P D r W 1 i b 2 x v J n F 1 b 3 Q 7 X S I g L z 4 8 R W 5 0 c n k g V H l w Z T 0 i R m l s b E V y c m 9 y Q 2 9 k Z S I g V m F s d W U 9 I n N V b m t u b 3 d u I i A v P j x F b n R y e S B U e X B l P S J G a W x s T G F z d F V w Z G F 0 Z W Q i I F Z h b H V l P S J k M j A x N i 0 w M i 0 x N l Q x N j o w O D o 1 O S 4 0 M j A 0 M j k 4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S G 9 q Y T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U v V G l w b y B j Y W 1 i a W F k b y 5 7 Q 2 9 s d W 1 u M S w w f S Z x d W 9 0 O y w m c X V v d D t T Z W N 0 a W 9 u M S 9 U Y W J s Z S A 1 L 1 R p c G 8 g Y 2 F t Y m l h Z G 8 u e 0 N v b H V t b j I s M X 0 m c X V v d D s s J n F 1 b 3 Q 7 U 2 V j d G l v b j E v V G F i b G U g N S 9 U a X B v I G N h b W J p Y W R v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U v V G l w b y B j Y W 1 i a W F k b y 5 7 Q 2 9 s d W 1 u M S w w f S Z x d W 9 0 O y w m c X V v d D t T Z W N 0 a W 9 u M S 9 U Y W J s Z S A 1 L 1 R p c G 8 g Y 2 F t Y m l h Z G 8 u e 0 N v b H V t b j I s M X 0 m c X V v d D s s J n F 1 b 3 Q 7 U 2 V j d G l v b j E v V G F i b G U g N S 9 U a X B v I G N h b W J p Y W R v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1 L 0 R h d G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1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W 5 j Y W J l e m F k b 3 M l M j B w c m 9 t b 3 Z p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v R W 5 j Y W J l e m F k b 3 M l M j B w c m 9 t b 3 Z p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v R W 5 j Y W J l e m F k b 3 M l M j B w c m 9 t b 3 Z p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Q v R W 5 j Y W J l e m F k b 3 M l M j B w c m 9 t b 3 Z p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U v R W 5 j Y W J l e m F k b 3 M l M j B w c m 9 t b 3 Z p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D b 2 5 z d W x 0 Y S U y M G F u Z X h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9 u c 3 V s d G E l M j B h b m V 4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D b 2 5 z d W x 0 Y S U y M G F u Z X h h Z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N v b n N 1 b H R h J T I w Y W 5 l e G F k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G a W x h c y U y M G 9 y Z G V u Y W R h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U A l A 0 q 4 O U K W s o s o / I S s + Q A A A A A C A A A A A A A Q Z g A A A A E A A C A A A A C U V E 4 z W 1 K L 7 R A O K t N y z 9 z q u 7 V g e I a K 2 z f + U z 0 L g 9 I D n A A A A A A O g A A A A A I A A C A A A A B P n y G o b z W Y 3 T V i a q U w Q F Q F U 5 g F L A U z P 4 T N 0 Q 3 e / k q P m 1 A A A A B H 7 v V + n l d t b Z F k E h G h H a 8 P 0 g r R j s s C P t M S H i u J Y n o O j W + 2 o k d 0 8 R 8 K A b N Q A b D U M T G j R V u l F j B l j v F e y A 7 L + z v x F h q R g Q 1 R a a + 9 J t z z 0 5 b w 7 0 A A A A C u h H w B A u v Y + 8 m t c O F 2 U m Y N K 1 3 E b 0 1 O a p v l N N S o B M L n S z o W s r e 6 b u 5 k a 6 Q v 3 Z s Q j m l D C f u h G q Y l 7 G P 8 o r b Y u Z z Q < / D a t a M a s h u p > 
</file>

<file path=customXml/itemProps1.xml><?xml version="1.0" encoding="utf-8"?>
<ds:datastoreItem xmlns:ds="http://schemas.openxmlformats.org/officeDocument/2006/customXml" ds:itemID="{78F6A89E-675F-433B-A5ED-5F1B1CF73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DatosPoblación</vt:lpstr>
      <vt:lpstr>Monedas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dcterms:created xsi:type="dcterms:W3CDTF">2016-02-16T15:27:39Z</dcterms:created>
  <dcterms:modified xsi:type="dcterms:W3CDTF">2016-02-16T16:18:17Z</dcterms:modified>
</cp:coreProperties>
</file>