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eur\Documents\CloudDocuments\CRA\"/>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 l="1"/>
  <c r="E27" i="1"/>
  <c r="E28" i="1"/>
  <c r="E22" i="1"/>
  <c r="G13" i="1" l="1"/>
  <c r="E17" i="1" l="1"/>
  <c r="B7" i="1"/>
  <c r="E45" i="1" l="1"/>
  <c r="G44" i="1"/>
  <c r="E44" i="1"/>
  <c r="E42" i="1"/>
  <c r="E41" i="1"/>
  <c r="G40" i="1"/>
  <c r="E40" i="1"/>
  <c r="E38" i="1"/>
  <c r="E37" i="1"/>
  <c r="G36" i="1"/>
  <c r="E36" i="1"/>
  <c r="G19" i="1"/>
  <c r="G25" i="1"/>
  <c r="G32" i="1"/>
  <c r="B6" i="1"/>
  <c r="E34" i="1"/>
  <c r="E33" i="1"/>
  <c r="E32" i="1"/>
  <c r="E30" i="1"/>
  <c r="E29" i="1"/>
  <c r="E25" i="1"/>
  <c r="E19" i="1"/>
  <c r="E20" i="1"/>
  <c r="E21" i="1"/>
  <c r="E23" i="1"/>
  <c r="E16" i="1"/>
  <c r="E15" i="1"/>
  <c r="E13" i="1"/>
  <c r="E14" i="1"/>
  <c r="D11" i="1" l="1"/>
  <c r="E11" i="1" l="1"/>
  <c r="G11" i="1"/>
  <c r="H23" i="2"/>
  <c r="E12" i="2"/>
  <c r="F11" i="2"/>
</calcChain>
</file>

<file path=xl/sharedStrings.xml><?xml version="1.0" encoding="utf-8"?>
<sst xmlns="http://schemas.openxmlformats.org/spreadsheetml/2006/main" count="58" uniqueCount="52">
  <si>
    <t>Florian CHAUMEIL</t>
  </si>
  <si>
    <t>42 rue Manin</t>
  </si>
  <si>
    <t>75019 Paris</t>
  </si>
  <si>
    <t>jours</t>
  </si>
  <si>
    <t>Destinataire :</t>
  </si>
  <si>
    <t>94166 ST MANDE CEDEX</t>
  </si>
  <si>
    <t>Benoît BLANCHARD</t>
  </si>
  <si>
    <t>Contact</t>
  </si>
  <si>
    <t>Téléphone +33 6 7636 3528</t>
  </si>
  <si>
    <t>France</t>
  </si>
  <si>
    <t>Email: florian.chaumeil@yahoo.fr</t>
  </si>
  <si>
    <t>Siret : 80396991400016</t>
  </si>
  <si>
    <t>5-7 ave du Général De Gaulle</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</si>
  <si>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</si>
  <si>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</si>
  <si>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</si>
  <si>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</si>
  <si>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</si>
  <si>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</si>
  <si>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</si>
  <si>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 xml:space="preserve">FICHE D'ACTIVITE </t>
  </si>
  <si>
    <t>Au :</t>
  </si>
  <si>
    <t>Période du :</t>
  </si>
  <si>
    <t>Description des tâches</t>
  </si>
  <si>
    <t>semaine</t>
  </si>
  <si>
    <t>date de réalisation</t>
  </si>
  <si>
    <t>fix synchro cout, type cout, module pro</t>
  </si>
  <si>
    <t>Nbr de jours ouvrés sur la période (jours)</t>
  </si>
  <si>
    <t>durée totale de la prestation (jours)</t>
  </si>
  <si>
    <t>supprot mcd</t>
  </si>
  <si>
    <t>transfert connaissance phillippe support multisiren</t>
  </si>
  <si>
    <t>durée de réalisation (jours)</t>
  </si>
  <si>
    <t>mise à jour Vue Salarie champs civilité et nom de naissance</t>
  </si>
  <si>
    <t>Responsable des SI</t>
  </si>
  <si>
    <t>debug affichage salarie avec globalis + debug classification doublon mcd</t>
  </si>
  <si>
    <t>Test API mass: grp fin, option, conv. Insert massif des ids intermediaires</t>
  </si>
  <si>
    <t>specs nettoyage mcd + suivi redmines</t>
  </si>
  <si>
    <t>adapt synchro  COUTs avec ID entreprise + coordination redmines</t>
  </si>
  <si>
    <t>tests recette attdif et bulsal + prep prod pour attdif (.config et piece_pec)</t>
  </si>
  <si>
    <t>diagnostique + fix erreurs saisie + recup documents en erreur</t>
  </si>
  <si>
    <t>diagnostique fix prod attdif en collaboration avec Benoit</t>
  </si>
  <si>
    <t>Transfert connaissance Phillippe (downlink + diagramme des flux)</t>
  </si>
  <si>
    <t>Transfert connaissance Philiippe (deploiement + wpf qualificator)</t>
  </si>
  <si>
    <t>Test API v2 (sousTypesdeCout)</t>
  </si>
  <si>
    <t>Modifs vue dpec et cpro, datmodif facture, session et statuts</t>
  </si>
  <si>
    <t>Date et Signature du prestataire</t>
  </si>
  <si>
    <t>Modif VUES cpro(tuteur) et salarie classif</t>
  </si>
  <si>
    <t>M à J des scripts de déploiement en prod (ajout source + commentaire)</t>
  </si>
  <si>
    <t>Debug Vue Sal + Cpro tuteur + RDV MEP + prep RedMines pour MEP</t>
  </si>
  <si>
    <t>Clarrification/Communication autour des CPRO</t>
  </si>
  <si>
    <t xml:space="preserve">redac procedure mise en prod + Test API v2 (cpro, salaries, tuteurs) </t>
  </si>
  <si>
    <t>fix erreur 242 + transfert connaissance + suivi RedMines + mise en test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</si>
</sst>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d/mm/yy;@"/>
    <numFmt numFmtId="165" formatCode="dddd"/>
  </numFmts>
  <fonts count="21"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1"/>
      <name val="Arial"/>
      <family val="2"/>
    </font>
    <font>
      <b/>
      <sz val="10"/>
      <name val="Arial"/>
      <family val="2"/>
    </font>
    <font>
      <sz val="10"/>
      <name val="Arial"/>
      <family val="2"/>
    </font>
    <font>
      <sz val="9"/>
      <name val="Arial"/>
      <family val="2"/>
    </font>
    <font>
      <sz val="11"/>
      <color theme="0"/>
      <name val="Calibri"/>
      <family val="2"/>
      <scheme val="minor"/>
    </font>
    <font>
      <sz val="11"/>
      <color theme="1"/>
      <name val="Calibri"/>
      <family val="2"/>
      <scheme val="minor"/>
    </font>
    <font>
      <sz val="10"/>
      <color theme="1"/>
      <name val="Calibri"/>
      <family val="2"/>
    </font>
    <font>
      <b/>
      <sz val="12"/>
      <name val="Arial"/>
      <family val="2"/>
    </font>
    <font>
      <b/>
      <sz val="26"/>
      <color rgb="FF000000"/>
      <name val="Calibri"/>
      <family val="2"/>
      <scheme val="minor"/>
    </font>
    <font>
      <sz val="9"/>
      <color theme="1"/>
      <name val="Arial"/>
      <family val="2"/>
    </font>
    <font>
      <sz val="11"/>
      <name val="Calibri"/>
      <family val="2"/>
      <scheme val="minor"/>
    </font>
    <font>
      <b/>
      <sz val="9"/>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63">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1" xfId="0" applyFont="1" applyFill="1" applyBorder="1"/>
    <xf numFmtId="0" fontId="10" fillId="2" borderId="1" xfId="0" applyFont="1" applyFill="1" applyBorder="1"/>
    <xf numFmtId="14" fontId="11" fillId="2" borderId="0" xfId="0" applyNumberFormat="1" applyFont="1" applyFill="1" applyBorder="1"/>
    <xf numFmtId="0" fontId="11" fillId="2" borderId="0" xfId="0" applyFont="1" applyFill="1" applyBorder="1"/>
    <xf numFmtId="0" fontId="11" fillId="2" borderId="0" xfId="0" quotePrefix="1" applyFont="1" applyFill="1" applyBorder="1"/>
    <xf numFmtId="0" fontId="5" fillId="2" borderId="0" xfId="0" applyFont="1" applyFill="1" applyBorder="1" applyAlignment="1">
      <alignment horizontal="right"/>
    </xf>
    <xf numFmtId="0" fontId="8" fillId="2" borderId="3" xfId="0" quotePrefix="1" applyFont="1" applyFill="1" applyBorder="1"/>
    <xf numFmtId="0" fontId="0" fillId="2" borderId="1" xfId="0" applyFill="1" applyBorder="1"/>
    <xf numFmtId="0" fontId="0" fillId="2" borderId="0" xfId="0" applyFill="1" applyBorder="1"/>
    <xf numFmtId="0" fontId="0" fillId="2" borderId="2" xfId="0" applyFill="1" applyBorder="1"/>
    <xf numFmtId="44" fontId="2" fillId="2" borderId="4" xfId="0" applyNumberFormat="1" applyFont="1" applyFill="1" applyBorder="1"/>
    <xf numFmtId="14" fontId="12" fillId="3" borderId="0" xfId="0" applyNumberFormat="1" applyFont="1" applyFill="1" applyAlignment="1">
      <alignment horizontal="right"/>
    </xf>
    <xf numFmtId="0" fontId="0" fillId="2" borderId="5" xfId="0" applyFill="1" applyBorder="1"/>
    <xf numFmtId="14" fontId="0" fillId="2" borderId="5" xfId="0" applyNumberFormat="1" applyFill="1" applyBorder="1"/>
    <xf numFmtId="9" fontId="0" fillId="2" borderId="0" xfId="1" applyFont="1" applyFill="1"/>
    <xf numFmtId="0" fontId="13" fillId="2" borderId="5" xfId="0" applyFont="1" applyFill="1" applyBorder="1"/>
    <xf numFmtId="0" fontId="15" fillId="2" borderId="3" xfId="0" applyFont="1" applyFill="1" applyBorder="1"/>
    <xf numFmtId="0" fontId="18" fillId="3" borderId="0" xfId="0" applyFont="1" applyFill="1" applyAlignment="1">
      <alignment horizontal="right"/>
    </xf>
    <xf numFmtId="0" fontId="16" fillId="2" borderId="0" xfId="0" applyFont="1" applyFill="1" applyAlignment="1">
      <alignment horizontal="left"/>
    </xf>
    <xf numFmtId="0" fontId="0" fillId="2" borderId="0" xfId="0" applyFill="1" applyAlignment="1">
      <alignment horizontal="right" vertical="center"/>
    </xf>
    <xf numFmtId="0" fontId="0" fillId="2" borderId="0" xfId="0" applyFill="1" applyAlignment="1">
      <alignment horizontal="center" vertical="center"/>
    </xf>
    <xf numFmtId="0" fontId="0" fillId="2" borderId="0" xfId="0" applyFill="1" applyAlignment="1">
      <alignment horizontal="left" vertical="center"/>
    </xf>
    <xf numFmtId="0" fontId="6"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8" fillId="3" borderId="0" xfId="0" applyNumberFormat="1" applyFont="1" applyFill="1" applyAlignment="1">
      <alignment horizontal="right"/>
    </xf>
    <xf numFmtId="0" fontId="0" fillId="2" borderId="9" xfId="0" applyFill="1" applyBorder="1"/>
    <xf numFmtId="14" fontId="0" fillId="2" borderId="9" xfId="0" applyNumberFormat="1" applyFill="1" applyBorder="1"/>
    <xf numFmtId="0" fontId="0" fillId="3" borderId="0" xfId="0" applyFill="1"/>
    <xf numFmtId="164" fontId="4" fillId="3" borderId="0" xfId="0" applyNumberFormat="1" applyFont="1" applyFill="1" applyAlignment="1"/>
    <xf numFmtId="164" fontId="4" fillId="2" borderId="0" xfId="0" applyNumberFormat="1" applyFont="1" applyFill="1" applyAlignment="1"/>
    <xf numFmtId="0" fontId="18" fillId="2" borderId="0" xfId="0" applyFont="1" applyFill="1" applyAlignment="1">
      <alignment horizontal="right"/>
    </xf>
    <xf numFmtId="0" fontId="0" fillId="3" borderId="0" xfId="0" applyFill="1" applyBorder="1"/>
    <xf numFmtId="0" fontId="6" fillId="4" borderId="4" xfId="0" applyFont="1" applyFill="1" applyBorder="1" applyAlignment="1">
      <alignment horizontal="center" vertical="center" wrapText="1"/>
    </xf>
    <xf numFmtId="0" fontId="0" fillId="3" borderId="0" xfId="0" applyFill="1" applyBorder="1" applyAlignment="1">
      <alignment vertical="center"/>
    </xf>
    <xf numFmtId="0" fontId="20" fillId="4" borderId="9" xfId="0" applyFont="1" applyFill="1" applyBorder="1" applyAlignment="1">
      <alignment horizontal="center" vertical="center" wrapText="1"/>
    </xf>
    <xf numFmtId="0" fontId="0" fillId="2" borderId="8" xfId="0" applyFill="1" applyBorder="1" applyAlignment="1">
      <alignment horizontal="center" vertical="center"/>
    </xf>
    <xf numFmtId="165" fontId="19" fillId="2" borderId="9" xfId="0" applyNumberFormat="1" applyFont="1" applyFill="1" applyBorder="1" applyAlignment="1">
      <alignment horizontal="right" vertical="center"/>
    </xf>
    <xf numFmtId="165" fontId="19" fillId="3" borderId="0" xfId="0" applyNumberFormat="1" applyFont="1" applyFill="1" applyBorder="1" applyAlignment="1">
      <alignment horizontal="right" vertical="center"/>
    </xf>
    <xf numFmtId="0" fontId="0" fillId="3" borderId="0" xfId="0" applyFill="1" applyBorder="1" applyAlignment="1">
      <alignment horizontal="right" vertical="center"/>
    </xf>
    <xf numFmtId="0" fontId="15" fillId="2" borderId="10" xfId="0" quotePrefix="1" applyFont="1" applyFill="1" applyBorder="1" applyAlignment="1">
      <alignment horizontal="left" vertical="center"/>
    </xf>
    <xf numFmtId="0" fontId="15" fillId="2" borderId="12" xfId="0" quotePrefix="1" applyFont="1" applyFill="1" applyBorder="1" applyAlignment="1">
      <alignment horizontal="left" vertical="center"/>
    </xf>
    <xf numFmtId="0" fontId="15" fillId="2" borderId="11" xfId="0" quotePrefix="1" applyFont="1" applyFill="1" applyBorder="1" applyAlignment="1">
      <alignment horizontal="left" vertical="center"/>
    </xf>
    <xf numFmtId="0" fontId="0" fillId="2" borderId="9" xfId="0" applyFill="1" applyBorder="1" applyAlignment="1">
      <alignment horizontal="center" vertical="center"/>
    </xf>
    <xf numFmtId="0" fontId="8" fillId="2" borderId="9" xfId="0" quotePrefix="1" applyFont="1" applyFill="1" applyBorder="1" applyAlignment="1">
      <alignment horizontal="left" vertical="center"/>
    </xf>
    <xf numFmtId="0" fontId="15" fillId="2" borderId="9" xfId="0" quotePrefix="1" applyFont="1" applyFill="1" applyBorder="1" applyAlignment="1">
      <alignment horizontal="left" vertical="center"/>
    </xf>
    <xf numFmtId="0" fontId="0" fillId="2"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17" fillId="0" borderId="0" xfId="0" applyFont="1" applyFill="1" applyBorder="1" applyAlignment="1">
      <alignment horizontal="center" vertical="center" wrapText="1" readingOrder="1"/>
    </xf>
    <xf numFmtId="0" fontId="15" fillId="2" borderId="10" xfId="0" quotePrefix="1" applyFont="1" applyFill="1" applyBorder="1" applyAlignment="1">
      <alignment horizontal="center" vertical="center"/>
    </xf>
    <xf numFmtId="0" fontId="15" fillId="2" borderId="12" xfId="0" quotePrefix="1" applyFont="1" applyFill="1" applyBorder="1" applyAlignment="1">
      <alignment horizontal="center" vertical="center"/>
    </xf>
    <xf numFmtId="0" fontId="15" fillId="2" borderId="11" xfId="0" quotePrefix="1"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tabSelected="1" view="pageLayout" topLeftCell="A10" zoomScale="85" zoomScaleNormal="100" zoomScalePageLayoutView="85" workbookViewId="0">
      <selection activeCell="A27" sqref="A27:C27"/>
    </sheetView>
  </sheetViews>
  <sheetFormatPr baseColWidth="10" defaultRowHeight="15" x14ac:dyDescent="0.25"/>
  <cols>
    <col min="1" max="1" width="30.85546875" style="2" customWidth="1"/>
    <col min="2" max="2" width="8.140625" style="2" customWidth="1"/>
    <col min="3" max="3" width="16" style="2" customWidth="1"/>
    <col min="4" max="4" width="11.140625" style="2" customWidth="1"/>
    <col min="5" max="5" width="9.28515625" style="2" customWidth="1"/>
    <col min="6" max="6" width="14.42578125" style="2" customWidth="1"/>
    <col min="7" max="7" width="8" style="2" customWidth="1"/>
    <col min="8" max="16384" width="11.42578125" style="2"/>
  </cols>
  <sheetData>
    <row r="1" spans="1:14" ht="15.75" x14ac:dyDescent="0.25">
      <c r="A1" s="26" t="s">
        <v>0</v>
      </c>
      <c r="D1" s="27"/>
      <c r="F1" s="28"/>
      <c r="G1" s="29"/>
    </row>
    <row r="2" spans="1:14" ht="33.75" customHeight="1" x14ac:dyDescent="0.25">
      <c r="A2" s="1"/>
      <c r="B2" s="59" t="s">
        <v>20</v>
      </c>
      <c r="C2" s="59"/>
      <c r="D2" s="59"/>
      <c r="E2" s="59"/>
    </row>
    <row r="4" spans="1:14" x14ac:dyDescent="0.25">
      <c r="A4" s="3" t="s">
        <v>22</v>
      </c>
      <c r="B4" s="36">
        <v>42795</v>
      </c>
      <c r="C4" s="37"/>
      <c r="E4" s="5" t="s">
        <v>4</v>
      </c>
      <c r="F4" s="7"/>
      <c r="G4" s="7"/>
    </row>
    <row r="5" spans="1:14" x14ac:dyDescent="0.25">
      <c r="A5" s="3" t="s">
        <v>21</v>
      </c>
      <c r="B5" s="36">
        <v>42824</v>
      </c>
      <c r="C5" s="37"/>
      <c r="E5" s="6" t="s">
        <v>6</v>
      </c>
      <c r="F5" s="7"/>
      <c r="G5" s="7"/>
    </row>
    <row r="6" spans="1:14" x14ac:dyDescent="0.25">
      <c r="A6" s="25" t="s">
        <v>27</v>
      </c>
      <c r="B6" s="25">
        <f>NETWORKDAYS(B4,B5)</f>
        <v>22</v>
      </c>
      <c r="C6" s="38"/>
      <c r="E6" s="6" t="s">
        <v>33</v>
      </c>
      <c r="F6" s="7"/>
      <c r="G6" s="7"/>
    </row>
    <row r="7" spans="1:14" x14ac:dyDescent="0.25">
      <c r="A7" s="25" t="s">
        <v>28</v>
      </c>
      <c r="B7" s="32">
        <f>SUM(F11:F45)</f>
        <v>19.75</v>
      </c>
      <c r="C7" s="38"/>
      <c r="E7" s="6" t="s">
        <v>12</v>
      </c>
      <c r="F7" s="7"/>
      <c r="G7" s="7"/>
    </row>
    <row r="8" spans="1:14" x14ac:dyDescent="0.25">
      <c r="E8" s="6" t="s">
        <v>5</v>
      </c>
      <c r="F8" s="7"/>
      <c r="G8" s="7"/>
    </row>
    <row r="9" spans="1:14" x14ac:dyDescent="0.25">
      <c r="H9" s="16"/>
      <c r="I9" s="16"/>
      <c r="J9" s="16"/>
      <c r="K9" s="16"/>
      <c r="L9" s="16"/>
      <c r="M9" s="16"/>
      <c r="N9" s="16"/>
    </row>
    <row r="10" spans="1:14" ht="43.5" customHeight="1" x14ac:dyDescent="0.25">
      <c r="A10" s="56" t="s">
        <v>23</v>
      </c>
      <c r="B10" s="57"/>
      <c r="C10" s="58"/>
      <c r="D10" s="30" t="s">
        <v>25</v>
      </c>
      <c r="E10" s="40" t="s">
        <v>3</v>
      </c>
      <c r="F10" s="31" t="s">
        <v>31</v>
      </c>
      <c r="G10" s="42" t="s">
        <v>24</v>
      </c>
      <c r="H10" s="13"/>
      <c r="I10" s="13"/>
      <c r="J10" s="16"/>
      <c r="K10" s="16"/>
      <c r="L10" s="16"/>
      <c r="M10" s="16"/>
      <c r="N10" s="16"/>
    </row>
    <row r="11" spans="1:14" x14ac:dyDescent="0.25">
      <c r="A11" s="47" t="s">
        <v>40</v>
      </c>
      <c r="B11" s="48"/>
      <c r="C11" s="49"/>
      <c r="D11" s="34">
        <f>B4</f>
        <v>42795</v>
      </c>
      <c r="E11" s="44" t="str">
        <f>TEXT(D11,"jjjj")</f>
        <v>mercredi</v>
      </c>
      <c r="F11" s="33">
        <v>2.5</v>
      </c>
      <c r="G11" s="43">
        <f>WEEKNUM(D11,2)</f>
        <v>10</v>
      </c>
      <c r="H11" s="16"/>
      <c r="I11" s="16"/>
      <c r="J11" s="16"/>
      <c r="K11" s="16"/>
      <c r="L11" s="16"/>
      <c r="M11" s="16"/>
      <c r="N11" s="16"/>
    </row>
    <row r="12" spans="1:14" ht="7.5" customHeight="1" x14ac:dyDescent="0.25">
      <c r="A12" s="35"/>
      <c r="B12" s="35"/>
      <c r="C12" s="35"/>
      <c r="D12" s="39"/>
      <c r="E12" s="45"/>
      <c r="F12" s="39"/>
      <c r="G12" s="41"/>
    </row>
    <row r="13" spans="1:14" x14ac:dyDescent="0.25">
      <c r="A13" s="52" t="s">
        <v>41</v>
      </c>
      <c r="B13" s="52"/>
      <c r="C13" s="52"/>
      <c r="D13" s="34">
        <v>42800</v>
      </c>
      <c r="E13" s="44" t="str">
        <f t="shared" ref="E13:E17" si="0">TEXT(D13,"jjjj")</f>
        <v>lundi</v>
      </c>
      <c r="F13" s="33">
        <v>1</v>
      </c>
      <c r="G13" s="53">
        <f>WEEKNUM(D13,2)</f>
        <v>11</v>
      </c>
      <c r="H13" s="16"/>
      <c r="I13" s="16"/>
      <c r="J13" s="16"/>
      <c r="K13" s="16"/>
      <c r="L13" s="16"/>
      <c r="M13" s="16"/>
      <c r="N13" s="16"/>
    </row>
    <row r="14" spans="1:14" x14ac:dyDescent="0.25">
      <c r="A14" s="51" t="s">
        <v>42</v>
      </c>
      <c r="B14" s="51"/>
      <c r="C14" s="51"/>
      <c r="D14" s="34">
        <v>42801</v>
      </c>
      <c r="E14" s="44" t="str">
        <f t="shared" si="0"/>
        <v>mardi</v>
      </c>
      <c r="F14" s="33">
        <v>0.5</v>
      </c>
      <c r="G14" s="54"/>
    </row>
    <row r="15" spans="1:14" x14ac:dyDescent="0.25">
      <c r="A15" s="52" t="s">
        <v>43</v>
      </c>
      <c r="B15" s="52"/>
      <c r="C15" s="52"/>
      <c r="D15" s="34">
        <v>42802</v>
      </c>
      <c r="E15" s="44" t="str">
        <f t="shared" si="0"/>
        <v>mercredi</v>
      </c>
      <c r="F15" s="33">
        <v>0.5</v>
      </c>
      <c r="G15" s="54"/>
    </row>
    <row r="16" spans="1:14" x14ac:dyDescent="0.25">
      <c r="A16" s="52" t="s">
        <v>44</v>
      </c>
      <c r="B16" s="52"/>
      <c r="C16" s="52"/>
      <c r="D16" s="34">
        <v>42803</v>
      </c>
      <c r="E16" s="44" t="str">
        <f t="shared" si="0"/>
        <v>jeudi</v>
      </c>
      <c r="F16" s="33">
        <v>0.5</v>
      </c>
      <c r="G16" s="54"/>
    </row>
    <row r="17" spans="1:7" x14ac:dyDescent="0.25">
      <c r="A17" s="51" t="s">
        <v>50</v>
      </c>
      <c r="B17" s="51"/>
      <c r="C17" s="51"/>
      <c r="D17" s="34">
        <v>42804</v>
      </c>
      <c r="E17" s="44" t="str">
        <f t="shared" si="0"/>
        <v>vendredi</v>
      </c>
      <c r="F17" s="33">
        <v>1</v>
      </c>
      <c r="G17" s="54"/>
    </row>
    <row r="18" spans="1:7" ht="6" customHeight="1" x14ac:dyDescent="0.25">
      <c r="A18" s="35"/>
      <c r="B18" s="35"/>
      <c r="C18" s="39"/>
      <c r="D18" s="39"/>
      <c r="E18" s="46"/>
      <c r="F18" s="39"/>
      <c r="G18" s="41"/>
    </row>
    <row r="19" spans="1:7" x14ac:dyDescent="0.25">
      <c r="A19" s="52" t="s">
        <v>26</v>
      </c>
      <c r="B19" s="52"/>
      <c r="C19" s="52"/>
      <c r="D19" s="34">
        <v>42807</v>
      </c>
      <c r="E19" s="44" t="str">
        <f t="shared" ref="E19:E38" si="1">TEXT(D19,"jjjj")</f>
        <v>lundi</v>
      </c>
      <c r="F19" s="33">
        <v>1</v>
      </c>
      <c r="G19" s="53">
        <f t="shared" ref="G19:G32" si="2">WEEKNUM(D19,2)</f>
        <v>12</v>
      </c>
    </row>
    <row r="20" spans="1:7" x14ac:dyDescent="0.25">
      <c r="A20" s="52" t="s">
        <v>46</v>
      </c>
      <c r="B20" s="52"/>
      <c r="C20" s="52"/>
      <c r="D20" s="34">
        <v>42808</v>
      </c>
      <c r="E20" s="44" t="str">
        <f t="shared" si="1"/>
        <v>mardi</v>
      </c>
      <c r="F20" s="33">
        <v>0.5</v>
      </c>
      <c r="G20" s="54"/>
    </row>
    <row r="21" spans="1:7" x14ac:dyDescent="0.25">
      <c r="A21" s="52" t="s">
        <v>47</v>
      </c>
      <c r="B21" s="52"/>
      <c r="C21" s="52"/>
      <c r="D21" s="34">
        <v>42809</v>
      </c>
      <c r="E21" s="44" t="str">
        <f t="shared" si="1"/>
        <v>mercredi</v>
      </c>
      <c r="F21" s="33">
        <v>0.5</v>
      </c>
      <c r="G21" s="54"/>
    </row>
    <row r="22" spans="1:7" x14ac:dyDescent="0.25">
      <c r="A22" s="52" t="s">
        <v>48</v>
      </c>
      <c r="B22" s="52"/>
      <c r="C22" s="52"/>
      <c r="D22" s="34">
        <v>42810</v>
      </c>
      <c r="E22" s="44" t="str">
        <f t="shared" ref="E22" si="3">TEXT(D22,"jjjj")</f>
        <v>jeudi</v>
      </c>
      <c r="F22" s="33">
        <v>1</v>
      </c>
      <c r="G22" s="54"/>
    </row>
    <row r="23" spans="1:7" x14ac:dyDescent="0.25">
      <c r="A23" s="52" t="s">
        <v>49</v>
      </c>
      <c r="B23" s="52"/>
      <c r="C23" s="52"/>
      <c r="D23" s="34">
        <v>42811</v>
      </c>
      <c r="E23" s="44" t="str">
        <f t="shared" si="1"/>
        <v>vendredi</v>
      </c>
      <c r="F23" s="33">
        <v>0.25</v>
      </c>
      <c r="G23" s="55"/>
    </row>
    <row r="24" spans="1:7" ht="6" customHeight="1" x14ac:dyDescent="0.25">
      <c r="A24" s="35"/>
      <c r="B24" s="35"/>
      <c r="C24" s="35"/>
      <c r="D24" s="39"/>
      <c r="E24" s="45"/>
      <c r="F24" s="39"/>
      <c r="G24" s="41"/>
    </row>
    <row r="25" spans="1:7" x14ac:dyDescent="0.25">
      <c r="A25" s="52" t="s">
        <v>51</v>
      </c>
      <c r="B25" s="52"/>
      <c r="C25" s="52"/>
      <c r="D25" s="34">
        <v>42814</v>
      </c>
      <c r="E25" s="44" t="str">
        <f t="shared" si="1"/>
        <v>lundi</v>
      </c>
      <c r="F25" s="33">
        <v>1</v>
      </c>
      <c r="G25" s="53">
        <f t="shared" si="2"/>
        <v>13</v>
      </c>
    </row>
    <row r="26" spans="1:7" x14ac:dyDescent="0.25">
      <c r="A26" s="60"/>
      <c r="B26" s="61"/>
      <c r="C26" s="62"/>
      <c r="D26" s="34">
        <v>42815</v>
      </c>
      <c r="E26" s="44" t="str">
        <f t="shared" si="1"/>
        <v>mardi</v>
      </c>
      <c r="F26" s="33"/>
      <c r="G26" s="54"/>
    </row>
    <row r="27" spans="1:7" x14ac:dyDescent="0.25">
      <c r="A27" s="60"/>
      <c r="B27" s="61"/>
      <c r="C27" s="62"/>
      <c r="D27" s="34">
        <v>42816</v>
      </c>
      <c r="E27" s="44" t="str">
        <f t="shared" si="1"/>
        <v>mercredi</v>
      </c>
      <c r="F27" s="33"/>
      <c r="G27" s="54"/>
    </row>
    <row r="28" spans="1:7" x14ac:dyDescent="0.25">
      <c r="A28" s="60"/>
      <c r="B28" s="61"/>
      <c r="C28" s="62"/>
      <c r="D28" s="34">
        <v>42817</v>
      </c>
      <c r="E28" s="44" t="str">
        <f t="shared" si="1"/>
        <v>jeudi</v>
      </c>
      <c r="F28" s="33"/>
      <c r="G28" s="54"/>
    </row>
    <row r="29" spans="1:7" x14ac:dyDescent="0.25">
      <c r="A29" s="52" t="s">
        <v>29</v>
      </c>
      <c r="B29" s="52"/>
      <c r="C29" s="52"/>
      <c r="D29" s="34">
        <v>42818</v>
      </c>
      <c r="E29" s="44" t="str">
        <f t="shared" si="1"/>
        <v>vendredi</v>
      </c>
      <c r="F29" s="33">
        <v>1</v>
      </c>
      <c r="G29" s="54"/>
    </row>
    <row r="30" spans="1:7" x14ac:dyDescent="0.25">
      <c r="A30" s="52" t="s">
        <v>30</v>
      </c>
      <c r="B30" s="52"/>
      <c r="C30" s="52"/>
      <c r="D30" s="34">
        <v>42819</v>
      </c>
      <c r="E30" s="44" t="str">
        <f t="shared" si="1"/>
        <v>samedi</v>
      </c>
      <c r="F30" s="33">
        <v>0.5</v>
      </c>
      <c r="G30" s="55"/>
    </row>
    <row r="31" spans="1:7" ht="5.25" customHeight="1" x14ac:dyDescent="0.25">
      <c r="A31" s="35"/>
      <c r="B31" s="35"/>
      <c r="C31" s="35"/>
      <c r="D31" s="39"/>
      <c r="E31" s="45"/>
      <c r="F31" s="39"/>
      <c r="G31" s="41"/>
    </row>
    <row r="32" spans="1:7" x14ac:dyDescent="0.25">
      <c r="A32" s="52" t="s">
        <v>32</v>
      </c>
      <c r="B32" s="52"/>
      <c r="C32" s="52"/>
      <c r="D32" s="34">
        <v>42779</v>
      </c>
      <c r="E32" s="44" t="str">
        <f t="shared" si="1"/>
        <v>lundi</v>
      </c>
      <c r="F32" s="33">
        <v>0.5</v>
      </c>
      <c r="G32" s="53">
        <f t="shared" si="2"/>
        <v>8</v>
      </c>
    </row>
    <row r="33" spans="1:7" x14ac:dyDescent="0.25">
      <c r="A33" s="52" t="s">
        <v>34</v>
      </c>
      <c r="B33" s="52"/>
      <c r="C33" s="52"/>
      <c r="D33" s="34">
        <v>42782</v>
      </c>
      <c r="E33" s="44" t="str">
        <f t="shared" si="1"/>
        <v>jeudi</v>
      </c>
      <c r="F33" s="33">
        <v>0.5</v>
      </c>
      <c r="G33" s="54"/>
    </row>
    <row r="34" spans="1:7" x14ac:dyDescent="0.25">
      <c r="A34" s="51" t="s">
        <v>35</v>
      </c>
      <c r="B34" s="51"/>
      <c r="C34" s="51"/>
      <c r="D34" s="34">
        <v>42783</v>
      </c>
      <c r="E34" s="44" t="str">
        <f t="shared" si="1"/>
        <v>vendredi</v>
      </c>
      <c r="F34" s="33">
        <v>1</v>
      </c>
      <c r="G34" s="55"/>
    </row>
    <row r="35" spans="1:7" ht="5.25" customHeight="1" x14ac:dyDescent="0.25">
      <c r="A35" s="35"/>
      <c r="B35" s="35"/>
      <c r="C35" s="35"/>
      <c r="D35" s="39"/>
      <c r="E35" s="45"/>
      <c r="F35" s="39"/>
      <c r="G35" s="41"/>
    </row>
    <row r="36" spans="1:7" x14ac:dyDescent="0.25">
      <c r="A36" s="52" t="s">
        <v>32</v>
      </c>
      <c r="B36" s="52"/>
      <c r="C36" s="52"/>
      <c r="D36" s="34">
        <v>42779</v>
      </c>
      <c r="E36" s="44" t="str">
        <f t="shared" si="1"/>
        <v>lundi</v>
      </c>
      <c r="F36" s="33">
        <v>0.5</v>
      </c>
      <c r="G36" s="53">
        <f t="shared" ref="G36" si="4">WEEKNUM(D36,2)</f>
        <v>8</v>
      </c>
    </row>
    <row r="37" spans="1:7" x14ac:dyDescent="0.25">
      <c r="A37" s="52" t="s">
        <v>34</v>
      </c>
      <c r="B37" s="52"/>
      <c r="C37" s="52"/>
      <c r="D37" s="34">
        <v>42782</v>
      </c>
      <c r="E37" s="44" t="str">
        <f t="shared" si="1"/>
        <v>jeudi</v>
      </c>
      <c r="F37" s="33">
        <v>0.5</v>
      </c>
      <c r="G37" s="54"/>
    </row>
    <row r="38" spans="1:7" x14ac:dyDescent="0.25">
      <c r="A38" s="51" t="s">
        <v>35</v>
      </c>
      <c r="B38" s="51"/>
      <c r="C38" s="51"/>
      <c r="D38" s="34">
        <v>42783</v>
      </c>
      <c r="E38" s="44" t="str">
        <f t="shared" si="1"/>
        <v>vendredi</v>
      </c>
      <c r="F38" s="33">
        <v>1</v>
      </c>
      <c r="G38" s="55"/>
    </row>
    <row r="39" spans="1:7" ht="5.25" customHeight="1" x14ac:dyDescent="0.25">
      <c r="A39" s="35"/>
      <c r="B39" s="35"/>
      <c r="C39" s="35"/>
      <c r="D39" s="39"/>
      <c r="E39" s="45"/>
      <c r="F39" s="39"/>
      <c r="G39" s="41"/>
    </row>
    <row r="40" spans="1:7" x14ac:dyDescent="0.25">
      <c r="A40" s="51" t="s">
        <v>38</v>
      </c>
      <c r="B40" s="51"/>
      <c r="C40" s="51"/>
      <c r="D40" s="34">
        <v>42786</v>
      </c>
      <c r="E40" s="44" t="str">
        <f>TEXT(D40,"jjjj")</f>
        <v>lundi</v>
      </c>
      <c r="F40" s="33">
        <v>0.5</v>
      </c>
      <c r="G40" s="50">
        <f t="shared" ref="G40" si="5">WEEKNUM(D40,2)</f>
        <v>9</v>
      </c>
    </row>
    <row r="41" spans="1:7" x14ac:dyDescent="0.25">
      <c r="A41" s="51" t="s">
        <v>36</v>
      </c>
      <c r="B41" s="51"/>
      <c r="C41" s="51"/>
      <c r="D41" s="34">
        <v>42787</v>
      </c>
      <c r="E41" s="44" t="str">
        <f>TEXT(D41,"jjjj")</f>
        <v>mardi</v>
      </c>
      <c r="F41" s="33">
        <v>1</v>
      </c>
      <c r="G41" s="50"/>
    </row>
    <row r="42" spans="1:7" x14ac:dyDescent="0.25">
      <c r="A42" s="52" t="s">
        <v>37</v>
      </c>
      <c r="B42" s="52"/>
      <c r="C42" s="52"/>
      <c r="D42" s="34">
        <v>42788</v>
      </c>
      <c r="E42" s="44" t="str">
        <f>TEXT(D42,"jjjj")</f>
        <v>mercredi</v>
      </c>
      <c r="F42" s="33">
        <v>1</v>
      </c>
      <c r="G42" s="50"/>
    </row>
    <row r="43" spans="1:7" ht="4.5" customHeight="1" x14ac:dyDescent="0.25">
      <c r="A43" s="35"/>
      <c r="B43" s="35"/>
      <c r="C43" s="35"/>
      <c r="D43" s="39"/>
      <c r="E43" s="45"/>
      <c r="F43" s="39"/>
      <c r="G43" s="41"/>
    </row>
    <row r="44" spans="1:7" x14ac:dyDescent="0.25">
      <c r="A44" s="47" t="s">
        <v>39</v>
      </c>
      <c r="B44" s="48"/>
      <c r="C44" s="49"/>
      <c r="D44" s="34">
        <v>42793</v>
      </c>
      <c r="E44" s="44" t="str">
        <f>TEXT(D44,"jjjj")</f>
        <v>lundi</v>
      </c>
      <c r="F44" s="33">
        <v>0.5</v>
      </c>
      <c r="G44" s="50">
        <f t="shared" ref="G44" si="6">WEEKNUM(D44,2)</f>
        <v>10</v>
      </c>
    </row>
    <row r="45" spans="1:7" x14ac:dyDescent="0.25">
      <c r="A45" s="51" t="s">
        <v>36</v>
      </c>
      <c r="B45" s="51"/>
      <c r="C45" s="51"/>
      <c r="D45" s="34">
        <v>42794</v>
      </c>
      <c r="E45" s="44" t="str">
        <f>TEXT(D45,"jjjj")</f>
        <v>mardi</v>
      </c>
      <c r="F45" s="33">
        <v>1</v>
      </c>
      <c r="G45" s="50"/>
    </row>
    <row r="47" spans="1:7" ht="15.75" x14ac:dyDescent="0.25">
      <c r="C47" s="4"/>
      <c r="D47" s="4"/>
      <c r="E47" s="4"/>
      <c r="F47" s="4"/>
      <c r="G47" s="19" t="s">
        <v>45</v>
      </c>
    </row>
    <row r="48" spans="1:7" ht="15.75" x14ac:dyDescent="0.25">
      <c r="C48" s="4"/>
      <c r="D48" s="4"/>
      <c r="E48" s="4"/>
      <c r="F48" s="4"/>
      <c r="G48" s="4"/>
    </row>
    <row r="49" spans="1:7" ht="15.75" x14ac:dyDescent="0.25">
      <c r="C49" s="4"/>
      <c r="D49" s="4"/>
      <c r="E49" s="4"/>
      <c r="F49" s="4"/>
      <c r="G49" s="4"/>
    </row>
    <row r="51" spans="1:7" x14ac:dyDescent="0.25">
      <c r="A51" s="9" t="s">
        <v>0</v>
      </c>
      <c r="B51" s="9"/>
      <c r="C51" s="9"/>
      <c r="D51" s="9" t="s">
        <v>7</v>
      </c>
      <c r="E51" s="8"/>
      <c r="F51" s="8"/>
      <c r="G51" s="8"/>
    </row>
    <row r="52" spans="1:7" x14ac:dyDescent="0.25">
      <c r="A52" s="10" t="s">
        <v>1</v>
      </c>
      <c r="B52" s="11"/>
      <c r="C52" s="11"/>
      <c r="D52" s="11" t="s">
        <v>0</v>
      </c>
      <c r="E52" s="11"/>
      <c r="F52" s="11"/>
    </row>
    <row r="53" spans="1:7" x14ac:dyDescent="0.25">
      <c r="A53" s="10" t="s">
        <v>2</v>
      </c>
      <c r="B53" s="11"/>
      <c r="C53" s="11"/>
      <c r="D53" s="11" t="s">
        <v>8</v>
      </c>
      <c r="E53" s="11"/>
      <c r="F53" s="11"/>
    </row>
    <row r="54" spans="1:7" x14ac:dyDescent="0.25">
      <c r="A54" s="11" t="s">
        <v>9</v>
      </c>
      <c r="B54" s="11"/>
      <c r="C54" s="11"/>
      <c r="D54" s="11" t="s">
        <v>10</v>
      </c>
      <c r="E54" s="11"/>
      <c r="F54" s="11"/>
    </row>
    <row r="55" spans="1:7" x14ac:dyDescent="0.25">
      <c r="A55" s="11" t="s">
        <v>11</v>
      </c>
      <c r="B55" s="11"/>
      <c r="C55" s="11"/>
      <c r="D55" s="12"/>
      <c r="E55" s="11"/>
      <c r="F55" s="11"/>
    </row>
  </sheetData>
  <mergeCells count="37">
    <mergeCell ref="A27:C27"/>
    <mergeCell ref="A28:C28"/>
    <mergeCell ref="B2:E2"/>
    <mergeCell ref="A25:C25"/>
    <mergeCell ref="A14:C14"/>
    <mergeCell ref="A15:C15"/>
    <mergeCell ref="A16:C16"/>
    <mergeCell ref="A19:C19"/>
    <mergeCell ref="A17:C17"/>
    <mergeCell ref="A22:C22"/>
    <mergeCell ref="A32:C32"/>
    <mergeCell ref="A33:C33"/>
    <mergeCell ref="A34:C34"/>
    <mergeCell ref="A10:C10"/>
    <mergeCell ref="G13:G17"/>
    <mergeCell ref="G19:G23"/>
    <mergeCell ref="G25:G30"/>
    <mergeCell ref="G32:G34"/>
    <mergeCell ref="A29:C29"/>
    <mergeCell ref="A30:C30"/>
    <mergeCell ref="A13:C13"/>
    <mergeCell ref="A20:C20"/>
    <mergeCell ref="A21:C21"/>
    <mergeCell ref="A23:C23"/>
    <mergeCell ref="A11:C11"/>
    <mergeCell ref="A26:C26"/>
    <mergeCell ref="A44:C44"/>
    <mergeCell ref="G44:G45"/>
    <mergeCell ref="A45:C45"/>
    <mergeCell ref="A36:C36"/>
    <mergeCell ref="G36:G38"/>
    <mergeCell ref="A37:C37"/>
    <mergeCell ref="A38:C38"/>
    <mergeCell ref="A40:C40"/>
    <mergeCell ref="G40:G42"/>
    <mergeCell ref="A41:C41"/>
    <mergeCell ref="A42:C42"/>
  </mergeCells>
  <pageMargins left="0.37137681159420288" right="0.15625"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topLeftCell="A16"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13</v>
      </c>
      <c r="E10" s="2">
        <v>3120</v>
      </c>
      <c r="F10" s="2"/>
      <c r="G10" s="2"/>
      <c r="H10" s="2"/>
    </row>
    <row r="11" spans="2:8" x14ac:dyDescent="0.25">
      <c r="B11" s="2"/>
      <c r="C11" s="2"/>
      <c r="D11" s="2" t="s">
        <v>14</v>
      </c>
      <c r="E11" s="2">
        <v>720</v>
      </c>
      <c r="F11" s="22">
        <f>E11/E10</f>
        <v>0.23076923076923078</v>
      </c>
      <c r="G11" s="2"/>
      <c r="H11" s="2"/>
    </row>
    <row r="12" spans="2:8" x14ac:dyDescent="0.25">
      <c r="B12" s="2"/>
      <c r="C12" s="2"/>
      <c r="D12" s="2" t="s">
        <v>15</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16</v>
      </c>
      <c r="C16" s="2"/>
      <c r="D16" s="2"/>
      <c r="E16" s="2"/>
      <c r="F16" s="2"/>
      <c r="G16" s="2"/>
      <c r="H16" s="2"/>
    </row>
    <row r="17" spans="2:8" x14ac:dyDescent="0.25">
      <c r="B17" s="2"/>
      <c r="C17" s="2"/>
      <c r="D17" s="2"/>
      <c r="E17" s="2"/>
      <c r="F17" s="2"/>
      <c r="G17" s="2"/>
      <c r="H17" s="2"/>
    </row>
    <row r="18" spans="2:8" ht="15.75" x14ac:dyDescent="0.25">
      <c r="B18" s="13"/>
      <c r="C18" s="13"/>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24" t="s">
        <v>17</v>
      </c>
      <c r="C23" s="16"/>
      <c r="D23" s="16"/>
      <c r="E23" s="21"/>
      <c r="F23" s="20"/>
      <c r="G23" s="15"/>
      <c r="H23" s="18">
        <f>SUM(F24:F25)*$B$15</f>
        <v>0</v>
      </c>
    </row>
    <row r="24" spans="2:8" x14ac:dyDescent="0.25">
      <c r="B24" s="14" t="s">
        <v>18</v>
      </c>
      <c r="C24" s="16"/>
      <c r="D24" s="16"/>
      <c r="E24" s="20"/>
      <c r="F24" s="23">
        <v>2</v>
      </c>
      <c r="G24" s="16"/>
      <c r="H24" s="17"/>
    </row>
    <row r="25" spans="2:8" x14ac:dyDescent="0.25">
      <c r="B25" s="14" t="s">
        <v>19</v>
      </c>
      <c r="C25" s="16"/>
      <c r="D25" s="16"/>
      <c r="E25" s="20"/>
      <c r="F25" s="23">
        <v>3</v>
      </c>
      <c r="G25" s="16"/>
      <c r="H25" s="17"/>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2017-03-21T08:06:17Z</dcterms:modified>
</cp:coreProperties>
</file>