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Administrateur\Documents\CloudDocuments\devis\"/>
    </mc:Choice>
  </mc:AlternateContent>
  <bookViews>
    <workbookView xWindow="0" yWindow="0" windowWidth="19200" windowHeight="10770"/>
  </bookViews>
  <sheets>
    <sheet name="Feuil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4" i="1" l="1"/>
  <c r="L16" i="1" l="1"/>
  <c r="K17" i="1"/>
  <c r="G31" i="1"/>
  <c r="G34" i="1"/>
  <c r="G1" i="1"/>
  <c r="G24" i="1" l="1"/>
  <c r="G37" i="1" s="1"/>
  <c r="B13" i="1" l="1"/>
  <c r="B12" i="1"/>
  <c r="B8" i="1"/>
  <c r="B5" i="1"/>
  <c r="G41" i="1" l="1"/>
</calcChain>
</file>

<file path=xl/sharedStrings.xml><?xml version="1.0" encoding="utf-8"?>
<sst xmlns="http://schemas.openxmlformats.org/spreadsheetml/2006/main" count="67" uniqueCount="58">
  <si>
    <t>Florian CHAUMEIL</t>
  </si>
  <si>
    <t>42 rue Manin</t>
  </si>
  <si>
    <t>75019 Paris</t>
  </si>
  <si>
    <t>Date du devis</t>
  </si>
  <si>
    <t>Référence du devis</t>
  </si>
  <si>
    <t>Numéro de client</t>
  </si>
  <si>
    <t>Date de validité du devis</t>
  </si>
  <si>
    <t>Modalité de paiement</t>
  </si>
  <si>
    <t>sous 30 jours</t>
  </si>
  <si>
    <t>Emis par</t>
  </si>
  <si>
    <t>Contact client</t>
  </si>
  <si>
    <t>Durée estimée de la prestation</t>
  </si>
  <si>
    <t>jours</t>
  </si>
  <si>
    <t>Destinataire :</t>
  </si>
  <si>
    <t>Isabelle DEBUIRE</t>
  </si>
  <si>
    <t>DSPC - OPCADEFI</t>
  </si>
  <si>
    <t>94166 ST MANDE CEDEX</t>
  </si>
  <si>
    <t>En Copie</t>
  </si>
  <si>
    <t>Benoît BLANCHARD</t>
  </si>
  <si>
    <t>Infos additionnelles</t>
  </si>
  <si>
    <t xml:space="preserve">Ce devis concerne une activité de prestation de developpement informatique au forfait, qui sera réalisé pour partie à distance </t>
  </si>
  <si>
    <t>et pour partie au sein des locaux du client.</t>
  </si>
  <si>
    <t xml:space="preserve">En cas de tâche non anticipé un devis complementaire pourra éventuellement etre émis en fonction de la nature de la tâche </t>
  </si>
  <si>
    <t>Contact</t>
  </si>
  <si>
    <t>Téléphone +33 6 7636 3528</t>
  </si>
  <si>
    <t>France</t>
  </si>
  <si>
    <t>Email: florian.chaumeil@yahoo.fr</t>
  </si>
  <si>
    <t>Siret : 80396991400016</t>
  </si>
  <si>
    <t>Description</t>
  </si>
  <si>
    <t>€</t>
  </si>
  <si>
    <t>Total HT</t>
  </si>
  <si>
    <t>TVA</t>
  </si>
  <si>
    <t>Total TTC</t>
  </si>
  <si>
    <t xml:space="preserve">Signature du client (précédée de la mention « Bon pour accord ») </t>
  </si>
  <si>
    <t>Responsable des systèmes d'informations</t>
  </si>
  <si>
    <t>5-7 ave du Général De Gaulle</t>
  </si>
  <si>
    <t>Date de début prévue</t>
  </si>
  <si>
    <t>Date de fin prévue</t>
  </si>
  <si>
    <t>Coût estimé</t>
  </si>
  <si>
    <t>date livraison</t>
  </si>
  <si>
    <t>TVA non applicable, art. 293 B du CGI</t>
  </si>
  <si>
    <t>Tarif forfait jours TTC</t>
  </si>
  <si>
    <t>ca</t>
  </si>
  <si>
    <t>cotis</t>
  </si>
  <si>
    <t>net</t>
  </si>
  <si>
    <t>pas de différence entre le Hors Taxe (HT) et le Toutes Taxes Comprises (TTC). Vous ne collectez pas la TVA pour l'Etat, le montant de la prestation ne tient pas compte de la TVA. </t>
  </si>
  <si>
    <t>-       Assistance aux tests fonctionnels  et recette</t>
  </si>
  <si>
    <t>-       Evolution des modules de synchronisation</t>
  </si>
  <si>
    <t xml:space="preserve">       des api de synchro mcd-optiform et EDI Salarié</t>
  </si>
  <si>
    <t>-       mise en place d'un processus (applicatif, API)</t>
  </si>
  <si>
    <t xml:space="preserve">       automatisé de dépose de fichier EDI</t>
  </si>
  <si>
    <t>Préparation et suivi de la mise en production de l'EDI</t>
  </si>
  <si>
    <t>salarié et du module de synchro montante:</t>
  </si>
  <si>
    <t>-       Assistance technique à la mise en prod EDI salarié</t>
  </si>
  <si>
    <t>Automatisation de la dépose EDI Salarié:</t>
  </si>
  <si>
    <t>Etudes préliminaires EDI PEC:</t>
  </si>
  <si>
    <t xml:space="preserve">-       Analyse du processus actuel </t>
  </si>
  <si>
    <t xml:space="preserve">-       rédaction d'une doc technico-fonctionnelle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</si>
</sst>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 #,##0.00\ &quot;€&quot;_-;\-* #,##0.00\ &quot;€&quot;_-;_-* &quot;-&quot;??\ &quot;€&quot;_-;_-@_-"/>
    <numFmt numFmtId="164" formatCode="d\.m\.yyyy;@"/>
    <numFmt numFmtId="165" formatCode="0.0%"/>
    <numFmt numFmtId="166" formatCode="#,##0.00\ [$€-407]"/>
  </numFmts>
  <fonts count="23" x14ac:knownFonts="1">
    <font>
      <sz val="11"/>
      <color theme="1"/>
      <name val="Calibri"/>
      <family val="2"/>
      <scheme val="minor"/>
    </font>
    <font>
      <i/>
      <sz val="10"/>
      <color theme="1" tint="0.499984740745262"/>
      <name val="Arial"/>
      <family val="2"/>
    </font>
    <font>
      <sz val="11"/>
      <color theme="1"/>
      <name val="Arial"/>
      <family val="2"/>
    </font>
    <font>
      <sz val="12"/>
      <color theme="1"/>
      <name val="Arial"/>
      <family val="2"/>
    </font>
    <font>
      <sz val="10"/>
      <color theme="1"/>
      <name val="Arial"/>
      <family val="2"/>
    </font>
    <font>
      <b/>
      <sz val="12"/>
      <color theme="1"/>
      <name val="Arial"/>
      <family val="2"/>
    </font>
    <font>
      <b/>
      <sz val="11"/>
      <color theme="1"/>
      <name val="Arial"/>
      <family val="2"/>
    </font>
    <font>
      <b/>
      <sz val="10"/>
      <color theme="1"/>
      <name val="Arial"/>
      <family val="2"/>
    </font>
    <font>
      <sz val="10"/>
      <color theme="1"/>
      <name val="Calibri"/>
      <family val="2"/>
      <scheme val="minor"/>
    </font>
    <font>
      <sz val="10"/>
      <color rgb="FFFF0000"/>
      <name val="Arial"/>
      <family val="2"/>
    </font>
    <font>
      <b/>
      <sz val="14"/>
      <name val="Arial"/>
      <family val="2"/>
    </font>
    <font>
      <sz val="18"/>
      <color theme="1"/>
      <name val="Calibri"/>
      <family val="2"/>
      <scheme val="minor"/>
    </font>
    <font>
      <b/>
      <sz val="8"/>
      <color theme="1"/>
      <name val="Arial"/>
      <family val="2"/>
    </font>
    <font>
      <sz val="8"/>
      <color theme="1"/>
      <name val="Arial"/>
      <family val="2"/>
    </font>
    <font>
      <sz val="11"/>
      <name val="Arial"/>
      <family val="2"/>
    </font>
    <font>
      <b/>
      <sz val="10"/>
      <name val="Arial"/>
      <family val="2"/>
    </font>
    <font>
      <sz val="10"/>
      <name val="Arial"/>
      <family val="2"/>
    </font>
    <font>
      <sz val="9"/>
      <name val="Arial"/>
      <family val="2"/>
    </font>
    <font>
      <sz val="11"/>
      <color theme="0"/>
      <name val="Arial"/>
      <family val="2"/>
    </font>
    <font>
      <b/>
      <sz val="11"/>
      <name val="Arial"/>
      <family val="2"/>
    </font>
    <font>
      <sz val="11"/>
      <color theme="0"/>
      <name val="Calibri"/>
      <family val="2"/>
      <scheme val="minor"/>
    </font>
    <font>
      <sz val="11"/>
      <color theme="1"/>
      <name val="Calibri"/>
      <family val="2"/>
      <scheme val="minor"/>
    </font>
    <font>
      <sz val="10"/>
      <color theme="1"/>
      <name val="Calibri"/>
      <family val="2"/>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3" tint="0.79998168889431442"/>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9" fontId="21" fillId="0" borderId="0" applyFont="0" applyFill="0" applyBorder="0" applyAlignment="0" applyProtection="0"/>
  </cellStyleXfs>
  <cellXfs count="68">
    <xf numFmtId="0" fontId="0" fillId="0" borderId="0" xfId="0"/>
    <xf numFmtId="0" fontId="1" fillId="2" borderId="0" xfId="0" applyFont="1" applyFill="1"/>
    <xf numFmtId="0" fontId="0" fillId="2" borderId="0" xfId="0" applyFill="1"/>
    <xf numFmtId="0" fontId="4" fillId="3" borderId="0" xfId="0" applyFont="1" applyFill="1" applyAlignment="1">
      <alignment horizontal="right"/>
    </xf>
    <xf numFmtId="0" fontId="4" fillId="3" borderId="0" xfId="0" applyFont="1" applyFill="1" applyAlignment="1">
      <alignment horizontal="left" indent="1"/>
    </xf>
    <xf numFmtId="14" fontId="4" fillId="3" borderId="0" xfId="0" applyNumberFormat="1" applyFont="1" applyFill="1" applyAlignment="1">
      <alignment horizontal="left" indent="1"/>
    </xf>
    <xf numFmtId="164" fontId="4" fillId="3" borderId="0" xfId="0" applyNumberFormat="1" applyFont="1" applyFill="1" applyAlignment="1">
      <alignment horizontal="left" indent="1"/>
    </xf>
    <xf numFmtId="165" fontId="4" fillId="3" borderId="0" xfId="0" applyNumberFormat="1" applyFont="1" applyFill="1" applyAlignment="1">
      <alignment horizontal="left" indent="1"/>
    </xf>
    <xf numFmtId="0" fontId="3" fillId="3" borderId="0" xfId="0" applyFont="1" applyFill="1"/>
    <xf numFmtId="0" fontId="7" fillId="3" borderId="0" xfId="0" applyFont="1" applyFill="1"/>
    <xf numFmtId="0" fontId="8" fillId="2" borderId="0" xfId="0" applyFont="1" applyFill="1"/>
    <xf numFmtId="0" fontId="4" fillId="3" borderId="0" xfId="0" applyFont="1" applyFill="1"/>
    <xf numFmtId="0" fontId="9" fillId="2" borderId="0" xfId="0" applyFont="1" applyFill="1"/>
    <xf numFmtId="0" fontId="8" fillId="3" borderId="0" xfId="0" applyFont="1" applyFill="1"/>
    <xf numFmtId="0" fontId="10" fillId="2" borderId="0" xfId="0" applyFont="1" applyFill="1" applyAlignment="1">
      <alignment horizontal="left"/>
    </xf>
    <xf numFmtId="0" fontId="6" fillId="2" borderId="0" xfId="0" applyFont="1" applyFill="1"/>
    <xf numFmtId="0" fontId="12" fillId="2" borderId="0" xfId="0" applyFont="1" applyFill="1"/>
    <xf numFmtId="0" fontId="13" fillId="2" borderId="0" xfId="0" applyFont="1" applyFill="1"/>
    <xf numFmtId="0" fontId="13" fillId="2" borderId="0" xfId="0" applyFont="1" applyFill="1" applyBorder="1" applyAlignment="1">
      <alignment horizontal="left"/>
    </xf>
    <xf numFmtId="0" fontId="14" fillId="2" borderId="1" xfId="0" applyFont="1" applyFill="1" applyBorder="1"/>
    <xf numFmtId="0" fontId="15" fillId="2" borderId="1" xfId="0" applyFont="1" applyFill="1" applyBorder="1"/>
    <xf numFmtId="14" fontId="16" fillId="2" borderId="0" xfId="0" applyNumberFormat="1" applyFont="1" applyFill="1" applyBorder="1"/>
    <xf numFmtId="0" fontId="16" fillId="2" borderId="0" xfId="0" applyFont="1" applyFill="1" applyBorder="1"/>
    <xf numFmtId="0" fontId="16" fillId="2" borderId="0" xfId="0" quotePrefix="1" applyFont="1" applyFill="1" applyBorder="1"/>
    <xf numFmtId="0" fontId="5" fillId="2" borderId="0" xfId="0" applyFont="1" applyFill="1" applyBorder="1" applyAlignment="1">
      <alignment horizontal="right"/>
    </xf>
    <xf numFmtId="0" fontId="8" fillId="2" borderId="5" xfId="0" applyFont="1" applyFill="1" applyBorder="1"/>
    <xf numFmtId="0" fontId="8" fillId="2" borderId="5" xfId="0" quotePrefix="1" applyFont="1" applyFill="1" applyBorder="1"/>
    <xf numFmtId="0" fontId="0" fillId="2" borderId="1" xfId="0" applyFill="1" applyBorder="1"/>
    <xf numFmtId="0" fontId="0" fillId="2" borderId="0" xfId="0" applyFill="1" applyBorder="1"/>
    <xf numFmtId="0" fontId="0" fillId="2" borderId="4" xfId="0" applyFill="1" applyBorder="1"/>
    <xf numFmtId="0" fontId="0" fillId="2" borderId="8" xfId="0" applyFill="1" applyBorder="1"/>
    <xf numFmtId="0" fontId="0" fillId="2" borderId="9" xfId="0" applyFill="1" applyBorder="1"/>
    <xf numFmtId="44" fontId="2" fillId="2" borderId="4" xfId="0" applyNumberFormat="1" applyFont="1" applyFill="1" applyBorder="1"/>
    <xf numFmtId="44" fontId="2" fillId="2" borderId="7" xfId="0" applyNumberFormat="1" applyFont="1" applyFill="1" applyBorder="1"/>
    <xf numFmtId="166" fontId="2" fillId="2" borderId="0" xfId="0" applyNumberFormat="1" applyFont="1" applyFill="1"/>
    <xf numFmtId="14" fontId="17" fillId="3" borderId="0" xfId="0" applyNumberFormat="1" applyFont="1" applyFill="1" applyAlignment="1">
      <alignment horizontal="right"/>
    </xf>
    <xf numFmtId="0" fontId="4" fillId="3" borderId="0" xfId="0" applyNumberFormat="1" applyFont="1" applyFill="1" applyAlignment="1">
      <alignment horizontal="left" indent="1"/>
    </xf>
    <xf numFmtId="166" fontId="18" fillId="2" borderId="0" xfId="0" applyNumberFormat="1" applyFont="1" applyFill="1"/>
    <xf numFmtId="0" fontId="6" fillId="4" borderId="2" xfId="0" applyFont="1" applyFill="1" applyBorder="1" applyAlignment="1">
      <alignment horizontal="right"/>
    </xf>
    <xf numFmtId="0" fontId="6" fillId="4" borderId="3" xfId="0" applyFont="1" applyFill="1" applyBorder="1" applyAlignment="1">
      <alignment horizontal="right"/>
    </xf>
    <xf numFmtId="0" fontId="0" fillId="2" borderId="11" xfId="0" applyFill="1" applyBorder="1"/>
    <xf numFmtId="0" fontId="0" fillId="2" borderId="12" xfId="0" applyFill="1" applyBorder="1"/>
    <xf numFmtId="14" fontId="0" fillId="2" borderId="11" xfId="0" applyNumberFormat="1" applyFill="1" applyBorder="1"/>
    <xf numFmtId="0" fontId="10" fillId="2" borderId="0" xfId="0" applyFont="1" applyFill="1" applyAlignment="1">
      <alignment horizontal="right"/>
    </xf>
    <xf numFmtId="0" fontId="13" fillId="2" borderId="0" xfId="0" applyFont="1" applyFill="1" applyAlignment="1">
      <alignment horizontal="right" vertical="center"/>
    </xf>
    <xf numFmtId="0" fontId="19" fillId="2" borderId="10" xfId="0" applyFont="1" applyFill="1" applyBorder="1"/>
    <xf numFmtId="166" fontId="14" fillId="2" borderId="10" xfId="0" applyNumberFormat="1" applyFont="1" applyFill="1" applyBorder="1"/>
    <xf numFmtId="0" fontId="14" fillId="2" borderId="0" xfId="0" applyFont="1" applyFill="1"/>
    <xf numFmtId="0" fontId="19" fillId="2" borderId="0" xfId="0" applyFont="1" applyFill="1"/>
    <xf numFmtId="166" fontId="19" fillId="2" borderId="0" xfId="0" applyNumberFormat="1" applyFont="1" applyFill="1"/>
    <xf numFmtId="0" fontId="20" fillId="2" borderId="4" xfId="0" applyFont="1" applyFill="1" applyBorder="1"/>
    <xf numFmtId="0" fontId="20" fillId="2" borderId="9" xfId="0" applyFont="1" applyFill="1" applyBorder="1"/>
    <xf numFmtId="0" fontId="8" fillId="2" borderId="13" xfId="0" applyFont="1" applyFill="1" applyBorder="1"/>
    <xf numFmtId="0" fontId="0" fillId="2" borderId="7" xfId="0" applyFill="1" applyBorder="1"/>
    <xf numFmtId="0" fontId="6" fillId="4" borderId="13" xfId="0" applyFont="1" applyFill="1" applyBorder="1"/>
    <xf numFmtId="0" fontId="6" fillId="4" borderId="1" xfId="0" applyFont="1" applyFill="1" applyBorder="1"/>
    <xf numFmtId="0" fontId="20" fillId="2" borderId="7" xfId="0" applyFont="1" applyFill="1" applyBorder="1"/>
    <xf numFmtId="9" fontId="0" fillId="2" borderId="0" xfId="1" applyFont="1" applyFill="1"/>
    <xf numFmtId="0" fontId="22" fillId="2" borderId="5" xfId="0" quotePrefix="1" applyFont="1" applyFill="1" applyBorder="1"/>
    <xf numFmtId="0" fontId="22" fillId="2" borderId="6" xfId="0" quotePrefix="1" applyFont="1" applyFill="1" applyBorder="1"/>
    <xf numFmtId="0" fontId="6" fillId="4" borderId="14" xfId="0" applyFont="1" applyFill="1" applyBorder="1" applyAlignment="1">
      <alignment horizontal="center" wrapText="1"/>
    </xf>
    <xf numFmtId="0" fontId="20" fillId="2" borderId="11" xfId="0" applyFont="1" applyFill="1" applyBorder="1"/>
    <xf numFmtId="0" fontId="20" fillId="2" borderId="12" xfId="0" applyFont="1" applyFill="1" applyBorder="1"/>
    <xf numFmtId="0" fontId="22" fillId="2" borderId="5" xfId="0" applyFont="1" applyFill="1" applyBorder="1"/>
    <xf numFmtId="14" fontId="0" fillId="2" borderId="1" xfId="0" applyNumberFormat="1" applyFill="1" applyBorder="1"/>
    <xf numFmtId="0" fontId="6" fillId="4" borderId="7" xfId="0" applyFont="1" applyFill="1" applyBorder="1" applyAlignment="1">
      <alignment horizontal="center" wrapText="1"/>
    </xf>
    <xf numFmtId="0" fontId="20" fillId="2" borderId="14" xfId="0" applyFont="1" applyFill="1" applyBorder="1"/>
    <xf numFmtId="0" fontId="11" fillId="2" borderId="0" xfId="0" applyFont="1" applyFill="1" applyAlignment="1">
      <alignment horizontal="left"/>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abSelected="1" view="pageLayout" zoomScaleNormal="100" workbookViewId="0">
      <selection activeCell="I4" sqref="I4"/>
    </sheetView>
  </sheetViews>
  <sheetFormatPr baseColWidth="10" defaultRowHeight="15" x14ac:dyDescent="0.25"/>
  <cols>
    <col min="1" max="1" width="24.5703125" style="2" customWidth="1"/>
    <col min="2" max="2" width="11.28515625" style="2" customWidth="1"/>
    <col min="3" max="3" width="5.7109375" style="2" customWidth="1"/>
    <col min="4" max="4" width="14.7109375" style="2" customWidth="1"/>
    <col min="5" max="5" width="11.42578125" style="2"/>
    <col min="6" max="6" width="9.7109375" style="2" customWidth="1"/>
    <col min="7" max="7" width="12" style="2" customWidth="1"/>
    <col min="8" max="16384" width="11.42578125" style="2"/>
  </cols>
  <sheetData>
    <row r="1" spans="1:12" ht="23.25" x14ac:dyDescent="0.35">
      <c r="A1" s="14" t="s">
        <v>0</v>
      </c>
      <c r="D1" s="67"/>
      <c r="E1" s="67"/>
      <c r="G1" s="43" t="str">
        <f xml:space="preserve"> _xlfn.CONCAT("Devis n° ",B6)</f>
        <v>Devis n° 2</v>
      </c>
    </row>
    <row r="2" spans="1:12" x14ac:dyDescent="0.25">
      <c r="A2" s="1" t="s">
        <v>1</v>
      </c>
    </row>
    <row r="3" spans="1:12" x14ac:dyDescent="0.25">
      <c r="A3" s="1" t="s">
        <v>2</v>
      </c>
    </row>
    <row r="5" spans="1:12" x14ac:dyDescent="0.25">
      <c r="A5" s="3" t="s">
        <v>3</v>
      </c>
      <c r="B5" s="5">
        <f ca="1">TODAY()</f>
        <v>42734</v>
      </c>
      <c r="C5" s="5"/>
      <c r="E5" s="9" t="s">
        <v>13</v>
      </c>
      <c r="F5" s="13"/>
      <c r="G5" s="13"/>
    </row>
    <row r="6" spans="1:12" x14ac:dyDescent="0.25">
      <c r="A6" s="3" t="s">
        <v>4</v>
      </c>
      <c r="B6" s="4">
        <v>2</v>
      </c>
      <c r="C6" s="4"/>
      <c r="E6" s="11" t="s">
        <v>14</v>
      </c>
      <c r="F6" s="13"/>
      <c r="G6" s="13"/>
    </row>
    <row r="7" spans="1:12" x14ac:dyDescent="0.25">
      <c r="A7" s="3" t="s">
        <v>5</v>
      </c>
      <c r="B7" s="4">
        <v>1</v>
      </c>
      <c r="C7" s="4"/>
      <c r="E7" s="11" t="s">
        <v>15</v>
      </c>
      <c r="F7" s="13"/>
      <c r="G7" s="13"/>
    </row>
    <row r="8" spans="1:12" x14ac:dyDescent="0.25">
      <c r="A8" s="3" t="s">
        <v>6</v>
      </c>
      <c r="B8" s="5">
        <f>DATE(2016,12,16)+0</f>
        <v>42720</v>
      </c>
      <c r="C8" s="5"/>
      <c r="E8" s="11" t="s">
        <v>35</v>
      </c>
      <c r="F8" s="13"/>
      <c r="G8" s="13"/>
    </row>
    <row r="9" spans="1:12" x14ac:dyDescent="0.25">
      <c r="A9" s="3" t="s">
        <v>7</v>
      </c>
      <c r="B9" s="6" t="s">
        <v>8</v>
      </c>
      <c r="C9" s="6"/>
      <c r="E9" s="11" t="s">
        <v>16</v>
      </c>
      <c r="F9" s="13"/>
      <c r="G9" s="13"/>
    </row>
    <row r="10" spans="1:12" x14ac:dyDescent="0.25">
      <c r="A10" s="3" t="s">
        <v>9</v>
      </c>
      <c r="B10" s="4" t="s">
        <v>0</v>
      </c>
      <c r="C10" s="4"/>
      <c r="E10" s="12"/>
      <c r="F10" s="10"/>
      <c r="G10" s="10"/>
    </row>
    <row r="11" spans="1:12" x14ac:dyDescent="0.25">
      <c r="A11" s="3" t="s">
        <v>10</v>
      </c>
      <c r="B11" s="4" t="s">
        <v>0</v>
      </c>
      <c r="C11" s="4"/>
      <c r="E11" s="9" t="s">
        <v>17</v>
      </c>
      <c r="F11" s="13"/>
      <c r="G11" s="13"/>
    </row>
    <row r="12" spans="1:12" x14ac:dyDescent="0.25">
      <c r="A12" s="3" t="s">
        <v>36</v>
      </c>
      <c r="B12" s="5">
        <f>DATE(2016,12,19)+0</f>
        <v>42723</v>
      </c>
      <c r="C12" s="5"/>
      <c r="E12" s="11" t="s">
        <v>18</v>
      </c>
      <c r="F12" s="13"/>
      <c r="G12" s="13"/>
    </row>
    <row r="13" spans="1:12" x14ac:dyDescent="0.25">
      <c r="A13" s="3" t="s">
        <v>37</v>
      </c>
      <c r="B13" s="5">
        <f>DATE(2016,12,30)+0</f>
        <v>42734</v>
      </c>
      <c r="C13" s="5"/>
      <c r="E13" s="11" t="s">
        <v>34</v>
      </c>
      <c r="F13" s="13"/>
      <c r="G13" s="13"/>
    </row>
    <row r="14" spans="1:12" x14ac:dyDescent="0.25">
      <c r="A14" s="3" t="s">
        <v>11</v>
      </c>
      <c r="B14" s="36">
        <f>SUM(E24:E36)</f>
        <v>10</v>
      </c>
      <c r="C14" s="7" t="s">
        <v>12</v>
      </c>
      <c r="E14" s="11" t="s">
        <v>35</v>
      </c>
      <c r="F14" s="13"/>
      <c r="G14" s="13"/>
    </row>
    <row r="15" spans="1:12" x14ac:dyDescent="0.25">
      <c r="A15" s="3" t="s">
        <v>41</v>
      </c>
      <c r="B15" s="4">
        <v>312</v>
      </c>
      <c r="C15" s="4" t="s">
        <v>29</v>
      </c>
      <c r="E15" s="11" t="s">
        <v>16</v>
      </c>
      <c r="F15" s="13"/>
      <c r="G15" s="13"/>
      <c r="J15" s="2" t="s">
        <v>42</v>
      </c>
      <c r="K15" s="2">
        <v>3120</v>
      </c>
    </row>
    <row r="16" spans="1:12" x14ac:dyDescent="0.25">
      <c r="J16" s="2" t="s">
        <v>43</v>
      </c>
      <c r="K16" s="2">
        <v>720</v>
      </c>
      <c r="L16" s="57">
        <f>K16/K15</f>
        <v>0.23076923076923078</v>
      </c>
    </row>
    <row r="17" spans="1:11" x14ac:dyDescent="0.25">
      <c r="A17" s="16" t="s">
        <v>19</v>
      </c>
      <c r="J17" s="2" t="s">
        <v>44</v>
      </c>
      <c r="K17" s="2">
        <f>K15-K16</f>
        <v>2400</v>
      </c>
    </row>
    <row r="18" spans="1:11" x14ac:dyDescent="0.25">
      <c r="A18" s="17" t="s">
        <v>20</v>
      </c>
    </row>
    <row r="19" spans="1:11" x14ac:dyDescent="0.25">
      <c r="A19" s="18" t="s">
        <v>21</v>
      </c>
    </row>
    <row r="20" spans="1:11" x14ac:dyDescent="0.25">
      <c r="A20" s="17" t="s">
        <v>22</v>
      </c>
    </row>
    <row r="21" spans="1:11" x14ac:dyDescent="0.25">
      <c r="H21" t="s">
        <v>45</v>
      </c>
    </row>
    <row r="23" spans="1:11" ht="17.25" customHeight="1" x14ac:dyDescent="0.25">
      <c r="A23" s="54" t="s">
        <v>28</v>
      </c>
      <c r="B23" s="55"/>
      <c r="C23" s="55"/>
      <c r="D23" s="60" t="s">
        <v>39</v>
      </c>
      <c r="E23" s="65"/>
      <c r="F23" s="38"/>
      <c r="G23" s="39" t="s">
        <v>38</v>
      </c>
      <c r="H23" s="24"/>
      <c r="I23" s="24"/>
    </row>
    <row r="24" spans="1:11" x14ac:dyDescent="0.25">
      <c r="A24" s="52" t="s">
        <v>51</v>
      </c>
      <c r="B24" s="27"/>
      <c r="C24" s="53"/>
      <c r="D24" s="64">
        <v>42748</v>
      </c>
      <c r="E24" s="66"/>
      <c r="F24" s="27"/>
      <c r="G24" s="32">
        <f>SUM(E24:E30)*B15</f>
        <v>1248</v>
      </c>
    </row>
    <row r="25" spans="1:11" x14ac:dyDescent="0.25">
      <c r="A25" s="25" t="s">
        <v>52</v>
      </c>
      <c r="B25" s="28"/>
      <c r="C25" s="29"/>
      <c r="D25" s="28"/>
      <c r="E25" s="40"/>
      <c r="F25" s="28"/>
      <c r="G25" s="29"/>
    </row>
    <row r="26" spans="1:11" x14ac:dyDescent="0.25">
      <c r="A26" s="26" t="s">
        <v>46</v>
      </c>
      <c r="B26" s="28"/>
      <c r="C26" s="29"/>
      <c r="D26" s="28"/>
      <c r="E26" s="61">
        <v>1</v>
      </c>
      <c r="F26" s="28"/>
      <c r="G26" s="29"/>
    </row>
    <row r="27" spans="1:11" x14ac:dyDescent="0.25">
      <c r="A27" s="58" t="s">
        <v>48</v>
      </c>
      <c r="B27" s="28"/>
      <c r="C27" s="29"/>
      <c r="D27" s="28"/>
      <c r="E27" s="61">
        <v>1</v>
      </c>
      <c r="F27" s="28"/>
      <c r="G27" s="29"/>
    </row>
    <row r="28" spans="1:11" x14ac:dyDescent="0.25">
      <c r="A28" s="58" t="s">
        <v>47</v>
      </c>
      <c r="B28" s="28"/>
      <c r="C28" s="29"/>
      <c r="D28" s="28"/>
      <c r="E28" s="61">
        <v>1</v>
      </c>
      <c r="F28" s="28"/>
      <c r="G28" s="29"/>
    </row>
    <row r="29" spans="1:11" x14ac:dyDescent="0.25">
      <c r="A29" s="58" t="s">
        <v>47</v>
      </c>
      <c r="B29" s="28"/>
      <c r="C29" s="29"/>
      <c r="D29" s="28"/>
      <c r="E29" s="61">
        <v>1</v>
      </c>
      <c r="F29" s="28"/>
      <c r="G29" s="29"/>
    </row>
    <row r="30" spans="1:11" x14ac:dyDescent="0.25">
      <c r="A30" s="59" t="s">
        <v>53</v>
      </c>
      <c r="B30" s="30"/>
      <c r="C30" s="31"/>
      <c r="D30" s="28"/>
      <c r="E30" s="62"/>
      <c r="F30" s="28"/>
      <c r="G30" s="29"/>
    </row>
    <row r="31" spans="1:11" x14ac:dyDescent="0.25">
      <c r="A31" s="63" t="s">
        <v>55</v>
      </c>
      <c r="B31" s="28"/>
      <c r="C31" s="28"/>
      <c r="D31" s="42"/>
      <c r="E31" s="40"/>
      <c r="F31" s="27"/>
      <c r="G31" s="33">
        <f>SUM(E32:E33)*$B$15</f>
        <v>1560</v>
      </c>
    </row>
    <row r="32" spans="1:11" x14ac:dyDescent="0.25">
      <c r="A32" s="26" t="s">
        <v>56</v>
      </c>
      <c r="B32" s="28"/>
      <c r="C32" s="28"/>
      <c r="D32" s="40"/>
      <c r="E32" s="61">
        <v>2</v>
      </c>
      <c r="F32" s="28"/>
      <c r="G32" s="29"/>
    </row>
    <row r="33" spans="1:7" x14ac:dyDescent="0.25">
      <c r="A33" s="26" t="s">
        <v>57</v>
      </c>
      <c r="B33" s="28"/>
      <c r="C33" s="28"/>
      <c r="D33" s="40"/>
      <c r="E33" s="61">
        <v>3</v>
      </c>
      <c r="F33" s="28"/>
      <c r="G33" s="29"/>
    </row>
    <row r="34" spans="1:7" x14ac:dyDescent="0.25">
      <c r="A34" s="52" t="s">
        <v>54</v>
      </c>
      <c r="B34" s="27"/>
      <c r="C34" s="27"/>
      <c r="D34" s="42"/>
      <c r="E34" s="56">
        <v>1</v>
      </c>
      <c r="F34" s="27"/>
      <c r="G34" s="33">
        <f>SUM(E34:E36)*$B$15</f>
        <v>312</v>
      </c>
    </row>
    <row r="35" spans="1:7" x14ac:dyDescent="0.25">
      <c r="A35" s="26" t="s">
        <v>49</v>
      </c>
      <c r="B35" s="28"/>
      <c r="C35" s="28"/>
      <c r="D35" s="42"/>
      <c r="E35" s="50"/>
      <c r="F35" s="28"/>
      <c r="G35" s="32"/>
    </row>
    <row r="36" spans="1:7" x14ac:dyDescent="0.25">
      <c r="A36" s="59" t="s">
        <v>50</v>
      </c>
      <c r="B36" s="30"/>
      <c r="C36" s="30"/>
      <c r="D36" s="41"/>
      <c r="E36" s="51"/>
      <c r="F36" s="30"/>
      <c r="G36" s="31"/>
    </row>
    <row r="37" spans="1:7" x14ac:dyDescent="0.25">
      <c r="F37" s="15" t="s">
        <v>30</v>
      </c>
      <c r="G37" s="34">
        <f>SUM(G24:G36)</f>
        <v>3120</v>
      </c>
    </row>
    <row r="38" spans="1:7" x14ac:dyDescent="0.25">
      <c r="G38" s="44" t="s">
        <v>40</v>
      </c>
    </row>
    <row r="39" spans="1:7" ht="15.75" thickBot="1" x14ac:dyDescent="0.3">
      <c r="F39" s="45" t="s">
        <v>31</v>
      </c>
      <c r="G39" s="46">
        <v>0</v>
      </c>
    </row>
    <row r="40" spans="1:7" ht="15.75" thickTop="1" x14ac:dyDescent="0.25">
      <c r="E40" s="15"/>
      <c r="F40" s="47"/>
      <c r="G40" s="37"/>
    </row>
    <row r="41" spans="1:7" x14ac:dyDescent="0.25">
      <c r="F41" s="48" t="s">
        <v>32</v>
      </c>
      <c r="G41" s="49">
        <f>G37+G39</f>
        <v>3120</v>
      </c>
    </row>
    <row r="43" spans="1:7" ht="15.75" x14ac:dyDescent="0.25">
      <c r="D43" s="8"/>
      <c r="E43" s="8"/>
      <c r="F43" s="8"/>
      <c r="G43" s="35" t="s">
        <v>33</v>
      </c>
    </row>
    <row r="44" spans="1:7" ht="15.75" x14ac:dyDescent="0.25">
      <c r="D44" s="8"/>
      <c r="E44" s="8"/>
      <c r="F44" s="8"/>
      <c r="G44" s="8"/>
    </row>
    <row r="45" spans="1:7" ht="15.75" x14ac:dyDescent="0.25">
      <c r="D45" s="8"/>
      <c r="E45" s="8"/>
      <c r="F45" s="8"/>
      <c r="G45" s="8"/>
    </row>
    <row r="46" spans="1:7" ht="15.75" x14ac:dyDescent="0.25">
      <c r="D46" s="8"/>
      <c r="E46" s="8"/>
      <c r="F46" s="8"/>
      <c r="G46" s="8"/>
    </row>
    <row r="48" spans="1:7" x14ac:dyDescent="0.25">
      <c r="A48" s="20" t="s">
        <v>0</v>
      </c>
      <c r="B48" s="20"/>
      <c r="C48" s="20"/>
      <c r="D48" s="20" t="s">
        <v>23</v>
      </c>
      <c r="E48" s="19"/>
      <c r="F48" s="19"/>
      <c r="G48" s="19"/>
    </row>
    <row r="49" spans="1:6" x14ac:dyDescent="0.25">
      <c r="A49" s="21" t="s">
        <v>1</v>
      </c>
      <c r="B49" s="22"/>
      <c r="C49" s="22"/>
      <c r="D49" s="22" t="s">
        <v>0</v>
      </c>
      <c r="E49" s="22"/>
      <c r="F49" s="22"/>
    </row>
    <row r="50" spans="1:6" x14ac:dyDescent="0.25">
      <c r="A50" s="21" t="s">
        <v>2</v>
      </c>
      <c r="B50" s="22"/>
      <c r="C50" s="22"/>
      <c r="D50" s="22" t="s">
        <v>24</v>
      </c>
      <c r="E50" s="22"/>
      <c r="F50" s="22"/>
    </row>
    <row r="51" spans="1:6" x14ac:dyDescent="0.25">
      <c r="A51" s="22" t="s">
        <v>25</v>
      </c>
      <c r="B51" s="22"/>
      <c r="C51" s="22"/>
      <c r="D51" s="22" t="s">
        <v>26</v>
      </c>
      <c r="E51" s="22"/>
      <c r="F51" s="22"/>
    </row>
    <row r="52" spans="1:6" x14ac:dyDescent="0.25">
      <c r="A52" s="22" t="s">
        <v>27</v>
      </c>
      <c r="B52" s="22"/>
      <c r="C52" s="22"/>
      <c r="D52" s="23"/>
      <c r="E52" s="22"/>
      <c r="F52" s="22"/>
    </row>
  </sheetData>
  <mergeCells count="1">
    <mergeCell ref="D1:E1"/>
  </mergeCells>
  <pageMargins left="0.625" right="0.56372549019607843" top="0.48958333333333331" bottom="0.33088235294117646" header="0.3" footer="0.3"/>
  <pageSetup paperSize="9" orientation="portrait" r:id="rId1"/>
  <headerFooter>
    <oddHeader xml:space="preserve">&amp;C&amp;"Arial,Gras"&amp;20&amp;K000000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CHAUMEIL Florian</dc:creator>
  <cp:lastModifiedBy>Administrateur</cp:lastModifiedBy>
  <cp:lastPrinted>2016-12-14T15:59:54Z</cp:lastPrinted>
  <dcterms:created xsi:type="dcterms:W3CDTF">2016-12-12T10:44:56Z</dcterms:created>
  <dcterms:modified xsi:type="dcterms:W3CDTF">2016-12-30T09:00:20Z</dcterms:modified>
</cp:coreProperties>
</file>