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C3936D1B-AC27-4BF9-9FAC-FF4063A34E2C}" xr6:coauthVersionLast="46" xr6:coauthVersionMax="46" xr10:uidLastSave="{00000000-0000-0000-0000-000000000000}"/>
  <bookViews>
    <workbookView xWindow="-98" yWindow="-98" windowWidth="30915" windowHeight="16876" activeTab="11" xr2:uid="{DB4B52A0-7431-4402-AD95-01FEF59D5D3F}"/>
  </bookViews>
  <sheets>
    <sheet name="nudos" sheetId="1" r:id="rId1"/>
    <sheet name="conectividad" sheetId="2" r:id="rId2"/>
    <sheet name="vxz" sheetId="10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damage" sheetId="14" r:id="rId12"/>
    <sheet name="opensee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D3" i="11"/>
  <c r="B3" i="11"/>
  <c r="C19" i="11"/>
  <c r="D19" i="11"/>
  <c r="B19" i="11"/>
  <c r="B5" i="1" l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" i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B12" i="3"/>
  <c r="B13" i="3"/>
  <c r="B14" i="3"/>
  <c r="B15" i="3"/>
  <c r="B16" i="3"/>
  <c r="B17" i="3"/>
  <c r="B18" i="3"/>
  <c r="B3" i="3"/>
  <c r="B4" i="3"/>
  <c r="B5" i="3"/>
  <c r="B6" i="3"/>
  <c r="B7" i="3"/>
  <c r="B8" i="3"/>
  <c r="B9" i="3"/>
  <c r="B10" i="3"/>
  <c r="B11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<sst xmlns="http://schemas.openxmlformats.org/spreadsheetml/2006/main" count="183" uniqueCount="108">
  <si>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</si>
  <si>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</si>
  <si>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</si>
  <si>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</si>
  <si>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</si>
  <si>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</si>
  <si>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</si>
  <si>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</si>
  <si>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</si>
  <si>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</si>
  <si>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</si>
  <si>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</si>
  <si>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</si>
  <si>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</si>
  <si>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</si>
  <si>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</si>
  <si>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</si>
  <si>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</si>
  <si>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</si>
  <si>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</si>
  <si>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</si>
  <si>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</si>
  <si>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</si>
  <si>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</si>
  <si>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</si>
  <si>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</si>
  <si>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</si>
  <si>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</si>
  <si>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</si>
  <si>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</si>
  <si>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</si>
  <si>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</si>
  <si>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</si>
  <si>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</si>
  <si>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</si>
  <si>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</si>
  <si>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</si>
  <si>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</si>
  <si>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</si>
  <si>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</si>
  <si>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</si>
  <si>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</si>
  <si>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</si>
  <si>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</si>
  <si>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</si>
  <si>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</si>
  <si>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</si>
  <si>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</si>
  <si>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</si>
  <si>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</si>
  <si>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</si>
  <si>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</si>
  <si>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</si>
  <si>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</si>
  <si>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</si>
  <si>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</si>
  <si>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</si>
  <si>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</si>
  <si>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</si>
  <si>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</si>
  <si>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</si>
  <si>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</si>
  <si>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</si>
  <si>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</si>
  <si>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</si>
  <si>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</si>
  <si>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</si>
  <si>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</si>
  <si>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</si>
  <si>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</si>
  <si>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</si>
  <si>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</si>
  <si>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</si>
  <si>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</si>
  <si>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</si>
  <si>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</si>
  <si>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</si>
  <si>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</si>
  <si>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</si>
  <si>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</si>
  <si>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</si>
  <si>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</si>
  <si>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</si>
  <si>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</si>
  <si>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</si>
  <si>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</si>
  <si>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</si>
  <si>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</si>
  <si>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</si>
  <si>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</si>
  <si>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</si>
  <si>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</si>
  <si>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</si>
  <si>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</si>
  <si>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</si>
  <si>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</si>
  <si>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</si>
  <si>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</si>
  <si>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</si>
  <si>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</si>
  <si>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Shifrin</t>
  </si>
  <si>
    <t>Nudo</t>
  </si>
  <si>
    <t>amortiguamiento (1,1)</t>
  </si>
  <si>
    <t>paso de tiempo (s)</t>
  </si>
  <si>
    <t>condiciones iniciales</t>
  </si>
  <si>
    <t>G (MPa)</t>
  </si>
  <si>
    <r>
      <rPr>
        <sz val="11"/>
        <color theme="1"/>
        <rFont val="Symbol"/>
        <family val="1"/>
        <charset val="2"/>
      </rPr>
      <t xml:space="preserve">r </t>
    </r>
    <r>
      <rPr>
        <sz val="11"/>
        <color theme="1"/>
        <rFont val="Calibri"/>
        <family val="2"/>
        <scheme val="minor"/>
      </rPr>
      <t>(N*s2/mm4)</t>
    </r>
  </si>
  <si>
    <t>densidad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</si>
</sst>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9"/>
  <sheetViews>
    <sheetView topLeftCell="G1" zoomScale="170" zoomScaleNormal="170" workbookViewId="0">
      <selection activeCell="B19" sqref="B19"/>
    </sheetView>
  </sheetViews>
  <sheetFormatPr baseColWidth="10" defaultRowHeight="14.25"/>
  <sheetData>
    <row r="1" spans="1:4">
      <c r="A1" t="s">
        <v>100</v>
      </c>
      <c r="B1" t="s">
        <v>35</v>
      </c>
      <c r="C1" t="s">
        <v>35</v>
      </c>
      <c r="D1" t="s">
        <v>35</v>
      </c>
    </row>
    <row r="2" spans="1:4">
      <c r="A2" t="s">
        <v>0</v>
      </c>
      <c r="B2" t="s">
        <v>1</v>
      </c>
      <c r="C2" t="s">
        <v>2</v>
      </c>
      <c r="D2" t="s">
        <v>34</v>
      </c>
    </row>
    <row r="3" spans="1:4">
      <c r="A3">
        <v>1</v>
      </c>
      <c r="B3" s="4">
        <v>0</v>
      </c>
      <c r="C3" s="4">
        <v>0</v>
      </c>
      <c r="D3" s="4">
        <v>0</v>
      </c>
    </row>
    <row r="4" spans="1:4">
      <c r="A4">
        <v>2</v>
      </c>
      <c r="B4" s="4">
        <f>B3+0.05*1000</f>
        <v>50</v>
      </c>
      <c r="C4" s="6">
        <v>0</v>
      </c>
      <c r="D4" s="6">
        <v>0</v>
      </c>
    </row>
    <row r="5" spans="1:4">
      <c r="A5">
        <v>3</v>
      </c>
      <c r="B5" s="6">
        <f t="shared" ref="B5:B19" si="0">B4+0.05*1000</f>
        <v>100</v>
      </c>
      <c r="C5" s="6">
        <v>0</v>
      </c>
      <c r="D5" s="6">
        <v>0</v>
      </c>
    </row>
    <row r="6" spans="1:4">
      <c r="A6">
        <v>4</v>
      </c>
      <c r="B6" s="6">
        <f t="shared" si="0"/>
        <v>150</v>
      </c>
      <c r="C6" s="6">
        <v>0</v>
      </c>
      <c r="D6" s="6">
        <v>0</v>
      </c>
    </row>
    <row r="7" spans="1:4">
      <c r="A7">
        <v>5</v>
      </c>
      <c r="B7" s="6">
        <f t="shared" si="0"/>
        <v>200</v>
      </c>
      <c r="C7" s="6">
        <v>0</v>
      </c>
      <c r="D7" s="6">
        <v>0</v>
      </c>
    </row>
    <row r="8" spans="1:4">
      <c r="A8">
        <v>6</v>
      </c>
      <c r="B8" s="6">
        <f t="shared" si="0"/>
        <v>250</v>
      </c>
      <c r="C8" s="6">
        <v>0</v>
      </c>
      <c r="D8" s="6">
        <v>0</v>
      </c>
    </row>
    <row r="9" spans="1:4">
      <c r="A9">
        <v>7</v>
      </c>
      <c r="B9" s="6">
        <f t="shared" si="0"/>
        <v>300</v>
      </c>
      <c r="C9" s="6">
        <v>0</v>
      </c>
      <c r="D9" s="6">
        <v>0</v>
      </c>
    </row>
    <row r="10" spans="1:4">
      <c r="A10">
        <v>8</v>
      </c>
      <c r="B10" s="6">
        <f t="shared" si="0"/>
        <v>350</v>
      </c>
      <c r="C10" s="6">
        <v>0</v>
      </c>
      <c r="D10" s="6">
        <v>0</v>
      </c>
    </row>
    <row r="11" spans="1:4">
      <c r="A11">
        <v>9</v>
      </c>
      <c r="B11" s="6">
        <f t="shared" si="0"/>
        <v>400</v>
      </c>
      <c r="C11" s="6">
        <v>0</v>
      </c>
      <c r="D11" s="6">
        <v>0</v>
      </c>
    </row>
    <row r="12" spans="1:4">
      <c r="A12">
        <v>10</v>
      </c>
      <c r="B12" s="6">
        <f t="shared" si="0"/>
        <v>450</v>
      </c>
      <c r="C12" s="6">
        <v>0</v>
      </c>
      <c r="D12" s="6">
        <v>0</v>
      </c>
    </row>
    <row r="13" spans="1:4">
      <c r="A13">
        <v>11</v>
      </c>
      <c r="B13" s="6">
        <f t="shared" si="0"/>
        <v>500</v>
      </c>
      <c r="C13" s="6">
        <v>0</v>
      </c>
      <c r="D13" s="6">
        <v>0</v>
      </c>
    </row>
    <row r="14" spans="1:4">
      <c r="A14">
        <v>12</v>
      </c>
      <c r="B14" s="6">
        <f t="shared" si="0"/>
        <v>550</v>
      </c>
      <c r="C14" s="6">
        <v>0</v>
      </c>
      <c r="D14" s="6">
        <v>0</v>
      </c>
    </row>
    <row r="15" spans="1:4">
      <c r="A15">
        <v>13</v>
      </c>
      <c r="B15" s="6">
        <f t="shared" si="0"/>
        <v>600</v>
      </c>
      <c r="C15" s="6">
        <v>0</v>
      </c>
      <c r="D15" s="6">
        <v>0</v>
      </c>
    </row>
    <row r="16" spans="1:4">
      <c r="A16">
        <v>14</v>
      </c>
      <c r="B16" s="6">
        <f t="shared" si="0"/>
        <v>650</v>
      </c>
      <c r="C16" s="6">
        <v>0</v>
      </c>
      <c r="D16" s="6">
        <v>0</v>
      </c>
    </row>
    <row r="17" spans="1:4" ht="12.4" customHeight="1">
      <c r="A17">
        <v>15</v>
      </c>
      <c r="B17" s="6">
        <f t="shared" si="0"/>
        <v>700</v>
      </c>
      <c r="C17" s="6">
        <v>0</v>
      </c>
      <c r="D17" s="6">
        <v>0</v>
      </c>
    </row>
    <row r="18" spans="1:4">
      <c r="A18">
        <v>16</v>
      </c>
      <c r="B18" s="6">
        <f t="shared" si="0"/>
        <v>750</v>
      </c>
      <c r="C18" s="6">
        <v>0</v>
      </c>
      <c r="D18" s="6">
        <v>0</v>
      </c>
    </row>
    <row r="19" spans="1:4">
      <c r="A19">
        <v>17</v>
      </c>
      <c r="B19" s="6">
        <f t="shared" si="0"/>
        <v>800</v>
      </c>
      <c r="C19" s="6">
        <v>0</v>
      </c>
      <c r="D19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/>
  <sheetData>
    <row r="1" spans="1:7">
      <c r="A1" t="s">
        <v>87</v>
      </c>
      <c r="B1" t="s">
        <v>89</v>
      </c>
    </row>
    <row r="2" spans="1:7">
      <c r="A2" t="s">
        <v>88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>
      <c r="A3">
        <v>6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K2005"/>
  <sheetViews>
    <sheetView workbookViewId="0">
      <selection activeCell="B2" sqref="B2"/>
    </sheetView>
  </sheetViews>
  <sheetFormatPr baseColWidth="10" defaultRowHeight="14.25"/>
  <cols>
    <col min="1" max="1" width="10.6640625" style="6"/>
  </cols>
  <sheetData>
    <row r="1" spans="1:11">
      <c r="A1" s="6">
        <v>0.05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 t="s">
        <v>91</v>
      </c>
      <c r="K1" t="s">
        <v>102</v>
      </c>
    </row>
    <row r="2" spans="1:11">
      <c r="A2" s="6">
        <f>1/200</f>
        <v>5.0000000000000001E-3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 t="s">
        <v>90</v>
      </c>
      <c r="K2" t="s">
        <v>103</v>
      </c>
    </row>
    <row r="3" spans="1:11" s="6" customFormat="1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92</v>
      </c>
      <c r="K3" s="6" t="s">
        <v>104</v>
      </c>
    </row>
    <row r="4" spans="1:11" s="6" customFormat="1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93</v>
      </c>
    </row>
    <row r="5" spans="1:11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94</v>
      </c>
    </row>
    <row r="6" spans="1:11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95</v>
      </c>
    </row>
    <row r="7" spans="1:11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1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1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1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1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1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1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1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1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1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9"/>
  <sheetViews>
    <sheetView tabSelected="1" zoomScale="160" zoomScaleNormal="160" workbookViewId="0">
      <selection activeCell="C4" sqref="C4:C5"/>
    </sheetView>
  </sheetViews>
  <sheetFormatPr baseColWidth="10" defaultRowHeight="14.25"/>
  <sheetData>
    <row r="1" spans="1:7" s="6" customFormat="1">
      <c r="B1" s="6" t="s">
        <v>97</v>
      </c>
    </row>
    <row r="2" spans="1:7">
      <c r="A2" s="6" t="s">
        <v>87</v>
      </c>
      <c r="B2" s="6"/>
      <c r="C2" s="6"/>
      <c r="D2" s="6"/>
      <c r="E2" s="6"/>
      <c r="F2" s="6"/>
      <c r="G2" s="6"/>
    </row>
    <row r="3" spans="1:7">
      <c r="A3" s="6" t="s">
        <v>15</v>
      </c>
      <c r="B3" s="6" t="s">
        <v>99</v>
      </c>
      <c r="C3" s="6" t="s">
        <v>98</v>
      </c>
      <c r="D3" s="6"/>
      <c r="E3" s="6"/>
      <c r="F3" s="6"/>
      <c r="G3" s="6"/>
    </row>
    <row r="4" spans="1:7" s="6" customFormat="1">
      <c r="A4" s="6">
        <v>3</v>
      </c>
      <c r="B4" s="6">
        <v>0.4</v>
      </c>
      <c r="C4" s="6">
        <v>1E-8</v>
      </c>
    </row>
    <row r="5" spans="1:7" s="6" customFormat="1">
      <c r="A5" s="6">
        <v>4</v>
      </c>
      <c r="B5" s="6">
        <v>1.0000000000000001E-5</v>
      </c>
      <c r="C5" s="6">
        <v>1E-8</v>
      </c>
    </row>
    <row r="6" spans="1:7">
      <c r="A6" s="6"/>
      <c r="B6" s="6"/>
      <c r="C6" s="6"/>
      <c r="D6" s="6"/>
      <c r="E6" s="6"/>
      <c r="F6" s="6"/>
      <c r="G6" s="6"/>
    </row>
    <row r="7" spans="1:7">
      <c r="C7" s="6"/>
    </row>
    <row r="8" spans="1:7">
      <c r="C8" s="6"/>
    </row>
    <row r="9" spans="1:7">
      <c r="C9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AD1" zoomScale="175" zoomScaleNormal="175" workbookViewId="0">
      <selection activeCell="H9" sqref="H9:K9"/>
    </sheetView>
  </sheetViews>
  <sheetFormatPr baseColWidth="10" defaultRowHeight="14.25"/>
  <cols>
    <col min="4" max="4" width="23.33203125" customWidth="1"/>
    <col min="11" max="11" width="11.59765625" bestFit="1" customWidth="1"/>
  </cols>
  <sheetData>
    <row r="1" spans="1:19">
      <c r="A1" t="s">
        <v>11</v>
      </c>
      <c r="B1" s="3">
        <v>1</v>
      </c>
      <c r="C1" s="3">
        <v>-5000</v>
      </c>
      <c r="D1" s="3">
        <v>0</v>
      </c>
    </row>
    <row r="2" spans="1:19">
      <c r="A2" s="3" t="s">
        <v>11</v>
      </c>
      <c r="B2" s="3">
        <v>2</v>
      </c>
      <c r="C2" s="3">
        <v>-5000</v>
      </c>
      <c r="D2" s="3">
        <v>4000</v>
      </c>
    </row>
    <row r="3" spans="1:19">
      <c r="A3" s="3" t="s">
        <v>11</v>
      </c>
      <c r="B3" s="3">
        <v>3</v>
      </c>
      <c r="C3" s="3">
        <v>-5000</v>
      </c>
      <c r="D3" s="3">
        <v>7000</v>
      </c>
    </row>
    <row r="4" spans="1:19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>
      <c r="A6" s="3" t="s">
        <v>11</v>
      </c>
      <c r="B6" s="3">
        <v>6</v>
      </c>
      <c r="C6" s="3">
        <v>0</v>
      </c>
      <c r="D6" s="3">
        <v>7000</v>
      </c>
      <c r="N6" t="s">
        <v>77</v>
      </c>
      <c r="O6" t="s">
        <v>35</v>
      </c>
      <c r="P6" t="s">
        <v>80</v>
      </c>
    </row>
    <row r="7" spans="1:19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75</v>
      </c>
      <c r="N7" t="s">
        <v>76</v>
      </c>
      <c r="O7" t="s">
        <v>78</v>
      </c>
      <c r="P7" t="s">
        <v>79</v>
      </c>
      <c r="Q7" t="s">
        <v>81</v>
      </c>
      <c r="R7" t="s">
        <v>82</v>
      </c>
    </row>
    <row r="8" spans="1:19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400</v>
      </c>
      <c r="O8">
        <v>4000</v>
      </c>
      <c r="P8">
        <f>N8*O8</f>
        <v>1600000</v>
      </c>
      <c r="Q8" s="8">
        <f>P8*M8</f>
        <v>3.8400000000000001E-3</v>
      </c>
      <c r="R8" s="8">
        <f>Q8/2</f>
        <v>1.92E-3</v>
      </c>
      <c r="S8" t="s">
        <v>83</v>
      </c>
    </row>
    <row r="9" spans="1:19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400</v>
      </c>
      <c r="O9">
        <v>6000</v>
      </c>
      <c r="P9" s="6">
        <f>N9*O9</f>
        <v>2400000</v>
      </c>
      <c r="Q9" s="8">
        <f>P9*M9</f>
        <v>5.7600000000000004E-3</v>
      </c>
      <c r="R9" s="8">
        <f>Q9/2</f>
        <v>2.8800000000000002E-3</v>
      </c>
      <c r="S9" t="s">
        <v>84</v>
      </c>
    </row>
    <row r="10" spans="1:19">
      <c r="M10" s="8">
        <v>2.4E-9</v>
      </c>
      <c r="N10">
        <f>'prop geom'!B8</f>
        <v>400</v>
      </c>
      <c r="O10">
        <v>5000</v>
      </c>
      <c r="P10" s="6">
        <f>N10*O10</f>
        <v>2000000</v>
      </c>
      <c r="Q10" s="8">
        <f>P10*M10</f>
        <v>4.7999999999999996E-3</v>
      </c>
      <c r="R10" s="8">
        <f>Q10/2</f>
        <v>2.3999999999999998E-3</v>
      </c>
      <c r="S10" s="6" t="s">
        <v>85</v>
      </c>
    </row>
    <row r="11" spans="1:19">
      <c r="M11" t="s">
        <v>86</v>
      </c>
    </row>
    <row r="12" spans="1:19">
      <c r="M12" s="8">
        <v>1</v>
      </c>
      <c r="N12" s="8">
        <f>R8</f>
        <v>1.92E-3</v>
      </c>
    </row>
    <row r="13" spans="1:19">
      <c r="B13" t="s">
        <v>31</v>
      </c>
      <c r="M13" s="8">
        <v>2</v>
      </c>
      <c r="N13" s="8">
        <f>R8+R9+R10</f>
        <v>7.1999999999999998E-3</v>
      </c>
    </row>
    <row r="14" spans="1:19">
      <c r="M14" s="8">
        <v>3</v>
      </c>
      <c r="N14" s="8">
        <f>R8</f>
        <v>1.92E-3</v>
      </c>
    </row>
    <row r="15" spans="1:19">
      <c r="M15" s="8">
        <v>4</v>
      </c>
      <c r="N15" s="8">
        <f>N13</f>
        <v>7.1999999999999998E-3</v>
      </c>
    </row>
    <row r="16" spans="1:19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1.92E-3</v>
      </c>
    </row>
    <row r="17" spans="4:14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7.1999999999999998E-3</v>
      </c>
    </row>
    <row r="18" spans="4:14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1.92E-3</v>
      </c>
    </row>
    <row r="19" spans="4:14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7.1999999999999998E-3</v>
      </c>
    </row>
    <row r="20" spans="4:14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8"/>
  <sheetViews>
    <sheetView zoomScale="175" zoomScaleNormal="175" workbookViewId="0">
      <selection activeCell="C19" sqref="C19"/>
    </sheetView>
  </sheetViews>
  <sheetFormatPr baseColWidth="10" defaultRowHeight="14.25"/>
  <sheetData>
    <row r="1" spans="1:3">
      <c r="A1" t="s">
        <v>36</v>
      </c>
    </row>
    <row r="2" spans="1:3">
      <c r="A2" t="s">
        <v>3</v>
      </c>
      <c r="B2" t="s">
        <v>4</v>
      </c>
      <c r="C2" t="s">
        <v>5</v>
      </c>
    </row>
    <row r="3" spans="1:3">
      <c r="A3" s="1">
        <v>1</v>
      </c>
      <c r="B3" s="1">
        <v>1</v>
      </c>
      <c r="C3" s="1">
        <v>2</v>
      </c>
    </row>
    <row r="4" spans="1:3">
      <c r="A4" s="1">
        <v>2</v>
      </c>
      <c r="B4" s="1">
        <v>2</v>
      </c>
      <c r="C4" s="1">
        <v>3</v>
      </c>
    </row>
    <row r="5" spans="1:3">
      <c r="A5" s="1">
        <v>3</v>
      </c>
      <c r="B5" s="1">
        <v>3</v>
      </c>
      <c r="C5" s="1">
        <v>4</v>
      </c>
    </row>
    <row r="6" spans="1:3">
      <c r="A6" s="1">
        <v>4</v>
      </c>
      <c r="B6" s="1">
        <v>4</v>
      </c>
      <c r="C6" s="1">
        <v>5</v>
      </c>
    </row>
    <row r="7" spans="1:3">
      <c r="A7" s="1">
        <v>5</v>
      </c>
      <c r="B7" s="1">
        <v>5</v>
      </c>
      <c r="C7" s="1">
        <v>6</v>
      </c>
    </row>
    <row r="8" spans="1:3">
      <c r="A8" s="1">
        <v>6</v>
      </c>
      <c r="B8" s="1">
        <v>6</v>
      </c>
      <c r="C8" s="1">
        <v>7</v>
      </c>
    </row>
    <row r="9" spans="1:3">
      <c r="A9" s="1">
        <v>7</v>
      </c>
      <c r="B9" s="1">
        <v>7</v>
      </c>
      <c r="C9" s="1">
        <v>8</v>
      </c>
    </row>
    <row r="10" spans="1:3">
      <c r="A10" s="1">
        <v>8</v>
      </c>
      <c r="B10" s="1">
        <v>8</v>
      </c>
      <c r="C10" s="1">
        <v>9</v>
      </c>
    </row>
    <row r="11" spans="1:3">
      <c r="A11" s="1">
        <v>9</v>
      </c>
      <c r="B11" s="1">
        <v>9</v>
      </c>
      <c r="C11" s="1">
        <v>10</v>
      </c>
    </row>
    <row r="12" spans="1:3">
      <c r="A12" s="1">
        <v>10</v>
      </c>
      <c r="B12" s="1">
        <v>10</v>
      </c>
      <c r="C12" s="1">
        <v>11</v>
      </c>
    </row>
    <row r="13" spans="1:3">
      <c r="A13" s="1">
        <v>11</v>
      </c>
      <c r="B13" s="1">
        <v>11</v>
      </c>
      <c r="C13" s="1">
        <v>12</v>
      </c>
    </row>
    <row r="14" spans="1:3">
      <c r="A14" s="1">
        <v>12</v>
      </c>
      <c r="B14" s="1">
        <v>12</v>
      </c>
      <c r="C14" s="1">
        <v>13</v>
      </c>
    </row>
    <row r="15" spans="1:3">
      <c r="A15" s="1">
        <v>13</v>
      </c>
      <c r="B15" s="1">
        <v>13</v>
      </c>
      <c r="C15" s="1">
        <v>14</v>
      </c>
    </row>
    <row r="16" spans="1:3">
      <c r="A16" s="1">
        <v>14</v>
      </c>
      <c r="B16" s="1">
        <v>14</v>
      </c>
      <c r="C16" s="1">
        <v>15</v>
      </c>
    </row>
    <row r="17" spans="1:3">
      <c r="A17" s="1">
        <v>15</v>
      </c>
      <c r="B17" s="1">
        <v>15</v>
      </c>
      <c r="C17" s="1">
        <v>16</v>
      </c>
    </row>
    <row r="18" spans="1:3">
      <c r="A18" s="1">
        <v>16</v>
      </c>
      <c r="B18" s="1">
        <v>16</v>
      </c>
      <c r="C18" s="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7"/>
  <sheetViews>
    <sheetView zoomScale="190" zoomScaleNormal="190" workbookViewId="0">
      <selection activeCell="B9" sqref="B9:D17"/>
    </sheetView>
  </sheetViews>
  <sheetFormatPr baseColWidth="10" defaultRowHeight="14.25"/>
  <sheetData>
    <row r="1" spans="1:4">
      <c r="A1" s="6" t="s">
        <v>3</v>
      </c>
      <c r="B1" t="s">
        <v>64</v>
      </c>
      <c r="C1" t="s">
        <v>65</v>
      </c>
      <c r="D1" t="s">
        <v>66</v>
      </c>
    </row>
    <row r="2" spans="1:4">
      <c r="A2" s="1">
        <v>1</v>
      </c>
      <c r="B2" s="6">
        <v>0</v>
      </c>
      <c r="C2" s="6">
        <v>0</v>
      </c>
      <c r="D2" s="6">
        <v>1</v>
      </c>
    </row>
    <row r="3" spans="1:4">
      <c r="A3" s="1">
        <v>2</v>
      </c>
      <c r="B3" s="6">
        <v>0</v>
      </c>
      <c r="C3" s="6">
        <v>0</v>
      </c>
      <c r="D3" s="6">
        <v>1</v>
      </c>
    </row>
    <row r="4" spans="1:4">
      <c r="A4" s="1">
        <v>3</v>
      </c>
      <c r="B4" s="6">
        <v>0</v>
      </c>
      <c r="C4" s="6">
        <v>0</v>
      </c>
      <c r="D4" s="6">
        <v>1</v>
      </c>
    </row>
    <row r="5" spans="1:4">
      <c r="A5" s="1">
        <v>4</v>
      </c>
      <c r="B5" s="6">
        <v>0</v>
      </c>
      <c r="C5" s="6">
        <v>0</v>
      </c>
      <c r="D5" s="6">
        <v>1</v>
      </c>
    </row>
    <row r="6" spans="1:4">
      <c r="A6" s="1">
        <v>5</v>
      </c>
      <c r="B6" s="6">
        <v>0</v>
      </c>
      <c r="C6" s="6">
        <v>0</v>
      </c>
      <c r="D6" s="6">
        <v>1</v>
      </c>
    </row>
    <row r="7" spans="1:4">
      <c r="A7" s="1">
        <v>6</v>
      </c>
      <c r="B7">
        <v>0</v>
      </c>
      <c r="C7">
        <v>0</v>
      </c>
      <c r="D7">
        <v>1</v>
      </c>
    </row>
    <row r="8" spans="1:4">
      <c r="A8" s="1">
        <v>7</v>
      </c>
      <c r="B8">
        <v>0</v>
      </c>
      <c r="C8">
        <v>0</v>
      </c>
      <c r="D8">
        <v>1</v>
      </c>
    </row>
    <row r="9" spans="1:4">
      <c r="A9" s="1">
        <v>8</v>
      </c>
      <c r="B9">
        <v>0</v>
      </c>
      <c r="C9">
        <v>0</v>
      </c>
      <c r="D9">
        <v>1</v>
      </c>
    </row>
    <row r="10" spans="1:4">
      <c r="A10" s="1">
        <v>9</v>
      </c>
      <c r="B10" s="6">
        <v>0</v>
      </c>
      <c r="C10" s="6">
        <v>0</v>
      </c>
      <c r="D10" s="6">
        <v>1</v>
      </c>
    </row>
    <row r="11" spans="1:4">
      <c r="A11" s="1">
        <v>10</v>
      </c>
      <c r="B11" s="6">
        <v>0</v>
      </c>
      <c r="C11" s="6">
        <v>0</v>
      </c>
      <c r="D11" s="6">
        <v>1</v>
      </c>
    </row>
    <row r="12" spans="1:4">
      <c r="A12" s="1">
        <v>11</v>
      </c>
      <c r="B12" s="6">
        <v>0</v>
      </c>
      <c r="C12" s="6">
        <v>0</v>
      </c>
      <c r="D12" s="6">
        <v>1</v>
      </c>
    </row>
    <row r="13" spans="1:4">
      <c r="A13" s="1">
        <v>12</v>
      </c>
      <c r="B13" s="6">
        <v>0</v>
      </c>
      <c r="C13" s="6">
        <v>0</v>
      </c>
      <c r="D13" s="6">
        <v>1</v>
      </c>
    </row>
    <row r="14" spans="1:4">
      <c r="A14" s="1">
        <v>13</v>
      </c>
      <c r="B14" s="6">
        <v>0</v>
      </c>
      <c r="C14" s="6">
        <v>0</v>
      </c>
      <c r="D14" s="6">
        <v>1</v>
      </c>
    </row>
    <row r="15" spans="1:4">
      <c r="A15" s="1">
        <v>14</v>
      </c>
      <c r="B15" s="6">
        <v>0</v>
      </c>
      <c r="C15" s="6">
        <v>0</v>
      </c>
      <c r="D15" s="6">
        <v>1</v>
      </c>
    </row>
    <row r="16" spans="1:4">
      <c r="A16" s="1">
        <v>15</v>
      </c>
      <c r="B16" s="6">
        <v>0</v>
      </c>
      <c r="C16" s="6">
        <v>0</v>
      </c>
      <c r="D16" s="6">
        <v>1</v>
      </c>
    </row>
    <row r="17" spans="1:4">
      <c r="A17" s="1">
        <v>16</v>
      </c>
      <c r="B17" s="6">
        <v>0</v>
      </c>
      <c r="C17" s="6">
        <v>0</v>
      </c>
      <c r="D1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8"/>
  <sheetViews>
    <sheetView zoomScale="175" zoomScaleNormal="175" workbookViewId="0">
      <selection activeCell="H3" sqref="H3:H18"/>
    </sheetView>
  </sheetViews>
  <sheetFormatPr baseColWidth="10" defaultRowHeight="14.25"/>
  <sheetData>
    <row r="1" spans="1:10">
      <c r="A1" t="s">
        <v>100</v>
      </c>
      <c r="C1" t="s">
        <v>38</v>
      </c>
      <c r="H1" t="s">
        <v>107</v>
      </c>
    </row>
    <row r="2" spans="1:10" ht="14.6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105</v>
      </c>
      <c r="H2" s="10" t="s">
        <v>106</v>
      </c>
    </row>
    <row r="3" spans="1:10">
      <c r="A3" s="6">
        <v>1</v>
      </c>
      <c r="B3" s="6">
        <f t="shared" ref="B3:B18" si="0">20*20</f>
        <v>400</v>
      </c>
      <c r="C3" s="6">
        <f>1/12*20^4</f>
        <v>13333.333333333332</v>
      </c>
      <c r="D3" s="6">
        <f>1/12*20^4</f>
        <v>13333.333333333332</v>
      </c>
      <c r="E3" s="8">
        <f>0.123*20^4</f>
        <v>19680</v>
      </c>
      <c r="F3" s="6">
        <f>206000</f>
        <v>206000</v>
      </c>
      <c r="G3" s="6">
        <f>F3/(2*(1+0.3))</f>
        <v>79230.769230769234</v>
      </c>
      <c r="H3" s="8">
        <v>7.8000000000000004E-9</v>
      </c>
      <c r="J3" s="7"/>
    </row>
    <row r="4" spans="1:10">
      <c r="A4" s="6">
        <v>2</v>
      </c>
      <c r="B4" s="6">
        <f t="shared" si="0"/>
        <v>400</v>
      </c>
      <c r="C4" s="6">
        <f t="shared" ref="C4:D18" si="1">1/12*20^4</f>
        <v>13333.333333333332</v>
      </c>
      <c r="D4" s="6">
        <f t="shared" si="1"/>
        <v>13333.333333333332</v>
      </c>
      <c r="E4" s="8">
        <f t="shared" ref="E4:E18" si="2">0.123*20^4</f>
        <v>19680</v>
      </c>
      <c r="F4" s="6">
        <f t="shared" ref="F4:F18" si="3">206000</f>
        <v>206000</v>
      </c>
      <c r="G4" s="6">
        <f t="shared" ref="G4:G18" si="4">F4/(2*(1+0.3))</f>
        <v>79230.769230769234</v>
      </c>
      <c r="H4" s="8">
        <v>7.8000000000000004E-9</v>
      </c>
      <c r="J4" s="7"/>
    </row>
    <row r="5" spans="1:10">
      <c r="A5" s="6">
        <v>3</v>
      </c>
      <c r="B5" s="6">
        <f t="shared" si="0"/>
        <v>400</v>
      </c>
      <c r="C5" s="6">
        <f t="shared" si="1"/>
        <v>13333.333333333332</v>
      </c>
      <c r="D5" s="6">
        <f t="shared" si="1"/>
        <v>13333.333333333332</v>
      </c>
      <c r="E5" s="8">
        <f t="shared" si="2"/>
        <v>19680</v>
      </c>
      <c r="F5" s="6">
        <f t="shared" si="3"/>
        <v>206000</v>
      </c>
      <c r="G5" s="6">
        <f t="shared" si="4"/>
        <v>79230.769230769234</v>
      </c>
      <c r="H5" s="8">
        <v>7.8000000000000004E-9</v>
      </c>
      <c r="J5" s="7"/>
    </row>
    <row r="6" spans="1:10">
      <c r="A6" s="6">
        <v>4</v>
      </c>
      <c r="B6" s="6">
        <f t="shared" si="0"/>
        <v>400</v>
      </c>
      <c r="C6" s="6">
        <f t="shared" si="1"/>
        <v>13333.333333333332</v>
      </c>
      <c r="D6" s="6">
        <f t="shared" si="1"/>
        <v>13333.333333333332</v>
      </c>
      <c r="E6" s="8">
        <f t="shared" si="2"/>
        <v>19680</v>
      </c>
      <c r="F6" s="6">
        <f t="shared" si="3"/>
        <v>206000</v>
      </c>
      <c r="G6" s="6">
        <f t="shared" si="4"/>
        <v>79230.769230769234</v>
      </c>
      <c r="H6" s="8">
        <v>7.8000000000000004E-9</v>
      </c>
      <c r="J6" s="7"/>
    </row>
    <row r="7" spans="1:10">
      <c r="A7" s="6">
        <v>5</v>
      </c>
      <c r="B7" s="6">
        <f t="shared" si="0"/>
        <v>400</v>
      </c>
      <c r="C7" s="6">
        <f t="shared" si="1"/>
        <v>13333.333333333332</v>
      </c>
      <c r="D7" s="6">
        <f t="shared" si="1"/>
        <v>13333.333333333332</v>
      </c>
      <c r="E7" s="8">
        <f t="shared" si="2"/>
        <v>19680</v>
      </c>
      <c r="F7" s="6">
        <f t="shared" si="3"/>
        <v>206000</v>
      </c>
      <c r="G7" s="6">
        <f t="shared" si="4"/>
        <v>79230.769230769234</v>
      </c>
      <c r="H7" s="8">
        <v>7.8000000000000004E-9</v>
      </c>
      <c r="J7" s="7"/>
    </row>
    <row r="8" spans="1:10">
      <c r="A8" s="6">
        <v>6</v>
      </c>
      <c r="B8" s="6">
        <f t="shared" si="0"/>
        <v>400</v>
      </c>
      <c r="C8" s="6">
        <f t="shared" si="1"/>
        <v>13333.333333333332</v>
      </c>
      <c r="D8" s="6">
        <f t="shared" si="1"/>
        <v>13333.333333333332</v>
      </c>
      <c r="E8" s="8">
        <f t="shared" si="2"/>
        <v>19680</v>
      </c>
      <c r="F8" s="6">
        <f t="shared" si="3"/>
        <v>206000</v>
      </c>
      <c r="G8" s="6">
        <f t="shared" si="4"/>
        <v>79230.769230769234</v>
      </c>
      <c r="H8" s="8">
        <v>7.8000000000000004E-9</v>
      </c>
      <c r="J8" s="7"/>
    </row>
    <row r="9" spans="1:10">
      <c r="A9" s="6">
        <v>7</v>
      </c>
      <c r="B9" s="6">
        <f t="shared" si="0"/>
        <v>400</v>
      </c>
      <c r="C9" s="6">
        <f t="shared" si="1"/>
        <v>13333.333333333332</v>
      </c>
      <c r="D9" s="6">
        <f t="shared" si="1"/>
        <v>13333.333333333332</v>
      </c>
      <c r="E9" s="8">
        <f t="shared" si="2"/>
        <v>19680</v>
      </c>
      <c r="F9" s="6">
        <f t="shared" si="3"/>
        <v>206000</v>
      </c>
      <c r="G9" s="6">
        <f t="shared" si="4"/>
        <v>79230.769230769234</v>
      </c>
      <c r="H9" s="8">
        <v>7.8000000000000004E-9</v>
      </c>
      <c r="J9" s="7"/>
    </row>
    <row r="10" spans="1:10">
      <c r="A10" s="6">
        <v>8</v>
      </c>
      <c r="B10" s="6">
        <f t="shared" si="0"/>
        <v>400</v>
      </c>
      <c r="C10" s="6">
        <f t="shared" si="1"/>
        <v>13333.333333333332</v>
      </c>
      <c r="D10" s="6">
        <f t="shared" si="1"/>
        <v>13333.333333333332</v>
      </c>
      <c r="E10" s="8">
        <f t="shared" si="2"/>
        <v>19680</v>
      </c>
      <c r="F10" s="6">
        <f t="shared" si="3"/>
        <v>206000</v>
      </c>
      <c r="G10" s="6">
        <f t="shared" si="4"/>
        <v>79230.769230769234</v>
      </c>
      <c r="H10" s="8">
        <v>7.8000000000000004E-9</v>
      </c>
      <c r="J10" s="7"/>
    </row>
    <row r="11" spans="1:10">
      <c r="A11">
        <v>9</v>
      </c>
      <c r="B11">
        <f>20*20</f>
        <v>400</v>
      </c>
      <c r="C11" s="6">
        <f t="shared" si="1"/>
        <v>13333.333333333332</v>
      </c>
      <c r="D11" s="6">
        <f t="shared" si="1"/>
        <v>13333.333333333332</v>
      </c>
      <c r="E11" s="8">
        <f t="shared" si="2"/>
        <v>19680</v>
      </c>
      <c r="F11" s="6">
        <f t="shared" si="3"/>
        <v>206000</v>
      </c>
      <c r="G11" s="6">
        <f t="shared" si="4"/>
        <v>79230.769230769234</v>
      </c>
      <c r="H11" s="8">
        <v>7.8000000000000004E-9</v>
      </c>
    </row>
    <row r="12" spans="1:10">
      <c r="A12">
        <v>10</v>
      </c>
      <c r="B12" s="6">
        <f t="shared" si="0"/>
        <v>400</v>
      </c>
      <c r="C12" s="6">
        <f t="shared" si="1"/>
        <v>13333.333333333332</v>
      </c>
      <c r="D12" s="6">
        <f t="shared" si="1"/>
        <v>13333.333333333332</v>
      </c>
      <c r="E12" s="8">
        <f t="shared" si="2"/>
        <v>19680</v>
      </c>
      <c r="F12" s="6">
        <f t="shared" si="3"/>
        <v>206000</v>
      </c>
      <c r="G12" s="6">
        <f t="shared" si="4"/>
        <v>79230.769230769234</v>
      </c>
      <c r="H12" s="8">
        <v>7.8000000000000004E-9</v>
      </c>
    </row>
    <row r="13" spans="1:10">
      <c r="A13">
        <v>11</v>
      </c>
      <c r="B13" s="6">
        <f t="shared" si="0"/>
        <v>400</v>
      </c>
      <c r="C13" s="6">
        <f t="shared" si="1"/>
        <v>13333.333333333332</v>
      </c>
      <c r="D13" s="6">
        <f t="shared" si="1"/>
        <v>13333.333333333332</v>
      </c>
      <c r="E13" s="8">
        <f t="shared" si="2"/>
        <v>19680</v>
      </c>
      <c r="F13" s="6">
        <f t="shared" si="3"/>
        <v>206000</v>
      </c>
      <c r="G13" s="6">
        <f t="shared" si="4"/>
        <v>79230.769230769234</v>
      </c>
      <c r="H13" s="8">
        <v>7.8000000000000004E-9</v>
      </c>
    </row>
    <row r="14" spans="1:10">
      <c r="A14">
        <v>12</v>
      </c>
      <c r="B14" s="6">
        <f t="shared" si="0"/>
        <v>400</v>
      </c>
      <c r="C14" s="6">
        <f t="shared" si="1"/>
        <v>13333.333333333332</v>
      </c>
      <c r="D14" s="6">
        <f t="shared" si="1"/>
        <v>13333.333333333332</v>
      </c>
      <c r="E14" s="8">
        <f t="shared" si="2"/>
        <v>19680</v>
      </c>
      <c r="F14" s="6">
        <f t="shared" si="3"/>
        <v>206000</v>
      </c>
      <c r="G14" s="6">
        <f t="shared" si="4"/>
        <v>79230.769230769234</v>
      </c>
      <c r="H14" s="8">
        <v>7.8000000000000004E-9</v>
      </c>
    </row>
    <row r="15" spans="1:10">
      <c r="A15">
        <v>13</v>
      </c>
      <c r="B15" s="6">
        <f t="shared" si="0"/>
        <v>400</v>
      </c>
      <c r="C15" s="6">
        <f t="shared" si="1"/>
        <v>13333.333333333332</v>
      </c>
      <c r="D15" s="6">
        <f t="shared" si="1"/>
        <v>13333.333333333332</v>
      </c>
      <c r="E15" s="8">
        <f t="shared" si="2"/>
        <v>19680</v>
      </c>
      <c r="F15" s="6">
        <f t="shared" si="3"/>
        <v>206000</v>
      </c>
      <c r="G15" s="6">
        <f t="shared" si="4"/>
        <v>79230.769230769234</v>
      </c>
      <c r="H15" s="8">
        <v>7.8000000000000004E-9</v>
      </c>
    </row>
    <row r="16" spans="1:10">
      <c r="A16">
        <v>14</v>
      </c>
      <c r="B16" s="6">
        <f t="shared" si="0"/>
        <v>400</v>
      </c>
      <c r="C16" s="6">
        <f t="shared" si="1"/>
        <v>13333.333333333332</v>
      </c>
      <c r="D16" s="6">
        <f t="shared" si="1"/>
        <v>13333.333333333332</v>
      </c>
      <c r="E16" s="8">
        <f t="shared" si="2"/>
        <v>19680</v>
      </c>
      <c r="F16" s="6">
        <f t="shared" si="3"/>
        <v>206000</v>
      </c>
      <c r="G16" s="6">
        <f t="shared" si="4"/>
        <v>79230.769230769234</v>
      </c>
      <c r="H16" s="8">
        <v>7.8000000000000004E-9</v>
      </c>
    </row>
    <row r="17" spans="1:8">
      <c r="A17">
        <v>15</v>
      </c>
      <c r="B17" s="6">
        <f t="shared" si="0"/>
        <v>400</v>
      </c>
      <c r="C17" s="6">
        <f t="shared" si="1"/>
        <v>13333.333333333332</v>
      </c>
      <c r="D17" s="6">
        <f t="shared" si="1"/>
        <v>13333.333333333332</v>
      </c>
      <c r="E17" s="8">
        <f t="shared" si="2"/>
        <v>19680</v>
      </c>
      <c r="F17" s="6">
        <f t="shared" si="3"/>
        <v>206000</v>
      </c>
      <c r="G17" s="6">
        <f t="shared" si="4"/>
        <v>79230.769230769234</v>
      </c>
      <c r="H17" s="8">
        <v>7.8000000000000004E-9</v>
      </c>
    </row>
    <row r="18" spans="1:8">
      <c r="A18">
        <v>16</v>
      </c>
      <c r="B18" s="6">
        <f t="shared" si="0"/>
        <v>400</v>
      </c>
      <c r="C18" s="6">
        <f t="shared" si="1"/>
        <v>13333.333333333332</v>
      </c>
      <c r="D18" s="6">
        <f t="shared" si="1"/>
        <v>13333.333333333332</v>
      </c>
      <c r="E18" s="8">
        <f t="shared" si="2"/>
        <v>19680</v>
      </c>
      <c r="F18" s="6">
        <f t="shared" si="3"/>
        <v>206000</v>
      </c>
      <c r="G18" s="6">
        <f t="shared" si="4"/>
        <v>79230.769230769234</v>
      </c>
      <c r="H18" s="8">
        <v>7.8000000000000004E-9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G3" sqref="G3"/>
    </sheetView>
  </sheetViews>
  <sheetFormatPr baseColWidth="10" defaultRowHeight="14.25"/>
  <sheetData>
    <row r="1" spans="1:7">
      <c r="A1" t="s">
        <v>100</v>
      </c>
      <c r="B1" t="s">
        <v>44</v>
      </c>
    </row>
    <row r="2" spans="1:7">
      <c r="A2" t="s">
        <v>101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>
      <c r="C4" s="1"/>
      <c r="D4" s="1"/>
      <c r="E4" s="1"/>
      <c r="F4" s="1"/>
      <c r="G4" s="1"/>
    </row>
    <row r="5" spans="1:7">
      <c r="C5" s="1"/>
      <c r="D5" s="1"/>
      <c r="E5" s="1"/>
      <c r="F5" s="1"/>
      <c r="G5" s="1"/>
    </row>
    <row r="6" spans="1:7">
      <c r="C6" s="1"/>
      <c r="D6" s="1"/>
      <c r="E6" s="1"/>
      <c r="F6" s="1"/>
      <c r="G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A3" sqref="A3"/>
    </sheetView>
  </sheetViews>
  <sheetFormatPr baseColWidth="10" defaultRowHeight="14.25"/>
  <sheetData>
    <row r="1" spans="1:8">
      <c r="A1" t="s">
        <v>100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>
      <c r="C3" s="1"/>
      <c r="D3" s="1"/>
      <c r="E3" s="1"/>
      <c r="F3" s="1"/>
      <c r="G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18"/>
  <sheetViews>
    <sheetView topLeftCell="G1" zoomScale="160" zoomScaleNormal="160" workbookViewId="0">
      <selection activeCell="D3" sqref="D3:D18"/>
    </sheetView>
  </sheetViews>
  <sheetFormatPr baseColWidth="10" defaultRowHeight="14.25"/>
  <sheetData>
    <row r="1" spans="1: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>
      <c r="A2" t="s">
        <v>15</v>
      </c>
      <c r="B2" t="s">
        <v>16</v>
      </c>
      <c r="C2" t="s">
        <v>17</v>
      </c>
      <c r="D2" s="3" t="s">
        <v>51</v>
      </c>
    </row>
    <row r="3" spans="1:5">
      <c r="A3" s="6">
        <v>1</v>
      </c>
      <c r="B3" s="6">
        <v>0</v>
      </c>
      <c r="C3" s="6">
        <v>0</v>
      </c>
      <c r="D3" s="6">
        <v>3.0599999999999999E-2</v>
      </c>
    </row>
    <row r="4" spans="1:5">
      <c r="A4">
        <v>2</v>
      </c>
      <c r="B4" s="6">
        <v>0</v>
      </c>
      <c r="C4" s="6">
        <v>0</v>
      </c>
      <c r="D4" s="6">
        <v>3.0599999999999999E-2</v>
      </c>
    </row>
    <row r="5" spans="1:5">
      <c r="A5">
        <v>3</v>
      </c>
      <c r="B5" s="6">
        <v>0</v>
      </c>
      <c r="C5" s="6">
        <v>0</v>
      </c>
      <c r="D5" s="6">
        <v>3.0599999999999999E-2</v>
      </c>
    </row>
    <row r="6" spans="1:5">
      <c r="A6">
        <v>4</v>
      </c>
      <c r="B6" s="6">
        <v>0</v>
      </c>
      <c r="C6" s="6">
        <v>0</v>
      </c>
      <c r="D6" s="6">
        <v>3.0599999999999999E-2</v>
      </c>
    </row>
    <row r="7" spans="1:5">
      <c r="A7">
        <v>5</v>
      </c>
      <c r="B7" s="6">
        <v>0</v>
      </c>
      <c r="C7" s="6">
        <v>0</v>
      </c>
      <c r="D7" s="6">
        <v>3.0599999999999999E-2</v>
      </c>
    </row>
    <row r="8" spans="1:5">
      <c r="A8">
        <v>6</v>
      </c>
      <c r="B8" s="6">
        <v>0</v>
      </c>
      <c r="C8" s="6">
        <v>0</v>
      </c>
      <c r="D8" s="6">
        <v>3.0599999999999999E-2</v>
      </c>
    </row>
    <row r="9" spans="1:5">
      <c r="A9">
        <v>7</v>
      </c>
      <c r="B9" s="6">
        <v>0</v>
      </c>
      <c r="C9" s="6">
        <v>0</v>
      </c>
      <c r="D9" s="6">
        <v>3.0599999999999999E-2</v>
      </c>
    </row>
    <row r="10" spans="1:5">
      <c r="A10">
        <v>8</v>
      </c>
      <c r="B10" s="6">
        <v>0</v>
      </c>
      <c r="C10" s="6">
        <v>0</v>
      </c>
      <c r="D10" s="6">
        <v>3.0599999999999999E-2</v>
      </c>
    </row>
    <row r="11" spans="1:5">
      <c r="A11">
        <v>9</v>
      </c>
      <c r="B11" s="6">
        <v>0</v>
      </c>
      <c r="C11" s="6">
        <v>0</v>
      </c>
      <c r="D11" s="6">
        <v>3.0599999999999999E-2</v>
      </c>
    </row>
    <row r="12" spans="1:5">
      <c r="A12">
        <v>10</v>
      </c>
      <c r="B12" s="6">
        <v>0</v>
      </c>
      <c r="C12" s="6">
        <v>0</v>
      </c>
      <c r="D12" s="6">
        <v>3.0599999999999999E-2</v>
      </c>
    </row>
    <row r="13" spans="1:5">
      <c r="A13">
        <v>11</v>
      </c>
      <c r="B13" s="6">
        <v>0</v>
      </c>
      <c r="C13" s="6">
        <v>0</v>
      </c>
      <c r="D13" s="6">
        <v>3.0599999999999999E-2</v>
      </c>
    </row>
    <row r="14" spans="1:5">
      <c r="A14">
        <v>12</v>
      </c>
      <c r="B14" s="6">
        <v>0</v>
      </c>
      <c r="C14" s="6">
        <v>0</v>
      </c>
      <c r="D14" s="6">
        <v>3.0599999999999999E-2</v>
      </c>
    </row>
    <row r="15" spans="1:5">
      <c r="A15">
        <v>13</v>
      </c>
      <c r="B15" s="6">
        <v>0</v>
      </c>
      <c r="C15" s="6">
        <v>0</v>
      </c>
      <c r="D15" s="6">
        <v>3.0599999999999999E-2</v>
      </c>
    </row>
    <row r="16" spans="1:5">
      <c r="A16">
        <v>14</v>
      </c>
      <c r="B16" s="6">
        <v>0</v>
      </c>
      <c r="C16" s="6">
        <v>0</v>
      </c>
      <c r="D16" s="6">
        <v>3.0599999999999999E-2</v>
      </c>
    </row>
    <row r="17" spans="1:4">
      <c r="A17">
        <v>15</v>
      </c>
      <c r="B17" s="6">
        <v>0</v>
      </c>
      <c r="C17" s="6">
        <v>0</v>
      </c>
      <c r="D17" s="6">
        <v>3.0599999999999999E-2</v>
      </c>
    </row>
    <row r="18" spans="1:4">
      <c r="A18">
        <v>16</v>
      </c>
      <c r="B18" s="6">
        <v>0</v>
      </c>
      <c r="C18" s="6">
        <v>0</v>
      </c>
      <c r="D18" s="6">
        <v>3.0599999999999999E-2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3"/>
  <sheetViews>
    <sheetView topLeftCell="G1" zoomScale="145" zoomScaleNormal="145" workbookViewId="0">
      <selection activeCell="A11" sqref="A11"/>
    </sheetView>
  </sheetViews>
  <sheetFormatPr baseColWidth="10" defaultRowHeight="14.25"/>
  <sheetData>
    <row r="1" spans="1:6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63</v>
      </c>
    </row>
    <row r="2" spans="1:6" ht="15.75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>
      <c r="A3" t="s">
        <v>96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9"/>
  <sheetViews>
    <sheetView zoomScale="160" zoomScaleNormal="160" workbookViewId="0">
      <selection activeCell="G5" sqref="G5"/>
    </sheetView>
  </sheetViews>
  <sheetFormatPr baseColWidth="10" defaultRowHeight="14.25"/>
  <sheetData>
    <row r="1" spans="1:7">
      <c r="A1" s="6" t="s">
        <v>36</v>
      </c>
      <c r="B1" s="6" t="s">
        <v>73</v>
      </c>
      <c r="C1" s="6" t="s">
        <v>73</v>
      </c>
      <c r="D1" s="6" t="s">
        <v>73</v>
      </c>
      <c r="E1" s="6" t="s">
        <v>74</v>
      </c>
      <c r="F1" s="6" t="s">
        <v>74</v>
      </c>
      <c r="G1" s="6" t="s">
        <v>74</v>
      </c>
    </row>
    <row r="2" spans="1:7">
      <c r="A2" s="6" t="s">
        <v>0</v>
      </c>
      <c r="B2" s="9" t="s">
        <v>67</v>
      </c>
      <c r="C2" s="9" t="s">
        <v>68</v>
      </c>
      <c r="D2" s="9" t="s">
        <v>69</v>
      </c>
      <c r="E2" s="9" t="s">
        <v>70</v>
      </c>
      <c r="F2" s="9" t="s">
        <v>71</v>
      </c>
      <c r="G2" s="9" t="s">
        <v>72</v>
      </c>
    </row>
    <row r="3" spans="1:7">
      <c r="A3" s="6">
        <v>1</v>
      </c>
      <c r="B3" s="6">
        <f>B4/2</f>
        <v>7.7999999999999999E-5</v>
      </c>
      <c r="C3" s="6">
        <f t="shared" ref="C3:D3" si="0">C4/2</f>
        <v>7.7999999999999999E-5</v>
      </c>
      <c r="D3" s="6">
        <f t="shared" si="0"/>
        <v>7.7999999999999999E-5</v>
      </c>
      <c r="E3" s="8">
        <v>1E-8</v>
      </c>
      <c r="F3" s="8">
        <v>1E-8</v>
      </c>
      <c r="G3" s="8">
        <v>1E-8</v>
      </c>
    </row>
    <row r="4" spans="1:7">
      <c r="A4" s="6">
        <v>2</v>
      </c>
      <c r="B4" s="6">
        <v>1.56E-4</v>
      </c>
      <c r="C4" s="6">
        <v>1.56E-4</v>
      </c>
      <c r="D4" s="6">
        <v>1.56E-4</v>
      </c>
      <c r="E4" s="8">
        <v>1E-8</v>
      </c>
      <c r="F4" s="8">
        <v>1E-8</v>
      </c>
      <c r="G4" s="8">
        <v>1E-8</v>
      </c>
    </row>
    <row r="5" spans="1:7">
      <c r="A5" s="6">
        <v>3</v>
      </c>
      <c r="B5" s="6">
        <v>1.56E-4</v>
      </c>
      <c r="C5" s="6">
        <v>1.56E-4</v>
      </c>
      <c r="D5" s="6">
        <v>1.56E-4</v>
      </c>
      <c r="E5" s="8">
        <v>1E-8</v>
      </c>
      <c r="F5" s="8">
        <v>1E-8</v>
      </c>
      <c r="G5" s="8">
        <v>1E-8</v>
      </c>
    </row>
    <row r="6" spans="1:7">
      <c r="A6" s="6">
        <v>4</v>
      </c>
      <c r="B6" s="6">
        <v>1.56E-4</v>
      </c>
      <c r="C6" s="6">
        <v>1.56E-4</v>
      </c>
      <c r="D6" s="6">
        <v>1.56E-4</v>
      </c>
      <c r="E6" s="8">
        <v>1E-8</v>
      </c>
      <c r="F6" s="8">
        <v>1E-8</v>
      </c>
      <c r="G6" s="8">
        <v>1E-8</v>
      </c>
    </row>
    <row r="7" spans="1:7">
      <c r="A7" s="6">
        <v>5</v>
      </c>
      <c r="B7" s="6">
        <v>1.56E-4</v>
      </c>
      <c r="C7" s="6">
        <v>1.56E-4</v>
      </c>
      <c r="D7" s="6">
        <v>1.56E-4</v>
      </c>
      <c r="E7" s="8">
        <v>1E-8</v>
      </c>
      <c r="F7" s="8">
        <v>1E-8</v>
      </c>
      <c r="G7" s="8">
        <v>1E-8</v>
      </c>
    </row>
    <row r="8" spans="1:7">
      <c r="A8" s="6">
        <v>6</v>
      </c>
      <c r="B8" s="6">
        <v>1.56E-4</v>
      </c>
      <c r="C8" s="6">
        <v>1.56E-4</v>
      </c>
      <c r="D8" s="6">
        <v>1.56E-4</v>
      </c>
      <c r="E8" s="8">
        <v>1E-8</v>
      </c>
      <c r="F8" s="8">
        <v>1E-8</v>
      </c>
      <c r="G8" s="8">
        <v>1E-8</v>
      </c>
    </row>
    <row r="9" spans="1:7">
      <c r="A9" s="6">
        <v>7</v>
      </c>
      <c r="B9" s="6">
        <v>1.56E-4</v>
      </c>
      <c r="C9" s="6">
        <v>1.56E-4</v>
      </c>
      <c r="D9" s="6">
        <v>1.56E-4</v>
      </c>
      <c r="E9" s="8">
        <v>1E-8</v>
      </c>
      <c r="F9" s="8">
        <v>1E-8</v>
      </c>
      <c r="G9" s="8">
        <v>1E-8</v>
      </c>
    </row>
    <row r="10" spans="1:7">
      <c r="A10" s="6">
        <v>8</v>
      </c>
      <c r="B10" s="6">
        <v>1.56E-4</v>
      </c>
      <c r="C10" s="6">
        <v>1.56E-4</v>
      </c>
      <c r="D10" s="6">
        <v>1.56E-4</v>
      </c>
      <c r="E10" s="8">
        <v>1E-8</v>
      </c>
      <c r="F10" s="8">
        <v>1E-8</v>
      </c>
      <c r="G10" s="8">
        <v>1E-8</v>
      </c>
    </row>
    <row r="11" spans="1:7">
      <c r="A11">
        <v>9</v>
      </c>
      <c r="B11" s="6">
        <v>1.56E-4</v>
      </c>
      <c r="C11" s="6">
        <v>1.56E-4</v>
      </c>
      <c r="D11" s="6">
        <v>1.56E-4</v>
      </c>
      <c r="E11" s="8">
        <v>1E-8</v>
      </c>
      <c r="F11" s="8">
        <v>1E-8</v>
      </c>
      <c r="G11" s="8">
        <v>1E-8</v>
      </c>
    </row>
    <row r="12" spans="1:7">
      <c r="A12">
        <v>10</v>
      </c>
      <c r="B12" s="6">
        <v>1.56E-4</v>
      </c>
      <c r="C12" s="6">
        <v>1.56E-4</v>
      </c>
      <c r="D12" s="6">
        <v>1.56E-4</v>
      </c>
      <c r="E12" s="8">
        <v>1E-8</v>
      </c>
      <c r="F12" s="8">
        <v>1E-8</v>
      </c>
      <c r="G12" s="8">
        <v>1E-8</v>
      </c>
    </row>
    <row r="13" spans="1:7">
      <c r="A13">
        <v>11</v>
      </c>
      <c r="B13" s="6">
        <v>1.56E-4</v>
      </c>
      <c r="C13" s="6">
        <v>1.56E-4</v>
      </c>
      <c r="D13" s="6">
        <v>1.56E-4</v>
      </c>
      <c r="E13" s="8">
        <v>1E-8</v>
      </c>
      <c r="F13" s="8">
        <v>1E-8</v>
      </c>
      <c r="G13" s="8">
        <v>1E-8</v>
      </c>
    </row>
    <row r="14" spans="1:7">
      <c r="A14">
        <v>12</v>
      </c>
      <c r="B14" s="6">
        <v>1.56E-4</v>
      </c>
      <c r="C14" s="6">
        <v>1.56E-4</v>
      </c>
      <c r="D14" s="6">
        <v>1.56E-4</v>
      </c>
      <c r="E14" s="8">
        <v>1E-8</v>
      </c>
      <c r="F14" s="8">
        <v>1E-8</v>
      </c>
      <c r="G14" s="8">
        <v>1E-8</v>
      </c>
    </row>
    <row r="15" spans="1:7">
      <c r="A15">
        <v>13</v>
      </c>
      <c r="B15" s="6">
        <v>1.56E-4</v>
      </c>
      <c r="C15" s="6">
        <v>1.56E-4</v>
      </c>
      <c r="D15" s="6">
        <v>1.56E-4</v>
      </c>
      <c r="E15" s="8">
        <v>1E-8</v>
      </c>
      <c r="F15" s="8">
        <v>1E-8</v>
      </c>
      <c r="G15" s="8">
        <v>1E-8</v>
      </c>
    </row>
    <row r="16" spans="1:7">
      <c r="A16">
        <v>14</v>
      </c>
      <c r="B16" s="6">
        <v>1.56E-4</v>
      </c>
      <c r="C16" s="6">
        <v>1.56E-4</v>
      </c>
      <c r="D16" s="6">
        <v>1.56E-4</v>
      </c>
      <c r="E16" s="8">
        <v>1E-8</v>
      </c>
      <c r="F16" s="8">
        <v>1E-8</v>
      </c>
      <c r="G16" s="8">
        <v>1E-8</v>
      </c>
    </row>
    <row r="17" spans="1:7">
      <c r="A17">
        <v>15</v>
      </c>
      <c r="B17" s="6">
        <v>1.56E-4</v>
      </c>
      <c r="C17" s="6">
        <v>1.56E-4</v>
      </c>
      <c r="D17" s="6">
        <v>1.56E-4</v>
      </c>
      <c r="E17" s="8">
        <v>1E-8</v>
      </c>
      <c r="F17" s="8">
        <v>1E-8</v>
      </c>
      <c r="G17" s="8">
        <v>1E-8</v>
      </c>
    </row>
    <row r="18" spans="1:7">
      <c r="A18">
        <v>16</v>
      </c>
      <c r="B18" s="6">
        <v>1.56E-4</v>
      </c>
      <c r="C18" s="6">
        <v>1.56E-4</v>
      </c>
      <c r="D18" s="6">
        <v>1.56E-4</v>
      </c>
      <c r="E18" s="8">
        <v>1E-8</v>
      </c>
      <c r="F18" s="8">
        <v>1E-8</v>
      </c>
      <c r="G18" s="8">
        <v>1E-8</v>
      </c>
    </row>
    <row r="19" spans="1:7">
      <c r="A19">
        <v>17</v>
      </c>
      <c r="B19" s="6">
        <f>B18/2</f>
        <v>7.7999999999999999E-5</v>
      </c>
      <c r="C19" s="6">
        <f t="shared" ref="C19:D19" si="1">C18/2</f>
        <v>7.7999999999999999E-5</v>
      </c>
      <c r="D19" s="6">
        <f t="shared" si="1"/>
        <v>7.7999999999999999E-5</v>
      </c>
      <c r="E19" s="8">
        <v>1E-8</v>
      </c>
      <c r="F19" s="8">
        <v>1E-8</v>
      </c>
      <c r="G19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nudos</vt:lpstr>
      <vt:lpstr>conectividad</vt:lpstr>
      <vt:lpstr>vxz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2021-01-26T21:41:01Z</dcterms:modified>
</cp:coreProperties>
</file>